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2.xml" ContentType="application/vnd.openxmlformats-officedocument.drawing+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hidePivotFieldList="1"/>
  <mc:AlternateContent xmlns:mc="http://schemas.openxmlformats.org/markup-compatibility/2006">
    <mc:Choice Requires="x15">
      <x15ac:absPath xmlns:x15ac="http://schemas.microsoft.com/office/spreadsheetml/2010/11/ac" url="C:\Users\ASUS\OneDrive\New folder\Gambar\Project Dumy Data Analysis Using Excel\Project Data Dummy\"/>
    </mc:Choice>
  </mc:AlternateContent>
  <xr:revisionPtr revIDLastSave="0" documentId="13_ncr:1_{A57BB9A2-C783-470A-899B-48F08AE0A0CD}" xr6:coauthVersionLast="47" xr6:coauthVersionMax="47" xr10:uidLastSave="{00000000-0000-0000-0000-000000000000}"/>
  <bookViews>
    <workbookView xWindow="-110" yWindow="-110" windowWidth="19420" windowHeight="11020" firstSheet="4" activeTab="4" xr2:uid="{65C14963-D7D9-489F-85DF-B390E3AF6B64}"/>
  </bookViews>
  <sheets>
    <sheet name="Data" sheetId="1" state="hidden" r:id="rId1"/>
    <sheet name="Kategori Gaji" sheetId="2" state="hidden" r:id="rId2"/>
    <sheet name="Wilayah" sheetId="3" state="hidden" r:id="rId3"/>
    <sheet name="Gender" sheetId="4" state="hidden" r:id="rId4"/>
    <sheet name="Dashboard" sheetId="5" r:id="rId5"/>
    <sheet name="Gaji" sheetId="11" r:id="rId6"/>
    <sheet name="Karyawan Resign" sheetId="13" r:id="rId7"/>
  </sheets>
  <definedNames>
    <definedName name="_xlchart.v1.0" hidden="1">'Kategori Gaji'!$J$29:$J$35</definedName>
    <definedName name="_xlchart.v1.1" hidden="1">'Kategori Gaji'!$K$29:$K$35</definedName>
    <definedName name="_xlchart.v5.2" hidden="1">Wilayah!$C$3</definedName>
    <definedName name="_xlchart.v5.3" hidden="1">Wilayah!$C$4:$C$6</definedName>
    <definedName name="_xlchart.v5.4" hidden="1">Wilayah!$D$3</definedName>
    <definedName name="_xlchart.v5.5" hidden="1">Wilayah!$D$4:$D$6</definedName>
    <definedName name="Slicer_Nama_Bulan">#N/A</definedName>
    <definedName name="Slicer_Year">#N/A</definedName>
  </definedNames>
  <calcPr calcId="181029"/>
  <pivotCaches>
    <pivotCache cacheId="0" r:id="rId8"/>
  </pivotCaches>
  <extLs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D6" i="3" l="1"/>
  <c r="C6" i="3"/>
  <c r="D5" i="3"/>
  <c r="C5" i="3"/>
  <c r="D4" i="3"/>
  <c r="C4" i="3"/>
  <c r="K30" i="2"/>
  <c r="K31" i="2"/>
  <c r="K32" i="2"/>
  <c r="K33" i="2"/>
  <c r="K34" i="2"/>
  <c r="K35" i="2"/>
  <c r="J30" i="2"/>
  <c r="J31" i="2"/>
  <c r="J32" i="2"/>
  <c r="J33" i="2"/>
  <c r="J34" i="2"/>
  <c r="J35" i="2"/>
  <c r="K29" i="2"/>
  <c r="J29" i="2"/>
  <c r="U2" i="1"/>
  <c r="U3" i="1"/>
  <c r="U4" i="1"/>
  <c r="U5" i="1"/>
  <c r="U6" i="1"/>
  <c r="U7" i="1"/>
  <c r="U8" i="1"/>
  <c r="U9" i="1"/>
  <c r="U10" i="1"/>
  <c r="U11" i="1"/>
  <c r="U12" i="1"/>
  <c r="U13" i="1"/>
  <c r="U14" i="1"/>
  <c r="U15" i="1"/>
  <c r="U16" i="1"/>
  <c r="U17" i="1"/>
  <c r="U18" i="1"/>
  <c r="U19" i="1"/>
  <c r="U20" i="1"/>
  <c r="U21" i="1"/>
  <c r="U22" i="1"/>
  <c r="U23" i="1"/>
  <c r="U24" i="1"/>
  <c r="U25" i="1"/>
  <c r="U26" i="1"/>
  <c r="U27" i="1"/>
  <c r="U28" i="1"/>
  <c r="U29" i="1"/>
  <c r="U30" i="1"/>
  <c r="U31" i="1"/>
  <c r="U32" i="1"/>
  <c r="U33" i="1"/>
  <c r="U34" i="1"/>
  <c r="U35" i="1"/>
  <c r="U36" i="1"/>
  <c r="U37" i="1"/>
  <c r="U38" i="1"/>
  <c r="U39" i="1"/>
  <c r="U40" i="1"/>
  <c r="U41" i="1"/>
  <c r="U42" i="1"/>
  <c r="U43" i="1"/>
  <c r="U44" i="1"/>
  <c r="U45" i="1"/>
  <c r="U46" i="1"/>
  <c r="U47" i="1"/>
  <c r="U48" i="1"/>
  <c r="U49" i="1"/>
  <c r="U50" i="1"/>
  <c r="U51" i="1"/>
  <c r="U52" i="1"/>
  <c r="U53" i="1"/>
  <c r="U54" i="1"/>
  <c r="U55" i="1"/>
  <c r="U56" i="1"/>
  <c r="U57" i="1"/>
  <c r="U58" i="1"/>
  <c r="U59" i="1"/>
  <c r="U60" i="1"/>
  <c r="U61" i="1"/>
  <c r="U62" i="1"/>
  <c r="U63" i="1"/>
  <c r="U64" i="1"/>
  <c r="U65" i="1"/>
  <c r="U66" i="1"/>
  <c r="U67" i="1"/>
  <c r="U68" i="1"/>
  <c r="U69" i="1"/>
  <c r="U70" i="1"/>
  <c r="U71" i="1"/>
  <c r="U72" i="1"/>
  <c r="U73" i="1"/>
  <c r="U74" i="1"/>
  <c r="U75" i="1"/>
  <c r="U76" i="1"/>
  <c r="U77" i="1"/>
  <c r="U78" i="1"/>
  <c r="U79" i="1"/>
  <c r="U80" i="1"/>
  <c r="U81" i="1"/>
  <c r="U82" i="1"/>
  <c r="U83" i="1"/>
  <c r="U84" i="1"/>
  <c r="U85" i="1"/>
  <c r="U86" i="1"/>
  <c r="U87" i="1"/>
  <c r="U88" i="1"/>
  <c r="U89" i="1"/>
  <c r="U90" i="1"/>
  <c r="U91" i="1"/>
  <c r="U92" i="1"/>
  <c r="U93" i="1"/>
  <c r="U94" i="1"/>
  <c r="U95" i="1"/>
  <c r="U96" i="1"/>
  <c r="U97" i="1"/>
  <c r="U98" i="1"/>
  <c r="U99" i="1"/>
  <c r="U100" i="1"/>
  <c r="U101" i="1"/>
  <c r="U102" i="1"/>
  <c r="U103" i="1"/>
  <c r="U104" i="1"/>
  <c r="U105" i="1"/>
  <c r="U106" i="1"/>
  <c r="U107" i="1"/>
  <c r="U108" i="1"/>
  <c r="U109" i="1"/>
  <c r="U110" i="1"/>
  <c r="U111" i="1"/>
  <c r="U112" i="1"/>
  <c r="U113" i="1"/>
  <c r="U114" i="1"/>
  <c r="U115" i="1"/>
  <c r="U116" i="1"/>
  <c r="U117" i="1"/>
  <c r="U118" i="1"/>
  <c r="U119" i="1"/>
  <c r="U120" i="1"/>
  <c r="U121" i="1"/>
  <c r="U122" i="1"/>
  <c r="U123" i="1"/>
  <c r="U124" i="1"/>
  <c r="U125" i="1"/>
  <c r="U126" i="1"/>
  <c r="U127" i="1"/>
  <c r="U128" i="1"/>
  <c r="U129" i="1"/>
  <c r="U130" i="1"/>
  <c r="U131" i="1"/>
  <c r="U132" i="1"/>
  <c r="U133" i="1"/>
  <c r="U134" i="1"/>
  <c r="U135" i="1"/>
  <c r="U136" i="1"/>
  <c r="U137" i="1"/>
  <c r="U138" i="1"/>
  <c r="U139" i="1"/>
  <c r="U140" i="1"/>
  <c r="U141" i="1"/>
  <c r="U142" i="1"/>
  <c r="U143" i="1"/>
  <c r="U144" i="1"/>
  <c r="U145" i="1"/>
  <c r="U146" i="1"/>
  <c r="U147" i="1"/>
  <c r="U148" i="1"/>
  <c r="U149" i="1"/>
  <c r="U150" i="1"/>
  <c r="U151" i="1"/>
  <c r="U152" i="1"/>
  <c r="U153" i="1"/>
  <c r="U154" i="1"/>
  <c r="U155" i="1"/>
  <c r="U156" i="1"/>
  <c r="U157" i="1"/>
  <c r="U158" i="1"/>
  <c r="U159" i="1"/>
  <c r="U160" i="1"/>
  <c r="U161" i="1"/>
  <c r="U162" i="1"/>
  <c r="U163" i="1"/>
  <c r="U164" i="1"/>
  <c r="U165" i="1"/>
  <c r="U166" i="1"/>
  <c r="U167" i="1"/>
  <c r="U168" i="1"/>
  <c r="U169" i="1"/>
  <c r="U170" i="1"/>
  <c r="U171" i="1"/>
  <c r="U172" i="1"/>
  <c r="U173" i="1"/>
  <c r="U174" i="1"/>
  <c r="U175" i="1"/>
  <c r="U176" i="1"/>
  <c r="U177" i="1"/>
  <c r="U178" i="1"/>
  <c r="U179" i="1"/>
  <c r="U180" i="1"/>
  <c r="U181" i="1"/>
  <c r="U182" i="1"/>
  <c r="U183" i="1"/>
  <c r="U184" i="1"/>
  <c r="U185" i="1"/>
  <c r="U186" i="1"/>
  <c r="U187" i="1"/>
  <c r="U188" i="1"/>
  <c r="U189" i="1"/>
  <c r="U190" i="1"/>
  <c r="U191" i="1"/>
  <c r="U192" i="1"/>
  <c r="U193" i="1"/>
  <c r="U194" i="1"/>
  <c r="U195" i="1"/>
  <c r="U196" i="1"/>
  <c r="U197" i="1"/>
  <c r="U198" i="1"/>
  <c r="U199" i="1"/>
  <c r="U200" i="1"/>
  <c r="U201" i="1"/>
  <c r="U202" i="1"/>
  <c r="U203" i="1"/>
  <c r="U204" i="1"/>
  <c r="U205" i="1"/>
  <c r="U206" i="1"/>
  <c r="U207" i="1"/>
  <c r="U208" i="1"/>
  <c r="U209" i="1"/>
  <c r="U210" i="1"/>
  <c r="U211" i="1"/>
  <c r="U212" i="1"/>
  <c r="U213" i="1"/>
  <c r="U214" i="1"/>
  <c r="U215" i="1"/>
  <c r="U216" i="1"/>
  <c r="U217" i="1"/>
  <c r="U218" i="1"/>
  <c r="U219" i="1"/>
  <c r="U220" i="1"/>
  <c r="U221" i="1"/>
  <c r="U222" i="1"/>
  <c r="U223" i="1"/>
  <c r="U224" i="1"/>
  <c r="U225" i="1"/>
  <c r="U226" i="1"/>
  <c r="U227" i="1"/>
  <c r="U228" i="1"/>
  <c r="U229" i="1"/>
  <c r="U230" i="1"/>
  <c r="U231" i="1"/>
  <c r="U232" i="1"/>
  <c r="U233" i="1"/>
  <c r="U234" i="1"/>
  <c r="U235" i="1"/>
  <c r="U236" i="1"/>
  <c r="U237" i="1"/>
  <c r="U238" i="1"/>
  <c r="U239" i="1"/>
  <c r="U240" i="1"/>
  <c r="U241" i="1"/>
  <c r="U242" i="1"/>
  <c r="U243" i="1"/>
  <c r="U244" i="1"/>
  <c r="U245" i="1"/>
  <c r="U246" i="1"/>
  <c r="U247" i="1"/>
  <c r="U248" i="1"/>
  <c r="U249" i="1"/>
  <c r="U250" i="1"/>
  <c r="U251" i="1"/>
  <c r="U252" i="1"/>
  <c r="U253" i="1"/>
  <c r="U254" i="1"/>
  <c r="U255" i="1"/>
  <c r="U256" i="1"/>
  <c r="U257" i="1"/>
  <c r="U258" i="1"/>
  <c r="U259" i="1"/>
  <c r="U260" i="1"/>
  <c r="U261" i="1"/>
  <c r="U262" i="1"/>
  <c r="U263" i="1"/>
  <c r="U264" i="1"/>
  <c r="U265" i="1"/>
  <c r="U266" i="1"/>
  <c r="U267" i="1"/>
  <c r="U268" i="1"/>
  <c r="U269" i="1"/>
  <c r="U270" i="1"/>
  <c r="U271" i="1"/>
  <c r="U272" i="1"/>
  <c r="U273" i="1"/>
  <c r="U274" i="1"/>
  <c r="U275" i="1"/>
  <c r="U276" i="1"/>
  <c r="U277" i="1"/>
  <c r="U278" i="1"/>
  <c r="U279" i="1"/>
  <c r="U280" i="1"/>
  <c r="U281" i="1"/>
  <c r="U282" i="1"/>
  <c r="U283" i="1"/>
  <c r="U284" i="1"/>
  <c r="U285" i="1"/>
  <c r="U286" i="1"/>
  <c r="U287" i="1"/>
  <c r="U288" i="1"/>
  <c r="U289" i="1"/>
  <c r="U290" i="1"/>
  <c r="U291" i="1"/>
  <c r="U292" i="1"/>
  <c r="U293" i="1"/>
  <c r="U294" i="1"/>
  <c r="U295" i="1"/>
  <c r="U296" i="1"/>
  <c r="U297" i="1"/>
  <c r="U298" i="1"/>
  <c r="U299" i="1"/>
  <c r="U300" i="1"/>
  <c r="U301" i="1"/>
  <c r="U302" i="1"/>
  <c r="U303" i="1"/>
  <c r="U304" i="1"/>
  <c r="U305" i="1"/>
  <c r="U306" i="1"/>
  <c r="U307" i="1"/>
  <c r="U308" i="1"/>
  <c r="U309" i="1"/>
  <c r="U310" i="1"/>
  <c r="U311" i="1"/>
  <c r="U312" i="1"/>
  <c r="U313" i="1"/>
  <c r="U314" i="1"/>
  <c r="U315" i="1"/>
  <c r="U316" i="1"/>
  <c r="U317" i="1"/>
  <c r="U318" i="1"/>
  <c r="U319" i="1"/>
  <c r="U320" i="1"/>
  <c r="U321" i="1"/>
  <c r="U322" i="1"/>
  <c r="U323" i="1"/>
  <c r="U324" i="1"/>
  <c r="U325" i="1"/>
  <c r="U326" i="1"/>
  <c r="U327" i="1"/>
  <c r="U328" i="1"/>
  <c r="U329" i="1"/>
  <c r="U330" i="1"/>
  <c r="U331" i="1"/>
  <c r="U332" i="1"/>
  <c r="U333" i="1"/>
  <c r="U334" i="1"/>
  <c r="U335" i="1"/>
  <c r="U336" i="1"/>
  <c r="U337" i="1"/>
  <c r="U338" i="1"/>
  <c r="U339" i="1"/>
  <c r="U340" i="1"/>
  <c r="U341" i="1"/>
  <c r="U342" i="1"/>
  <c r="U343" i="1"/>
  <c r="U344" i="1"/>
  <c r="U345" i="1"/>
  <c r="U346" i="1"/>
  <c r="U347" i="1"/>
  <c r="U348" i="1"/>
  <c r="U349" i="1"/>
  <c r="U350" i="1"/>
  <c r="U351" i="1"/>
  <c r="U352" i="1"/>
  <c r="U353" i="1"/>
  <c r="U354" i="1"/>
  <c r="U355" i="1"/>
  <c r="U356" i="1"/>
  <c r="U357" i="1"/>
  <c r="U358" i="1"/>
  <c r="U359" i="1"/>
  <c r="U360" i="1"/>
  <c r="U361" i="1"/>
  <c r="U362" i="1"/>
  <c r="U363" i="1"/>
  <c r="U364" i="1"/>
  <c r="U365" i="1"/>
  <c r="U366" i="1"/>
  <c r="U367" i="1"/>
  <c r="U368" i="1"/>
  <c r="U369" i="1"/>
  <c r="U370" i="1"/>
  <c r="U371" i="1"/>
  <c r="U372" i="1"/>
  <c r="U373" i="1"/>
  <c r="U374" i="1"/>
  <c r="U375" i="1"/>
  <c r="U376" i="1"/>
  <c r="U377" i="1"/>
  <c r="U378" i="1"/>
  <c r="U379" i="1"/>
  <c r="U380" i="1"/>
  <c r="U381" i="1"/>
  <c r="U382" i="1"/>
  <c r="U383" i="1"/>
  <c r="U384" i="1"/>
  <c r="U385" i="1"/>
  <c r="U386" i="1"/>
  <c r="U387" i="1"/>
  <c r="U388" i="1"/>
  <c r="U389" i="1"/>
  <c r="U390" i="1"/>
  <c r="U391" i="1"/>
  <c r="U392" i="1"/>
  <c r="U393" i="1"/>
  <c r="U394" i="1"/>
  <c r="U395" i="1"/>
  <c r="U396" i="1"/>
  <c r="U397" i="1"/>
  <c r="U398" i="1"/>
  <c r="U399" i="1"/>
  <c r="U400" i="1"/>
  <c r="U401" i="1"/>
  <c r="U402" i="1"/>
  <c r="U403" i="1"/>
  <c r="U404" i="1"/>
  <c r="U405" i="1"/>
  <c r="U406" i="1"/>
  <c r="U407" i="1"/>
  <c r="U408" i="1"/>
  <c r="U409" i="1"/>
  <c r="U410" i="1"/>
  <c r="U411" i="1"/>
  <c r="U412" i="1"/>
  <c r="U413" i="1"/>
  <c r="U414" i="1"/>
  <c r="U415" i="1"/>
  <c r="U416" i="1"/>
  <c r="U417" i="1"/>
  <c r="U418" i="1"/>
  <c r="U419" i="1"/>
  <c r="U420" i="1"/>
  <c r="U421" i="1"/>
  <c r="U422" i="1"/>
  <c r="U423" i="1"/>
  <c r="U424" i="1"/>
  <c r="U425" i="1"/>
  <c r="U426" i="1"/>
  <c r="U427" i="1"/>
  <c r="U428" i="1"/>
  <c r="U429" i="1"/>
  <c r="U430" i="1"/>
  <c r="U431" i="1"/>
  <c r="U432" i="1"/>
  <c r="U433" i="1"/>
  <c r="U434" i="1"/>
  <c r="U435" i="1"/>
  <c r="U436" i="1"/>
  <c r="U437" i="1"/>
  <c r="U438" i="1"/>
  <c r="U439" i="1"/>
  <c r="U440" i="1"/>
  <c r="U441" i="1"/>
  <c r="U442" i="1"/>
  <c r="U443" i="1"/>
  <c r="U444" i="1"/>
  <c r="U445" i="1"/>
  <c r="U446" i="1"/>
  <c r="U447" i="1"/>
  <c r="U448" i="1"/>
  <c r="U449" i="1"/>
  <c r="U450" i="1"/>
  <c r="U451" i="1"/>
  <c r="U452" i="1"/>
  <c r="U453" i="1"/>
  <c r="U454" i="1"/>
  <c r="U455" i="1"/>
  <c r="U456" i="1"/>
  <c r="U457" i="1"/>
  <c r="U458" i="1"/>
  <c r="U459" i="1"/>
  <c r="U460" i="1"/>
  <c r="U461" i="1"/>
  <c r="U462" i="1"/>
  <c r="U463" i="1"/>
  <c r="U464" i="1"/>
  <c r="U465" i="1"/>
  <c r="U466" i="1"/>
  <c r="U467" i="1"/>
  <c r="U468" i="1"/>
  <c r="U469" i="1"/>
  <c r="U470" i="1"/>
  <c r="U471" i="1"/>
  <c r="U472" i="1"/>
  <c r="U473" i="1"/>
  <c r="U474" i="1"/>
  <c r="U475" i="1"/>
  <c r="U476" i="1"/>
  <c r="U477" i="1"/>
  <c r="U478" i="1"/>
  <c r="U479" i="1"/>
  <c r="U480" i="1"/>
  <c r="U481" i="1"/>
  <c r="U482" i="1"/>
  <c r="U483" i="1"/>
  <c r="U484" i="1"/>
  <c r="U485" i="1"/>
  <c r="U486" i="1"/>
  <c r="U487" i="1"/>
  <c r="U488" i="1"/>
  <c r="U489" i="1"/>
  <c r="U490" i="1"/>
  <c r="U491" i="1"/>
  <c r="U492" i="1"/>
  <c r="U493" i="1"/>
  <c r="U494" i="1"/>
  <c r="U495" i="1"/>
  <c r="U496" i="1"/>
  <c r="U497" i="1"/>
  <c r="U498" i="1"/>
  <c r="U499" i="1"/>
  <c r="U500" i="1"/>
  <c r="U501" i="1"/>
  <c r="U502" i="1"/>
  <c r="U503" i="1"/>
  <c r="U504" i="1"/>
  <c r="U505" i="1"/>
  <c r="U506" i="1"/>
  <c r="U507" i="1"/>
  <c r="U508" i="1"/>
  <c r="U509" i="1"/>
  <c r="U510" i="1"/>
  <c r="U511" i="1"/>
  <c r="U512" i="1"/>
  <c r="U513" i="1"/>
  <c r="U514" i="1"/>
  <c r="U515" i="1"/>
  <c r="U516" i="1"/>
  <c r="U517" i="1"/>
  <c r="U518" i="1"/>
  <c r="U519" i="1"/>
  <c r="U520" i="1"/>
  <c r="U521" i="1"/>
  <c r="U522" i="1"/>
  <c r="U523" i="1"/>
  <c r="U524" i="1"/>
  <c r="U525" i="1"/>
  <c r="U526" i="1"/>
  <c r="U527" i="1"/>
  <c r="U528" i="1"/>
  <c r="U529" i="1"/>
  <c r="U530" i="1"/>
  <c r="U531" i="1"/>
  <c r="U532" i="1"/>
  <c r="U533" i="1"/>
  <c r="U534" i="1"/>
  <c r="U535" i="1"/>
  <c r="U536" i="1"/>
  <c r="U537" i="1"/>
  <c r="U538" i="1"/>
  <c r="U539" i="1"/>
  <c r="U540" i="1"/>
  <c r="U541" i="1"/>
  <c r="U542" i="1"/>
  <c r="U543" i="1"/>
  <c r="U544" i="1"/>
  <c r="U545" i="1"/>
  <c r="U546" i="1"/>
  <c r="U547" i="1"/>
  <c r="U548" i="1"/>
  <c r="U549" i="1"/>
  <c r="U550" i="1"/>
  <c r="U551" i="1"/>
  <c r="U552" i="1"/>
  <c r="U553" i="1"/>
  <c r="U554" i="1"/>
  <c r="U555" i="1"/>
  <c r="U556" i="1"/>
  <c r="U557" i="1"/>
  <c r="U558" i="1"/>
  <c r="U559" i="1"/>
  <c r="U560" i="1"/>
  <c r="U561" i="1"/>
  <c r="U562" i="1"/>
  <c r="U563" i="1"/>
  <c r="U564" i="1"/>
  <c r="U565" i="1"/>
  <c r="U566" i="1"/>
  <c r="U567" i="1"/>
  <c r="U568" i="1"/>
  <c r="U569" i="1"/>
  <c r="U570" i="1"/>
  <c r="U571" i="1"/>
  <c r="U572" i="1"/>
  <c r="U573" i="1"/>
  <c r="U574" i="1"/>
  <c r="U575" i="1"/>
  <c r="U576" i="1"/>
  <c r="U577" i="1"/>
  <c r="U578" i="1"/>
  <c r="U579" i="1"/>
  <c r="U580" i="1"/>
  <c r="U581" i="1"/>
  <c r="U582" i="1"/>
  <c r="U583" i="1"/>
  <c r="U584" i="1"/>
  <c r="U585" i="1"/>
  <c r="U586" i="1"/>
  <c r="U587" i="1"/>
  <c r="U588" i="1"/>
  <c r="U589" i="1"/>
  <c r="U590" i="1"/>
  <c r="U591" i="1"/>
  <c r="U592" i="1"/>
  <c r="U593" i="1"/>
  <c r="U594" i="1"/>
  <c r="U595" i="1"/>
  <c r="U596" i="1"/>
  <c r="U597" i="1"/>
  <c r="U598" i="1"/>
  <c r="U599" i="1"/>
  <c r="U600" i="1"/>
  <c r="U601" i="1"/>
  <c r="U602" i="1"/>
  <c r="U603" i="1"/>
  <c r="U604" i="1"/>
  <c r="U605" i="1"/>
  <c r="U606" i="1"/>
  <c r="U607" i="1"/>
  <c r="U608" i="1"/>
  <c r="U609" i="1"/>
  <c r="U610" i="1"/>
  <c r="U611" i="1"/>
  <c r="U612" i="1"/>
  <c r="U613" i="1"/>
  <c r="U614" i="1"/>
  <c r="U615" i="1"/>
  <c r="U616" i="1"/>
  <c r="U617" i="1"/>
  <c r="U618" i="1"/>
  <c r="U619" i="1"/>
  <c r="U620" i="1"/>
  <c r="U621" i="1"/>
  <c r="U622" i="1"/>
  <c r="U623" i="1"/>
  <c r="U624" i="1"/>
  <c r="U625" i="1"/>
  <c r="U626" i="1"/>
  <c r="U627" i="1"/>
  <c r="U628" i="1"/>
  <c r="U629" i="1"/>
  <c r="U630" i="1"/>
  <c r="U631" i="1"/>
  <c r="U632" i="1"/>
  <c r="U633" i="1"/>
  <c r="U634" i="1"/>
  <c r="U635" i="1"/>
  <c r="U636" i="1"/>
  <c r="U637" i="1"/>
  <c r="U638" i="1"/>
  <c r="U639" i="1"/>
  <c r="U640" i="1"/>
  <c r="U641" i="1"/>
  <c r="U642" i="1"/>
  <c r="U643" i="1"/>
  <c r="U644" i="1"/>
  <c r="U645" i="1"/>
  <c r="U646" i="1"/>
  <c r="U647" i="1"/>
  <c r="U648" i="1"/>
  <c r="U649" i="1"/>
  <c r="U650" i="1"/>
  <c r="U651" i="1"/>
  <c r="U652" i="1"/>
  <c r="U653" i="1"/>
  <c r="U654" i="1"/>
  <c r="U655" i="1"/>
  <c r="U656" i="1"/>
  <c r="U657" i="1"/>
  <c r="U658" i="1"/>
  <c r="U659" i="1"/>
  <c r="U660" i="1"/>
  <c r="U661" i="1"/>
  <c r="U662" i="1"/>
  <c r="U663" i="1"/>
  <c r="U664" i="1"/>
  <c r="U665" i="1"/>
  <c r="U666" i="1"/>
  <c r="U667" i="1"/>
  <c r="U668" i="1"/>
  <c r="U669" i="1"/>
  <c r="U670" i="1"/>
  <c r="U671" i="1"/>
  <c r="U672" i="1"/>
  <c r="U673" i="1"/>
  <c r="U674" i="1"/>
  <c r="U675" i="1"/>
  <c r="U676" i="1"/>
  <c r="U677" i="1"/>
  <c r="U678" i="1"/>
  <c r="U679" i="1"/>
  <c r="U680" i="1"/>
  <c r="U681" i="1"/>
  <c r="U682" i="1"/>
  <c r="U683" i="1"/>
  <c r="U684" i="1"/>
  <c r="U685" i="1"/>
  <c r="U686" i="1"/>
  <c r="U687" i="1"/>
  <c r="U688" i="1"/>
  <c r="U689" i="1"/>
  <c r="U690" i="1"/>
  <c r="U691" i="1"/>
  <c r="U692" i="1"/>
  <c r="U693" i="1"/>
  <c r="U694" i="1"/>
  <c r="U695" i="1"/>
  <c r="U696" i="1"/>
  <c r="U697" i="1"/>
  <c r="U698" i="1"/>
  <c r="U699" i="1"/>
  <c r="U700" i="1"/>
  <c r="U701" i="1"/>
  <c r="U702" i="1"/>
  <c r="U703" i="1"/>
  <c r="U704" i="1"/>
  <c r="U705" i="1"/>
  <c r="U706" i="1"/>
  <c r="U707" i="1"/>
  <c r="U708" i="1"/>
  <c r="U709" i="1"/>
  <c r="U710" i="1"/>
  <c r="U711" i="1"/>
  <c r="U712" i="1"/>
  <c r="U713" i="1"/>
  <c r="U714" i="1"/>
  <c r="U715" i="1"/>
  <c r="U716" i="1"/>
  <c r="U717" i="1"/>
  <c r="U718" i="1"/>
  <c r="U719" i="1"/>
  <c r="U720" i="1"/>
  <c r="U721" i="1"/>
  <c r="U722" i="1"/>
  <c r="U723" i="1"/>
  <c r="U724" i="1"/>
  <c r="U725" i="1"/>
  <c r="U726" i="1"/>
  <c r="U727" i="1"/>
  <c r="U728" i="1"/>
  <c r="U729" i="1"/>
  <c r="U730" i="1"/>
  <c r="U731" i="1"/>
  <c r="U732" i="1"/>
  <c r="U733" i="1"/>
  <c r="U734" i="1"/>
  <c r="U735" i="1"/>
  <c r="U736" i="1"/>
  <c r="U737" i="1"/>
  <c r="U738" i="1"/>
  <c r="U739" i="1"/>
  <c r="U740" i="1"/>
  <c r="U741" i="1"/>
  <c r="U742" i="1"/>
  <c r="U743" i="1"/>
  <c r="U744" i="1"/>
  <c r="U745" i="1"/>
  <c r="U746" i="1"/>
  <c r="U747" i="1"/>
  <c r="U748" i="1"/>
  <c r="U749" i="1"/>
  <c r="U750" i="1"/>
  <c r="U751" i="1"/>
  <c r="U752" i="1"/>
  <c r="U753" i="1"/>
  <c r="U754" i="1"/>
  <c r="U755" i="1"/>
  <c r="U756" i="1"/>
  <c r="U757" i="1"/>
  <c r="U758" i="1"/>
  <c r="U759" i="1"/>
  <c r="U760" i="1"/>
  <c r="U761" i="1"/>
  <c r="U762" i="1"/>
  <c r="U763" i="1"/>
  <c r="U764" i="1"/>
  <c r="U765" i="1"/>
  <c r="U766" i="1"/>
  <c r="U767" i="1"/>
  <c r="U768" i="1"/>
  <c r="U769" i="1"/>
  <c r="U770" i="1"/>
  <c r="U771" i="1"/>
  <c r="U772" i="1"/>
  <c r="U773" i="1"/>
  <c r="U774" i="1"/>
  <c r="U775" i="1"/>
  <c r="U776" i="1"/>
  <c r="U777" i="1"/>
  <c r="U778" i="1"/>
  <c r="U779" i="1"/>
  <c r="U780" i="1"/>
  <c r="U781" i="1"/>
  <c r="U782" i="1"/>
  <c r="U783" i="1"/>
  <c r="U784" i="1"/>
  <c r="U785" i="1"/>
  <c r="U786" i="1"/>
  <c r="U787" i="1"/>
  <c r="U788" i="1"/>
  <c r="U789" i="1"/>
  <c r="U790" i="1"/>
  <c r="U791" i="1"/>
  <c r="U792" i="1"/>
  <c r="U793" i="1"/>
  <c r="U794" i="1"/>
  <c r="U795" i="1"/>
  <c r="U796" i="1"/>
  <c r="U797" i="1"/>
  <c r="U798" i="1"/>
  <c r="U799" i="1"/>
  <c r="U800" i="1"/>
  <c r="U801" i="1"/>
  <c r="U802" i="1"/>
  <c r="U803" i="1"/>
  <c r="U804" i="1"/>
  <c r="U805" i="1"/>
  <c r="U806" i="1"/>
  <c r="U807" i="1"/>
  <c r="U808" i="1"/>
  <c r="U809" i="1"/>
  <c r="U810" i="1"/>
  <c r="U811" i="1"/>
  <c r="U812" i="1"/>
  <c r="U813" i="1"/>
  <c r="U814" i="1"/>
  <c r="U815" i="1"/>
  <c r="U816" i="1"/>
  <c r="U817" i="1"/>
  <c r="U818" i="1"/>
  <c r="U819" i="1"/>
  <c r="U820" i="1"/>
  <c r="U821" i="1"/>
  <c r="U822" i="1"/>
  <c r="U823" i="1"/>
  <c r="U824" i="1"/>
  <c r="U825" i="1"/>
  <c r="U826" i="1"/>
  <c r="U827" i="1"/>
  <c r="U828" i="1"/>
  <c r="U829" i="1"/>
  <c r="U830" i="1"/>
  <c r="U831" i="1"/>
  <c r="U832" i="1"/>
  <c r="U833" i="1"/>
  <c r="U834" i="1"/>
  <c r="U835" i="1"/>
  <c r="U836" i="1"/>
  <c r="U837" i="1"/>
  <c r="U838" i="1"/>
  <c r="U839" i="1"/>
  <c r="U840" i="1"/>
  <c r="U841" i="1"/>
  <c r="U842" i="1"/>
  <c r="U843" i="1"/>
  <c r="U844" i="1"/>
  <c r="U845" i="1"/>
  <c r="U846" i="1"/>
  <c r="U847" i="1"/>
  <c r="U848" i="1"/>
  <c r="U849" i="1"/>
  <c r="U850" i="1"/>
  <c r="U851" i="1"/>
  <c r="U852" i="1"/>
  <c r="U853" i="1"/>
  <c r="U854" i="1"/>
  <c r="U855" i="1"/>
  <c r="U856" i="1"/>
  <c r="U857" i="1"/>
  <c r="U858" i="1"/>
  <c r="U859" i="1"/>
  <c r="U860" i="1"/>
  <c r="U861" i="1"/>
  <c r="U862" i="1"/>
  <c r="U863" i="1"/>
  <c r="U864" i="1"/>
  <c r="U865" i="1"/>
  <c r="U866" i="1"/>
  <c r="U867" i="1"/>
  <c r="U868" i="1"/>
  <c r="U869" i="1"/>
  <c r="U870" i="1"/>
  <c r="U871" i="1"/>
  <c r="U872" i="1"/>
  <c r="U873" i="1"/>
  <c r="U874" i="1"/>
  <c r="U875" i="1"/>
  <c r="U876" i="1"/>
  <c r="U877" i="1"/>
  <c r="U878" i="1"/>
  <c r="U879" i="1"/>
  <c r="U880" i="1"/>
  <c r="U881" i="1"/>
  <c r="U882" i="1"/>
  <c r="U883" i="1"/>
  <c r="U884" i="1"/>
  <c r="U885" i="1"/>
  <c r="U886" i="1"/>
  <c r="U887" i="1"/>
  <c r="U888" i="1"/>
  <c r="U889" i="1"/>
  <c r="U890" i="1"/>
  <c r="U891" i="1"/>
  <c r="U892" i="1"/>
  <c r="U893" i="1"/>
  <c r="U894" i="1"/>
  <c r="U895" i="1"/>
  <c r="U896" i="1"/>
  <c r="U897" i="1"/>
  <c r="U898" i="1"/>
  <c r="U899" i="1"/>
  <c r="U900" i="1"/>
  <c r="U901" i="1"/>
  <c r="U902" i="1"/>
  <c r="U903" i="1"/>
  <c r="U904" i="1"/>
  <c r="U905" i="1"/>
  <c r="U906" i="1"/>
  <c r="U907" i="1"/>
  <c r="U908" i="1"/>
  <c r="U909" i="1"/>
  <c r="U910" i="1"/>
  <c r="U911" i="1"/>
  <c r="U912" i="1"/>
  <c r="U913" i="1"/>
  <c r="U914" i="1"/>
  <c r="U915" i="1"/>
  <c r="U916" i="1"/>
  <c r="U917" i="1"/>
  <c r="U918" i="1"/>
  <c r="U919" i="1"/>
  <c r="U920" i="1"/>
  <c r="U921" i="1"/>
  <c r="U922" i="1"/>
  <c r="U923" i="1"/>
  <c r="U924" i="1"/>
  <c r="U925" i="1"/>
  <c r="U926" i="1"/>
  <c r="U927" i="1"/>
  <c r="U928" i="1"/>
  <c r="U929" i="1"/>
  <c r="U930" i="1"/>
  <c r="U931" i="1"/>
  <c r="U932" i="1"/>
  <c r="U933" i="1"/>
  <c r="U934" i="1"/>
  <c r="U935" i="1"/>
  <c r="U936" i="1"/>
  <c r="U937" i="1"/>
  <c r="U938" i="1"/>
  <c r="U939" i="1"/>
  <c r="U940" i="1"/>
  <c r="U941" i="1"/>
  <c r="U942" i="1"/>
  <c r="U943" i="1"/>
  <c r="U944" i="1"/>
  <c r="U945" i="1"/>
  <c r="U946" i="1"/>
  <c r="U947" i="1"/>
  <c r="U948" i="1"/>
  <c r="U949" i="1"/>
  <c r="U950" i="1"/>
  <c r="U951" i="1"/>
  <c r="U952" i="1"/>
  <c r="U953" i="1"/>
  <c r="U954" i="1"/>
  <c r="U955" i="1"/>
  <c r="U956" i="1"/>
  <c r="U957" i="1"/>
  <c r="U958" i="1"/>
  <c r="U959" i="1"/>
  <c r="U960" i="1"/>
  <c r="U961" i="1"/>
  <c r="U962" i="1"/>
  <c r="U963" i="1"/>
  <c r="U964" i="1"/>
  <c r="U965" i="1"/>
  <c r="U966" i="1"/>
  <c r="U967" i="1"/>
  <c r="U968" i="1"/>
  <c r="U969" i="1"/>
  <c r="U970" i="1"/>
  <c r="U971" i="1"/>
  <c r="U972" i="1"/>
  <c r="U973" i="1"/>
  <c r="U974" i="1"/>
  <c r="U975" i="1"/>
  <c r="U976" i="1"/>
  <c r="U977" i="1"/>
  <c r="U978" i="1"/>
  <c r="U979" i="1"/>
  <c r="U980" i="1"/>
  <c r="U981" i="1"/>
  <c r="U982" i="1"/>
  <c r="U983" i="1"/>
  <c r="U984" i="1"/>
  <c r="U985" i="1"/>
  <c r="U986" i="1"/>
  <c r="U987" i="1"/>
  <c r="U988" i="1"/>
  <c r="U989" i="1"/>
  <c r="U990" i="1"/>
  <c r="U991" i="1"/>
  <c r="U992" i="1"/>
  <c r="U993" i="1"/>
  <c r="U994" i="1"/>
  <c r="U995" i="1"/>
  <c r="U996" i="1"/>
  <c r="U997" i="1"/>
  <c r="U998" i="1"/>
  <c r="U999" i="1"/>
  <c r="U1000" i="1"/>
  <c r="U1001" i="1"/>
  <c r="Q2" i="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O2" i="1"/>
  <c r="O3" i="1"/>
  <c r="O13" i="1"/>
  <c r="O4" i="1"/>
  <c r="O5" i="1"/>
  <c r="O6" i="1"/>
  <c r="O7" i="1"/>
  <c r="O8" i="1"/>
  <c r="O9" i="1"/>
  <c r="O10" i="1"/>
  <c r="O11" i="1"/>
  <c r="O12"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K20" i="1"/>
  <c r="L20" i="1" s="1"/>
  <c r="M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K2" i="1"/>
  <c r="L2" i="1" s="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7" i="1"/>
  <c r="L747"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J2" i="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alcChain>
</file>

<file path=xl/sharedStrings.xml><?xml version="1.0" encoding="utf-8"?>
<sst xmlns="http://schemas.openxmlformats.org/spreadsheetml/2006/main" count="10879" uniqueCount="2007">
  <si>
    <t>EEID</t>
  </si>
  <si>
    <t>Full Name</t>
  </si>
  <si>
    <t>Job Title</t>
  </si>
  <si>
    <t>Department</t>
  </si>
  <si>
    <t>Business Unit</t>
  </si>
  <si>
    <t>Gender</t>
  </si>
  <si>
    <t>Ethnicity</t>
  </si>
  <si>
    <t>Age</t>
  </si>
  <si>
    <t>Hire Date</t>
  </si>
  <si>
    <t>Bonus %</t>
  </si>
  <si>
    <t>Country</t>
  </si>
  <si>
    <t>City</t>
  </si>
  <si>
    <t>Exit Date</t>
  </si>
  <si>
    <t>Vice President</t>
  </si>
  <si>
    <t>Finance</t>
  </si>
  <si>
    <t>Research &amp; Development</t>
  </si>
  <si>
    <t>Female</t>
  </si>
  <si>
    <t>Caucasian</t>
  </si>
  <si>
    <t>United States</t>
  </si>
  <si>
    <t>Chicago</t>
  </si>
  <si>
    <t/>
  </si>
  <si>
    <t>HRIS Analyst</t>
  </si>
  <si>
    <t>Human Resources</t>
  </si>
  <si>
    <t>Asian</t>
  </si>
  <si>
    <t>Austin</t>
  </si>
  <si>
    <t>Enterprise Architect</t>
  </si>
  <si>
    <t>IT</t>
  </si>
  <si>
    <t>Male</t>
  </si>
  <si>
    <t>Columbus</t>
  </si>
  <si>
    <t>Quality Engineer</t>
  </si>
  <si>
    <t>Engineering</t>
  </si>
  <si>
    <t>Corporate</t>
  </si>
  <si>
    <t>China</t>
  </si>
  <si>
    <t>Chengdu</t>
  </si>
  <si>
    <t>Network Engineer</t>
  </si>
  <si>
    <t>Manufacturing</t>
  </si>
  <si>
    <t>E03750</t>
  </si>
  <si>
    <t>Cloud Infrastructure Architect</t>
  </si>
  <si>
    <t>Phoenix</t>
  </si>
  <si>
    <t>Director</t>
  </si>
  <si>
    <t>E02274</t>
  </si>
  <si>
    <t>Sr. Analyst</t>
  </si>
  <si>
    <t>Marketing</t>
  </si>
  <si>
    <t>Speciality Products</t>
  </si>
  <si>
    <t>Miami</t>
  </si>
  <si>
    <t>E00530</t>
  </si>
  <si>
    <t>Black</t>
  </si>
  <si>
    <t>E04380</t>
  </si>
  <si>
    <t>Sr. Account Representative</t>
  </si>
  <si>
    <t>Sales</t>
  </si>
  <si>
    <t>Latino</t>
  </si>
  <si>
    <t>Brazil</t>
  </si>
  <si>
    <t>Sao Paulo</t>
  </si>
  <si>
    <t>E01994</t>
  </si>
  <si>
    <t>Technical Architect</t>
  </si>
  <si>
    <t>Computer Systems Manager</t>
  </si>
  <si>
    <t>E02572</t>
  </si>
  <si>
    <t>Test Engineer</t>
  </si>
  <si>
    <t>Automation Engineer</t>
  </si>
  <si>
    <t>Beijing</t>
  </si>
  <si>
    <t>Sr. Manger</t>
  </si>
  <si>
    <t>Manager</t>
  </si>
  <si>
    <t>Seattle</t>
  </si>
  <si>
    <t>Analyst II</t>
  </si>
  <si>
    <t>Accounting</t>
  </si>
  <si>
    <t>Rio de Janerio</t>
  </si>
  <si>
    <t>Axel Santos</t>
  </si>
  <si>
    <t>Analyst</t>
  </si>
  <si>
    <t>Operations Engineer</t>
  </si>
  <si>
    <t>E01927</t>
  </si>
  <si>
    <t>Network Architect</t>
  </si>
  <si>
    <t>Adeline Huang</t>
  </si>
  <si>
    <t>IT Coordinator</t>
  </si>
  <si>
    <t>Shanghai</t>
  </si>
  <si>
    <t>E03292</t>
  </si>
  <si>
    <t>Systems Analyst</t>
  </si>
  <si>
    <t>Sr. Business Partner</t>
  </si>
  <si>
    <t>E00650</t>
  </si>
  <si>
    <t>E02744</t>
  </si>
  <si>
    <t>Chongqing</t>
  </si>
  <si>
    <t>Manaus</t>
  </si>
  <si>
    <t>Service Desk Analyst</t>
  </si>
  <si>
    <t>Business Partner</t>
  </si>
  <si>
    <t>Controls Engineer</t>
  </si>
  <si>
    <t>E04029</t>
  </si>
  <si>
    <t>Development Engineer</t>
  </si>
  <si>
    <t>E04545</t>
  </si>
  <si>
    <t>Solutions Architect</t>
  </si>
  <si>
    <t>Network Administrator</t>
  </si>
  <si>
    <t>E03984</t>
  </si>
  <si>
    <t>IT Systems Architect</t>
  </si>
  <si>
    <t>Vivian Lewis</t>
  </si>
  <si>
    <t>E00824</t>
  </si>
  <si>
    <t>Account Representative</t>
  </si>
  <si>
    <t>E02044</t>
  </si>
  <si>
    <t>E01263</t>
  </si>
  <si>
    <t>Engineering Manager</t>
  </si>
  <si>
    <t>System Administrator </t>
  </si>
  <si>
    <t>E01550</t>
  </si>
  <si>
    <t>E02832</t>
  </si>
  <si>
    <t>E04285</t>
  </si>
  <si>
    <t>E00917</t>
  </si>
  <si>
    <t>E03901</t>
  </si>
  <si>
    <t>E03131</t>
  </si>
  <si>
    <t>E02728</t>
  </si>
  <si>
    <t>E01339</t>
  </si>
  <si>
    <t>E03404</t>
  </si>
  <si>
    <t>E00119</t>
  </si>
  <si>
    <t>E03579</t>
  </si>
  <si>
    <t>E03252</t>
  </si>
  <si>
    <t>Everly Lin</t>
  </si>
  <si>
    <t>E01465</t>
  </si>
  <si>
    <t>E01807</t>
  </si>
  <si>
    <t>E04749</t>
  </si>
  <si>
    <t>E04517</t>
  </si>
  <si>
    <t>E01789</t>
  </si>
  <si>
    <t>E02848</t>
  </si>
  <si>
    <t>E03362</t>
  </si>
  <si>
    <t>E03097</t>
  </si>
  <si>
    <t>E04048</t>
  </si>
  <si>
    <t>E03694</t>
  </si>
  <si>
    <t>E03277</t>
  </si>
  <si>
    <t>E03550</t>
  </si>
  <si>
    <t>E01116</t>
  </si>
  <si>
    <t>E02235</t>
  </si>
  <si>
    <t>E01422</t>
  </si>
  <si>
    <t>E02903</t>
  </si>
  <si>
    <t>E00218</t>
  </si>
  <si>
    <t>Field Engineer</t>
  </si>
  <si>
    <t>Hailey Song</t>
  </si>
  <si>
    <t>E04369</t>
  </si>
  <si>
    <t>Asher Morales</t>
  </si>
  <si>
    <t>Carter Ortiz</t>
  </si>
  <si>
    <t>E02938</t>
  </si>
  <si>
    <t>E02923</t>
  </si>
  <si>
    <t>E02190</t>
  </si>
  <si>
    <t>E00325</t>
  </si>
  <si>
    <t>E01412</t>
  </si>
  <si>
    <t>E02307</t>
  </si>
  <si>
    <t>John Dang</t>
  </si>
  <si>
    <t>E00553</t>
  </si>
  <si>
    <t>E03799</t>
  </si>
  <si>
    <t>E02960</t>
  </si>
  <si>
    <t>E04290</t>
  </si>
  <si>
    <t>Nicholas Wong</t>
  </si>
  <si>
    <t>E04458</t>
  </si>
  <si>
    <t>Wesley Adams</t>
  </si>
  <si>
    <t>E04799</t>
  </si>
  <si>
    <t>E04962</t>
  </si>
  <si>
    <t>E00144</t>
  </si>
  <si>
    <t>E01981</t>
  </si>
  <si>
    <t>E03025</t>
  </si>
  <si>
    <t>E00287</t>
  </si>
  <si>
    <t>E00116</t>
  </si>
  <si>
    <t>E00691</t>
  </si>
  <si>
    <t>E03429</t>
  </si>
  <si>
    <t>E00813</t>
  </si>
  <si>
    <t>E03402</t>
  </si>
  <si>
    <t>E01985</t>
  </si>
  <si>
    <t>E02642</t>
  </si>
  <si>
    <t>E01832</t>
  </si>
  <si>
    <t>Daniel Jordan</t>
  </si>
  <si>
    <t>E03595</t>
  </si>
  <si>
    <t>E00044</t>
  </si>
  <si>
    <t>E03170</t>
  </si>
  <si>
    <t>E02047</t>
  </si>
  <si>
    <t>E03547</t>
  </si>
  <si>
    <t>E02522</t>
  </si>
  <si>
    <t>E01540</t>
  </si>
  <si>
    <t>E00502</t>
  </si>
  <si>
    <t>E03863</t>
  </si>
  <si>
    <t>E04018</t>
  </si>
  <si>
    <t>E02770</t>
  </si>
  <si>
    <t>E00591</t>
  </si>
  <si>
    <t>E03854</t>
  </si>
  <si>
    <t>E00639</t>
  </si>
  <si>
    <t>E01249</t>
  </si>
  <si>
    <t>E02420</t>
  </si>
  <si>
    <t>E01466</t>
  </si>
  <si>
    <t>E00401</t>
  </si>
  <si>
    <t>Raelynn Gupta</t>
  </si>
  <si>
    <t>E00791</t>
  </si>
  <si>
    <t>E00834</t>
  </si>
  <si>
    <t>E02183</t>
  </si>
  <si>
    <t>E02791</t>
  </si>
  <si>
    <t>E04131</t>
  </si>
  <si>
    <t>E03956</t>
  </si>
  <si>
    <t>E04784</t>
  </si>
  <si>
    <t>E00752</t>
  </si>
  <si>
    <t>E00431</t>
  </si>
  <si>
    <t>Allison Leung</t>
  </si>
  <si>
    <t>E00703</t>
  </si>
  <si>
    <t>Brooklyn Daniels</t>
  </si>
  <si>
    <t>E00880</t>
  </si>
  <si>
    <t>E04853</t>
  </si>
  <si>
    <t>E03870</t>
  </si>
  <si>
    <t>E02833</t>
  </si>
  <si>
    <t>E04217</t>
  </si>
  <si>
    <t>E02252</t>
  </si>
  <si>
    <t>E00342</t>
  </si>
  <si>
    <t>E03506</t>
  </si>
  <si>
    <t>E00701</t>
  </si>
  <si>
    <t>E00699</t>
  </si>
  <si>
    <t>E01611</t>
  </si>
  <si>
    <t>E04035</t>
  </si>
  <si>
    <t>E04163</t>
  </si>
  <si>
    <t>E01501</t>
  </si>
  <si>
    <t>E02489</t>
  </si>
  <si>
    <t>E03908</t>
  </si>
  <si>
    <t>E02942</t>
  </si>
  <si>
    <t>E01309</t>
  </si>
  <si>
    <t>Christopher Lim</t>
  </si>
  <si>
    <t>E04670</t>
  </si>
  <si>
    <t>E02710</t>
  </si>
  <si>
    <t>E04920</t>
  </si>
  <si>
    <t>E01281</t>
  </si>
  <si>
    <t>E03296</t>
  </si>
  <si>
    <t>E00380</t>
  </si>
  <si>
    <t>E01409</t>
  </si>
  <si>
    <t>E02375</t>
  </si>
  <si>
    <t>E01378</t>
  </si>
  <si>
    <t>E04969</t>
  </si>
  <si>
    <t>E02576</t>
  </si>
  <si>
    <t>E00810</t>
  </si>
  <si>
    <t>Lincoln Henderson</t>
  </si>
  <si>
    <t>E01546</t>
  </si>
  <si>
    <t>E02074</t>
  </si>
  <si>
    <t>E03047</t>
  </si>
  <si>
    <t>Sophie Silva</t>
  </si>
  <si>
    <t>E03567</t>
  </si>
  <si>
    <t>E02071</t>
  </si>
  <si>
    <t>E00181</t>
  </si>
  <si>
    <t>E00981</t>
  </si>
  <si>
    <t>E02861</t>
  </si>
  <si>
    <t>E00568</t>
  </si>
  <si>
    <t>E02850</t>
  </si>
  <si>
    <t>Hailey Dang</t>
  </si>
  <si>
    <t>E02415</t>
  </si>
  <si>
    <t>E00607</t>
  </si>
  <si>
    <t>E04194</t>
  </si>
  <si>
    <t>E00443</t>
  </si>
  <si>
    <t>E00862</t>
  </si>
  <si>
    <t>E04299</t>
  </si>
  <si>
    <t>E02939</t>
  </si>
  <si>
    <t>E02855</t>
  </si>
  <si>
    <t>E00206</t>
  </si>
  <si>
    <t>E02258</t>
  </si>
  <si>
    <t>E01006</t>
  </si>
  <si>
    <t>E01967</t>
  </si>
  <si>
    <t>E04128</t>
  </si>
  <si>
    <t>E02813</t>
  </si>
  <si>
    <t>E01132</t>
  </si>
  <si>
    <t>E04265</t>
  </si>
  <si>
    <t>E04536</t>
  </si>
  <si>
    <t>E00023</t>
  </si>
  <si>
    <t>E01631</t>
  </si>
  <si>
    <t>Ruby Barnes</t>
  </si>
  <si>
    <t>E01486</t>
  </si>
  <si>
    <t>E00941</t>
  </si>
  <si>
    <t>E00559</t>
  </si>
  <si>
    <t>E01898</t>
  </si>
  <si>
    <t>Camila Evans</t>
  </si>
  <si>
    <t>E04127</t>
  </si>
  <si>
    <t>E04877</t>
  </si>
  <si>
    <t>Jeremiah Lu</t>
  </si>
  <si>
    <t>E02033</t>
  </si>
  <si>
    <t>E00091</t>
  </si>
  <si>
    <t>E00555</t>
  </si>
  <si>
    <t>E02984</t>
  </si>
  <si>
    <t>E04607</t>
  </si>
  <si>
    <t>E00900</t>
  </si>
  <si>
    <t>E03394</t>
  </si>
  <si>
    <t>E02604</t>
  </si>
  <si>
    <t>E01902</t>
  </si>
  <si>
    <t>E01111</t>
  </si>
  <si>
    <t>E00836</t>
  </si>
  <si>
    <t>E02468</t>
  </si>
  <si>
    <t>E04542</t>
  </si>
  <si>
    <t>E03574</t>
  </si>
  <si>
    <t>E01883</t>
  </si>
  <si>
    <t>Brooklyn Ruiz</t>
  </si>
  <si>
    <t>E03000</t>
  </si>
  <si>
    <t>E02094</t>
  </si>
  <si>
    <t>E00929</t>
  </si>
  <si>
    <t>E02825</t>
  </si>
  <si>
    <t>Theodore Ngo</t>
  </si>
  <si>
    <t>E01584</t>
  </si>
  <si>
    <t>E00344</t>
  </si>
  <si>
    <t>E04601</t>
  </si>
  <si>
    <t>E01947</t>
  </si>
  <si>
    <t>E04959</t>
  </si>
  <si>
    <t>E03875</t>
  </si>
  <si>
    <t>E00154</t>
  </si>
  <si>
    <t>E03096</t>
  </si>
  <si>
    <t>E01225</t>
  </si>
  <si>
    <t>E04332</t>
  </si>
  <si>
    <t>E04308</t>
  </si>
  <si>
    <t>Axel Soto</t>
  </si>
  <si>
    <t>E02378</t>
  </si>
  <si>
    <t>E03928</t>
  </si>
  <si>
    <t>E00556</t>
  </si>
  <si>
    <t>E03327</t>
  </si>
  <si>
    <t>E04811</t>
  </si>
  <si>
    <t>E03455</t>
  </si>
  <si>
    <t>E03018</t>
  </si>
  <si>
    <t>Lucy Avila</t>
  </si>
  <si>
    <t>E03227</t>
  </si>
  <si>
    <t>E03440</t>
  </si>
  <si>
    <t>E02877</t>
  </si>
  <si>
    <t>E03255</t>
  </si>
  <si>
    <t>Luna Simmons</t>
  </si>
  <si>
    <t>E03717</t>
  </si>
  <si>
    <t>E01578</t>
  </si>
  <si>
    <t>E03521</t>
  </si>
  <si>
    <t>E02112</t>
  </si>
  <si>
    <t>E03325</t>
  </si>
  <si>
    <t>E03972</t>
  </si>
  <si>
    <t>Julia Sandoval</t>
  </si>
  <si>
    <t>E04386</t>
  </si>
  <si>
    <t>E00365</t>
  </si>
  <si>
    <t>E00432</t>
  </si>
  <si>
    <t>E00626</t>
  </si>
  <si>
    <t>E03354</t>
  </si>
  <si>
    <t>E01241</t>
  </si>
  <si>
    <t>E03718</t>
  </si>
  <si>
    <t>E02681</t>
  </si>
  <si>
    <t>E04288</t>
  </si>
  <si>
    <t>Alice Soto</t>
  </si>
  <si>
    <t>E01264</t>
  </si>
  <si>
    <t>E01371</t>
  </si>
  <si>
    <t>E02103</t>
  </si>
  <si>
    <t>E00697</t>
  </si>
  <si>
    <t>E01754</t>
  </si>
  <si>
    <t>E04345</t>
  </si>
  <si>
    <t>E04697</t>
  </si>
  <si>
    <t>E00265</t>
  </si>
  <si>
    <t>E04487</t>
  </si>
  <si>
    <t>E03181</t>
  </si>
  <si>
    <t>E01952</t>
  </si>
  <si>
    <t>E04732</t>
  </si>
  <si>
    <t>E00480</t>
  </si>
  <si>
    <t>E03749</t>
  </si>
  <si>
    <t>E03981</t>
  </si>
  <si>
    <t>E03994</t>
  </si>
  <si>
    <t>E00276</t>
  </si>
  <si>
    <t>E04213</t>
  </si>
  <si>
    <t>E03802</t>
  </si>
  <si>
    <t>Ayla Ng</t>
  </si>
  <si>
    <t>E04379</t>
  </si>
  <si>
    <t>E00592</t>
  </si>
  <si>
    <t>E00422</t>
  </si>
  <si>
    <t>E01712</t>
  </si>
  <si>
    <t>E02856</t>
  </si>
  <si>
    <t>E04112</t>
  </si>
  <si>
    <t>E00089</t>
  </si>
  <si>
    <t>Samantha Rogers</t>
  </si>
  <si>
    <t>E02628</t>
  </si>
  <si>
    <t>E00595</t>
  </si>
  <si>
    <t>E01423</t>
  </si>
  <si>
    <t>E02217</t>
  </si>
  <si>
    <t>E04940</t>
  </si>
  <si>
    <t>E01639</t>
  </si>
  <si>
    <t>E04109</t>
  </si>
  <si>
    <t>E02473</t>
  </si>
  <si>
    <t>E04926</t>
  </si>
  <si>
    <t>E04474</t>
  </si>
  <si>
    <t>E04267</t>
  </si>
  <si>
    <t>E04419</t>
  </si>
  <si>
    <t>E04625</t>
  </si>
  <si>
    <t>E03419</t>
  </si>
  <si>
    <t>E03305</t>
  </si>
  <si>
    <t>E02147</t>
  </si>
  <si>
    <t>E04484</t>
  </si>
  <si>
    <t>E02313</t>
  </si>
  <si>
    <t>E00436</t>
  </si>
  <si>
    <t>Hannah King</t>
  </si>
  <si>
    <t>E02189</t>
  </si>
  <si>
    <t>Quinn Xiong</t>
  </si>
  <si>
    <t>E02783</t>
  </si>
  <si>
    <t>E02139</t>
  </si>
  <si>
    <t>E01638</t>
  </si>
  <si>
    <t>E03680</t>
  </si>
  <si>
    <t>Andrew Huynh</t>
  </si>
  <si>
    <t>E04089</t>
  </si>
  <si>
    <t>E03980</t>
  </si>
  <si>
    <t>Zoe Sanchez</t>
  </si>
  <si>
    <t>E04222</t>
  </si>
  <si>
    <t>E01787</t>
  </si>
  <si>
    <t>E00268</t>
  </si>
  <si>
    <t>E04123</t>
  </si>
  <si>
    <t>E01499</t>
  </si>
  <si>
    <t>Jackson Jordan</t>
  </si>
  <si>
    <t>E04387</t>
  </si>
  <si>
    <t>E03300</t>
  </si>
  <si>
    <t>E01125</t>
  </si>
  <si>
    <t>E03774</t>
  </si>
  <si>
    <t>E01977</t>
  </si>
  <si>
    <t>E02088</t>
  </si>
  <si>
    <t>E01338</t>
  </si>
  <si>
    <t>E02875</t>
  </si>
  <si>
    <t>Rylee Bui</t>
  </si>
  <si>
    <t>E03465</t>
  </si>
  <si>
    <t>E04598</t>
  </si>
  <si>
    <t>Piper Richardson</t>
  </si>
  <si>
    <t>E01037</t>
  </si>
  <si>
    <t>E01103</t>
  </si>
  <si>
    <t>E02363</t>
  </si>
  <si>
    <t>E01123</t>
  </si>
  <si>
    <t>Peyton Walker</t>
  </si>
  <si>
    <t>E02387</t>
  </si>
  <si>
    <t>Emily Davis</t>
  </si>
  <si>
    <t>E04105</t>
  </si>
  <si>
    <t>Theodore Dinh</t>
  </si>
  <si>
    <t>Luna Sanders</t>
  </si>
  <si>
    <t>Penelope Jordan</t>
  </si>
  <si>
    <t>Austin Vo</t>
  </si>
  <si>
    <t>E00644</t>
  </si>
  <si>
    <t>Joshua Gupta</t>
  </si>
  <si>
    <t>Luke Martin</t>
  </si>
  <si>
    <t>E04533</t>
  </si>
  <si>
    <t>Easton Bailey</t>
  </si>
  <si>
    <t>E03838</t>
  </si>
  <si>
    <t>Madeline Walker</t>
  </si>
  <si>
    <t>Savannah Ali</t>
  </si>
  <si>
    <t>E03344</t>
  </si>
  <si>
    <t>Camila Rogers</t>
  </si>
  <si>
    <t>Eli Jones</t>
  </si>
  <si>
    <t>E04239</t>
  </si>
  <si>
    <t>Everleigh Ng</t>
  </si>
  <si>
    <t>E03496</t>
  </si>
  <si>
    <t>Robert Yang</t>
  </si>
  <si>
    <t>E00549</t>
  </si>
  <si>
    <t>Isabella Xi</t>
  </si>
  <si>
    <t>E00163</t>
  </si>
  <si>
    <t>Bella Powell</t>
  </si>
  <si>
    <t>E00884</t>
  </si>
  <si>
    <t>Camila Silva</t>
  </si>
  <si>
    <t>E04116</t>
  </si>
  <si>
    <t>David Barnes</t>
  </si>
  <si>
    <t>Adam Dang</t>
  </si>
  <si>
    <t>Elias Alvarado</t>
  </si>
  <si>
    <t>Eva Rivera</t>
  </si>
  <si>
    <t>E03484</t>
  </si>
  <si>
    <t>Logan Rivera</t>
  </si>
  <si>
    <t>E00671</t>
  </si>
  <si>
    <t>Leonardo Dixon</t>
  </si>
  <si>
    <t>Mateo Her</t>
  </si>
  <si>
    <t>E02206</t>
  </si>
  <si>
    <t>Jose Henderson</t>
  </si>
  <si>
    <t>Abigail Mejia</t>
  </si>
  <si>
    <t>Wyatt Chin</t>
  </si>
  <si>
    <t>E03343</t>
  </si>
  <si>
    <t>Carson Lu</t>
  </si>
  <si>
    <t>E00304</t>
  </si>
  <si>
    <t>Dylan Choi</t>
  </si>
  <si>
    <t>E02594</t>
  </si>
  <si>
    <t>Ezekiel Kumar</t>
  </si>
  <si>
    <t>E00402</t>
  </si>
  <si>
    <t>Dominic Guzman</t>
  </si>
  <si>
    <t>Angel Powell</t>
  </si>
  <si>
    <t>E03549</t>
  </si>
  <si>
    <t>Mateo Vu</t>
  </si>
  <si>
    <t>E03247</t>
  </si>
  <si>
    <t>Caroline Jenkins</t>
  </si>
  <si>
    <t>Nora Brown</t>
  </si>
  <si>
    <t>E04152</t>
  </si>
  <si>
    <t>E01628</t>
  </si>
  <si>
    <t>Jackson Perry</t>
  </si>
  <si>
    <t>Riley Padilla</t>
  </si>
  <si>
    <t>E01417</t>
  </si>
  <si>
    <t>Leah Pena</t>
  </si>
  <si>
    <t>Owen Lam</t>
  </si>
  <si>
    <t>Kennedy Foster</t>
  </si>
  <si>
    <t>John Moore</t>
  </si>
  <si>
    <t>E04600</t>
  </si>
  <si>
    <t>William Vu</t>
  </si>
  <si>
    <t>E00586</t>
  </si>
  <si>
    <t>Sadie Washington</t>
  </si>
  <si>
    <t>E03538</t>
  </si>
  <si>
    <t>Gabriel Holmes</t>
  </si>
  <si>
    <t>E02185</t>
  </si>
  <si>
    <t>Wyatt Rojas</t>
  </si>
  <si>
    <t>E03830</t>
  </si>
  <si>
    <t>Eva Coleman</t>
  </si>
  <si>
    <t>E03720</t>
  </si>
  <si>
    <t>Dominic Clark</t>
  </si>
  <si>
    <t>Lucy Alexander</t>
  </si>
  <si>
    <t>E04917</t>
  </si>
  <si>
    <t>Everleigh Washington</t>
  </si>
  <si>
    <t>E00415</t>
  </si>
  <si>
    <t>Leilani Butler</t>
  </si>
  <si>
    <t>E02862</t>
  </si>
  <si>
    <t>Peyton Huang</t>
  </si>
  <si>
    <t>E04207</t>
  </si>
  <si>
    <t>John Contreras</t>
  </si>
  <si>
    <t>Rylee Yu</t>
  </si>
  <si>
    <t>E01797</t>
  </si>
  <si>
    <t>Piper Lewis</t>
  </si>
  <si>
    <t>E01839</t>
  </si>
  <si>
    <t>Stella Alexander</t>
  </si>
  <si>
    <t>E01633</t>
  </si>
  <si>
    <t>Addison Do</t>
  </si>
  <si>
    <t>E01848</t>
  </si>
  <si>
    <t>Zoey Jackson</t>
  </si>
  <si>
    <t>E00716</t>
  </si>
  <si>
    <t>John Chow</t>
  </si>
  <si>
    <t>Ava Ayala</t>
  </si>
  <si>
    <t>Natalia Salazar</t>
  </si>
  <si>
    <t>E04000</t>
  </si>
  <si>
    <t>Skylar Carrillo</t>
  </si>
  <si>
    <t>Christian Sanders</t>
  </si>
  <si>
    <t>E03824</t>
  </si>
  <si>
    <t>Penelope Coleman</t>
  </si>
  <si>
    <t>E03906</t>
  </si>
  <si>
    <t>Everly Walker</t>
  </si>
  <si>
    <t>E04798</t>
  </si>
  <si>
    <t>Aurora Ali</t>
  </si>
  <si>
    <t>Penelope Guerrero</t>
  </si>
  <si>
    <t>E03349</t>
  </si>
  <si>
    <t>Anna Mehta</t>
  </si>
  <si>
    <t>E02966</t>
  </si>
  <si>
    <t>William Foster</t>
  </si>
  <si>
    <t>Jade Rojas</t>
  </si>
  <si>
    <t>E00105</t>
  </si>
  <si>
    <t>Isla Espinoza</t>
  </si>
  <si>
    <t>E00665</t>
  </si>
  <si>
    <t>David Chu</t>
  </si>
  <si>
    <t>Thomas Padilla</t>
  </si>
  <si>
    <t>Miles Salazar</t>
  </si>
  <si>
    <t>Mila Hong</t>
  </si>
  <si>
    <t>E03417</t>
  </si>
  <si>
    <t>Benjamin Moua</t>
  </si>
  <si>
    <t>E00254</t>
  </si>
  <si>
    <t>Samuel Morales</t>
  </si>
  <si>
    <t>E02166</t>
  </si>
  <si>
    <t>John Soto</t>
  </si>
  <si>
    <t>E00935</t>
  </si>
  <si>
    <t>Joseph Martin</t>
  </si>
  <si>
    <t>E01525</t>
  </si>
  <si>
    <t>Jose Ross</t>
  </si>
  <si>
    <t>E00386</t>
  </si>
  <si>
    <t>Parker James</t>
  </si>
  <si>
    <t>E00416</t>
  </si>
  <si>
    <t>Everleigh Fernandez</t>
  </si>
  <si>
    <t>E03383</t>
  </si>
  <si>
    <t>Lincoln Hall</t>
  </si>
  <si>
    <t>E01516</t>
  </si>
  <si>
    <t>Willow Mai</t>
  </si>
  <si>
    <t>E01234</t>
  </si>
  <si>
    <t>Jack Cheng</t>
  </si>
  <si>
    <t>Genesis Navarro</t>
  </si>
  <si>
    <t>Eliza Hernandez</t>
  </si>
  <si>
    <t>E01258</t>
  </si>
  <si>
    <t>Gabriel Brooks</t>
  </si>
  <si>
    <t>E00440</t>
  </si>
  <si>
    <t>Jack Huynh</t>
  </si>
  <si>
    <t>Everly Chow</t>
  </si>
  <si>
    <t>E00972</t>
  </si>
  <si>
    <t>Amelia Salazar</t>
  </si>
  <si>
    <t>E04562</t>
  </si>
  <si>
    <t>Xavier Zheng</t>
  </si>
  <si>
    <t>E02802</t>
  </si>
  <si>
    <t>Matthew Chau</t>
  </si>
  <si>
    <t>E01427</t>
  </si>
  <si>
    <t>Mia Cheng</t>
  </si>
  <si>
    <t>E04568</t>
  </si>
  <si>
    <t>E04931</t>
  </si>
  <si>
    <t>Zoe Romero</t>
  </si>
  <si>
    <t>Nolan Bui</t>
  </si>
  <si>
    <t>E03890</t>
  </si>
  <si>
    <t>Nevaeh Jones</t>
  </si>
  <si>
    <t>E01194</t>
  </si>
  <si>
    <t>Samantha Adams</t>
  </si>
  <si>
    <t>Madeline Shin</t>
  </si>
  <si>
    <t>Noah King</t>
  </si>
  <si>
    <t>E03816</t>
  </si>
  <si>
    <t>Leilani Chow</t>
  </si>
  <si>
    <t>E01261</t>
  </si>
  <si>
    <t>Connor Simmons</t>
  </si>
  <si>
    <t>E03612</t>
  </si>
  <si>
    <t>Grayson Cooper</t>
  </si>
  <si>
    <t>E01388</t>
  </si>
  <si>
    <t>Ivy Soto</t>
  </si>
  <si>
    <t>Aurora Simmons</t>
  </si>
  <si>
    <t>E04413</t>
  </si>
  <si>
    <t>Andrew Thomas</t>
  </si>
  <si>
    <t>Ezekiel Desai</t>
  </si>
  <si>
    <t>Gabriella Gupta</t>
  </si>
  <si>
    <t>E04903</t>
  </si>
  <si>
    <t>Skylar Liu</t>
  </si>
  <si>
    <t>E04735</t>
  </si>
  <si>
    <t>Nova Coleman</t>
  </si>
  <si>
    <t>Evelyn Dinh</t>
  </si>
  <si>
    <t>E03583</t>
  </si>
  <si>
    <t>Brooks Marquez</t>
  </si>
  <si>
    <t>E02017</t>
  </si>
  <si>
    <t>Connor Joseph</t>
  </si>
  <si>
    <t>E01642</t>
  </si>
  <si>
    <t>Mia Lam</t>
  </si>
  <si>
    <t>Scarlett Rodriguez</t>
  </si>
  <si>
    <t>Cora Rivera</t>
  </si>
  <si>
    <t>E02872</t>
  </si>
  <si>
    <t>Liam Jung</t>
  </si>
  <si>
    <t>E02331</t>
  </si>
  <si>
    <t>Sophia Huynh</t>
  </si>
  <si>
    <t>E00417</t>
  </si>
  <si>
    <t>Athena Carrillo</t>
  </si>
  <si>
    <t>Greyson Sanders</t>
  </si>
  <si>
    <t>E03061</t>
  </si>
  <si>
    <t>E00013</t>
  </si>
  <si>
    <t>Elena Vang</t>
  </si>
  <si>
    <t>Natalia Diaz</t>
  </si>
  <si>
    <t>E04769</t>
  </si>
  <si>
    <t>Mila Leung</t>
  </si>
  <si>
    <t>E03042</t>
  </si>
  <si>
    <t>Ava Nelson</t>
  </si>
  <si>
    <t>E00527</t>
  </si>
  <si>
    <t>Mateo Chu</t>
  </si>
  <si>
    <t>E01095</t>
  </si>
  <si>
    <t>Isla Lai</t>
  </si>
  <si>
    <t>Ezekiel Reed</t>
  </si>
  <si>
    <t>E01713</t>
  </si>
  <si>
    <t>Nolan Guzman</t>
  </si>
  <si>
    <t>E00128</t>
  </si>
  <si>
    <t>Everleigh Espinoza</t>
  </si>
  <si>
    <t>E03849</t>
  </si>
  <si>
    <t>Evelyn Jung</t>
  </si>
  <si>
    <t>E02464</t>
  </si>
  <si>
    <t>E00306</t>
  </si>
  <si>
    <t>Mateo Williams</t>
  </si>
  <si>
    <t>E03737</t>
  </si>
  <si>
    <t>Kennedy Rahman</t>
  </si>
  <si>
    <t>Levi Mendez</t>
  </si>
  <si>
    <t>Julian Fong</t>
  </si>
  <si>
    <t>E02706</t>
  </si>
  <si>
    <t>Nevaeh Kang</t>
  </si>
  <si>
    <t>E00170</t>
  </si>
  <si>
    <t>Hannah Nelson</t>
  </si>
  <si>
    <t>E01425</t>
  </si>
  <si>
    <t>Anthony Rogers</t>
  </si>
  <si>
    <t>E00130</t>
  </si>
  <si>
    <t>Paisley Kang</t>
  </si>
  <si>
    <t>Matthew Gupta</t>
  </si>
  <si>
    <t>Silas Chavez</t>
  </si>
  <si>
    <t>E04682</t>
  </si>
  <si>
    <t>Colton Thao</t>
  </si>
  <si>
    <t>E00957</t>
  </si>
  <si>
    <t>Genesis Perry</t>
  </si>
  <si>
    <t>Alexander Bryant</t>
  </si>
  <si>
    <t>Elias Zhang</t>
  </si>
  <si>
    <t>E00521</t>
  </si>
  <si>
    <t>Lily Carter</t>
  </si>
  <si>
    <t>Joseph Ruiz</t>
  </si>
  <si>
    <t>E01533</t>
  </si>
  <si>
    <t>Avery Bailey</t>
  </si>
  <si>
    <t>E04449</t>
  </si>
  <si>
    <t>Miles Hsu</t>
  </si>
  <si>
    <t>Piper Cheng</t>
  </si>
  <si>
    <t>E00816</t>
  </si>
  <si>
    <t>Skylar Watson</t>
  </si>
  <si>
    <t>E02283</t>
  </si>
  <si>
    <t>Jaxon Park</t>
  </si>
  <si>
    <t>E04888</t>
  </si>
  <si>
    <t>Elijah Henry</t>
  </si>
  <si>
    <t>E03907</t>
  </si>
  <si>
    <t>Camila Watson</t>
  </si>
  <si>
    <t>Lucas Thomas</t>
  </si>
  <si>
    <t>Skylar Doan</t>
  </si>
  <si>
    <t>Hudson Liu</t>
  </si>
  <si>
    <t>E01141</t>
  </si>
  <si>
    <t>Gianna Williams</t>
  </si>
  <si>
    <t>E02254</t>
  </si>
  <si>
    <t>Jaxson Sandoval</t>
  </si>
  <si>
    <t>E04504</t>
  </si>
  <si>
    <t>Jameson Alvarado</t>
  </si>
  <si>
    <t>Joseph Ly</t>
  </si>
  <si>
    <t>Daniel Richardson</t>
  </si>
  <si>
    <t>E04130</t>
  </si>
  <si>
    <t>Elias Figueroa</t>
  </si>
  <si>
    <t>Emma Brooks</t>
  </si>
  <si>
    <t>E00085</t>
  </si>
  <si>
    <t>Isla Wong</t>
  </si>
  <si>
    <t>E00672</t>
  </si>
  <si>
    <t>Mila Pena</t>
  </si>
  <si>
    <t>E04618</t>
  </si>
  <si>
    <t>Mason Zhao</t>
  </si>
  <si>
    <t>Jaxson Mai</t>
  </si>
  <si>
    <t>Ava Garza</t>
  </si>
  <si>
    <t>E00535</t>
  </si>
  <si>
    <t>Nathan Mendez</t>
  </si>
  <si>
    <t>E04630</t>
  </si>
  <si>
    <t>Maria Griffin</t>
  </si>
  <si>
    <t>E00874</t>
  </si>
  <si>
    <t>Alexander Choi</t>
  </si>
  <si>
    <t>Maria Hong</t>
  </si>
  <si>
    <t>Sophie Ali</t>
  </si>
  <si>
    <t>E03446</t>
  </si>
  <si>
    <t>Julian Ross</t>
  </si>
  <si>
    <t>E01361</t>
  </si>
  <si>
    <t>Emma Hill</t>
  </si>
  <si>
    <t>Leilani Yee</t>
  </si>
  <si>
    <t>E03719</t>
  </si>
  <si>
    <t>Jack Brown</t>
  </si>
  <si>
    <t>E03269</t>
  </si>
  <si>
    <t>Charlotte Chu</t>
  </si>
  <si>
    <t>Jeremiah Chu</t>
  </si>
  <si>
    <t>Miles Cho</t>
  </si>
  <si>
    <t>E02216</t>
  </si>
  <si>
    <t>Caleb Marquez</t>
  </si>
  <si>
    <t>E02803</t>
  </si>
  <si>
    <t>Eli Soto</t>
  </si>
  <si>
    <t>Carter Mejia</t>
  </si>
  <si>
    <t>Ethan Clark</t>
  </si>
  <si>
    <t>E03189</t>
  </si>
  <si>
    <t>Asher Jackson</t>
  </si>
  <si>
    <t>E03560</t>
  </si>
  <si>
    <t>E00769</t>
  </si>
  <si>
    <t>Jose Kang</t>
  </si>
  <si>
    <t>Aubrey Romero</t>
  </si>
  <si>
    <t>E02333</t>
  </si>
  <si>
    <t>Jaxson Wright</t>
  </si>
  <si>
    <t>E01002</t>
  </si>
  <si>
    <t>Elias Ali</t>
  </si>
  <si>
    <t>E03520</t>
  </si>
  <si>
    <t>Nolan Pena</t>
  </si>
  <si>
    <t>Luna Liu</t>
  </si>
  <si>
    <t>E00233</t>
  </si>
  <si>
    <t>Brooklyn Reyes</t>
  </si>
  <si>
    <t>E02639</t>
  </si>
  <si>
    <t>Hadley Parker</t>
  </si>
  <si>
    <t>Jonathan Chavez</t>
  </si>
  <si>
    <t>Sarah Ayala</t>
  </si>
  <si>
    <t>E00715</t>
  </si>
  <si>
    <t>Elijah Kang</t>
  </si>
  <si>
    <t>Ella White</t>
  </si>
  <si>
    <t>E02421</t>
  </si>
  <si>
    <t>Jordan Truong</t>
  </si>
  <si>
    <t>E00523</t>
  </si>
  <si>
    <t>E03615</t>
  </si>
  <si>
    <t>Daniel Dixon</t>
  </si>
  <si>
    <t>E02761</t>
  </si>
  <si>
    <t>Luca Duong</t>
  </si>
  <si>
    <t>E02121</t>
  </si>
  <si>
    <t>Levi Brown</t>
  </si>
  <si>
    <t>Mason Cho</t>
  </si>
  <si>
    <t>E00725</t>
  </si>
  <si>
    <t>Nova Herrera</t>
  </si>
  <si>
    <t>E03027</t>
  </si>
  <si>
    <t>Elijah Watson</t>
  </si>
  <si>
    <t>E03689</t>
  </si>
  <si>
    <t>Wesley Gray</t>
  </si>
  <si>
    <t>E01986</t>
  </si>
  <si>
    <t>Wesley Sharma</t>
  </si>
  <si>
    <t>E01286</t>
  </si>
  <si>
    <t>Mateo Mendez</t>
  </si>
  <si>
    <t>Jose Molina</t>
  </si>
  <si>
    <t>E04342</t>
  </si>
  <si>
    <t>Samantha Barnes</t>
  </si>
  <si>
    <t>E03904</t>
  </si>
  <si>
    <t>Hunter Ortiz</t>
  </si>
  <si>
    <t>E01291</t>
  </si>
  <si>
    <t>Thomas Aguilar</t>
  </si>
  <si>
    <t>Skylar Bell</t>
  </si>
  <si>
    <t>E01484</t>
  </si>
  <si>
    <t>Anna Zhu</t>
  </si>
  <si>
    <t>E03864</t>
  </si>
  <si>
    <t>Ella Hunter</t>
  </si>
  <si>
    <t>E00488</t>
  </si>
  <si>
    <t>Emery Hunter</t>
  </si>
  <si>
    <t>E02227</t>
  </si>
  <si>
    <t>Sofia Parker</t>
  </si>
  <si>
    <t>E04802</t>
  </si>
  <si>
    <t>Lucy Fong</t>
  </si>
  <si>
    <t>E01970</t>
  </si>
  <si>
    <t>Vivian Barnes</t>
  </si>
  <si>
    <t>Kai Chow</t>
  </si>
  <si>
    <t>E02031</t>
  </si>
  <si>
    <t>Melody Cooper</t>
  </si>
  <si>
    <t>James Bui</t>
  </si>
  <si>
    <t>E04871</t>
  </si>
  <si>
    <t>Liam Grant</t>
  </si>
  <si>
    <t>Owen Han</t>
  </si>
  <si>
    <t>E04742</t>
  </si>
  <si>
    <t>Kinsley Vega</t>
  </si>
  <si>
    <t>E01070</t>
  </si>
  <si>
    <t>Leonardo Martin</t>
  </si>
  <si>
    <t>E04359</t>
  </si>
  <si>
    <t>Greyson Lam</t>
  </si>
  <si>
    <t>E03268</t>
  </si>
  <si>
    <t>Emilia Rivera</t>
  </si>
  <si>
    <t>Penelope Johnson</t>
  </si>
  <si>
    <t>E01221</t>
  </si>
  <si>
    <t>Eva Figueroa</t>
  </si>
  <si>
    <t>Ezekiel Jordan</t>
  </si>
  <si>
    <t>E01687</t>
  </si>
  <si>
    <t>Luke Mai</t>
  </si>
  <si>
    <t>E02844</t>
  </si>
  <si>
    <t>Charles Diaz</t>
  </si>
  <si>
    <t>Adam Espinoza</t>
  </si>
  <si>
    <t>Jack Maldonado</t>
  </si>
  <si>
    <t>E03935</t>
  </si>
  <si>
    <t>Cora Jiang</t>
  </si>
  <si>
    <t>E00742</t>
  </si>
  <si>
    <t>Cooper Mitchell</t>
  </si>
  <si>
    <t>E02810</t>
  </si>
  <si>
    <t>Layla Torres</t>
  </si>
  <si>
    <t>E01860</t>
  </si>
  <si>
    <t>Jack Edwards</t>
  </si>
  <si>
    <t>E04890</t>
  </si>
  <si>
    <t>Eleanor Chan</t>
  </si>
  <si>
    <t>E02285</t>
  </si>
  <si>
    <t>Aria Xi</t>
  </si>
  <si>
    <t>E00842</t>
  </si>
  <si>
    <t>John Vega</t>
  </si>
  <si>
    <t>E01271</t>
  </si>
  <si>
    <t>Luke Munoz</t>
  </si>
  <si>
    <t>E01921</t>
  </si>
  <si>
    <t>Sarah Daniels</t>
  </si>
  <si>
    <t>E03664</t>
  </si>
  <si>
    <t>Aria Castro</t>
  </si>
  <si>
    <t>Autumn Joseph</t>
  </si>
  <si>
    <t>E00870</t>
  </si>
  <si>
    <t>Evelyn Liang</t>
  </si>
  <si>
    <t>E04167</t>
  </si>
  <si>
    <t>Henry Alvarez</t>
  </si>
  <si>
    <t>E00245</t>
  </si>
  <si>
    <t>Benjamin Delgado</t>
  </si>
  <si>
    <t>E00976</t>
  </si>
  <si>
    <t>Zoe Rodriguez</t>
  </si>
  <si>
    <t>Axel Chu</t>
  </si>
  <si>
    <t>Cameron Evans</t>
  </si>
  <si>
    <t>E04103</t>
  </si>
  <si>
    <t>Isabella Soto</t>
  </si>
  <si>
    <t>Eva Jenkins</t>
  </si>
  <si>
    <t>Cameron Powell</t>
  </si>
  <si>
    <t>E01232</t>
  </si>
  <si>
    <t>Samantha Foster</t>
  </si>
  <si>
    <t>E04572</t>
  </si>
  <si>
    <t>Jade Li</t>
  </si>
  <si>
    <t>E02747</t>
  </si>
  <si>
    <t>Kinsley Acosta</t>
  </si>
  <si>
    <t>E01064</t>
  </si>
  <si>
    <t>Clara Kang</t>
  </si>
  <si>
    <t>E00178</t>
  </si>
  <si>
    <t>Harper Alexander</t>
  </si>
  <si>
    <t>E01091</t>
  </si>
  <si>
    <t>Carter Reed</t>
  </si>
  <si>
    <t>Charlotte Ruiz</t>
  </si>
  <si>
    <t>Everleigh Jiang</t>
  </si>
  <si>
    <t>Audrey Smith</t>
  </si>
  <si>
    <t>Emery Acosta</t>
  </si>
  <si>
    <t>E02072</t>
  </si>
  <si>
    <t>Charles Robinson</t>
  </si>
  <si>
    <t>E02555</t>
  </si>
  <si>
    <t>Landon Lopez</t>
  </si>
  <si>
    <t>E00187</t>
  </si>
  <si>
    <t>Miles Mehta</t>
  </si>
  <si>
    <t>Ezra Simmons</t>
  </si>
  <si>
    <t>E02062</t>
  </si>
  <si>
    <t>Nora Santiago</t>
  </si>
  <si>
    <t>E00034</t>
  </si>
  <si>
    <t>Caroline Herrera</t>
  </si>
  <si>
    <t>E00273</t>
  </si>
  <si>
    <t>David Owens</t>
  </si>
  <si>
    <t>Avery Yee</t>
  </si>
  <si>
    <t>E01403</t>
  </si>
  <si>
    <t>Xavier Park</t>
  </si>
  <si>
    <t>E03438</t>
  </si>
  <si>
    <t>E04136</t>
  </si>
  <si>
    <t>Mason Cao</t>
  </si>
  <si>
    <t>E02944</t>
  </si>
  <si>
    <t>Joshua Fong</t>
  </si>
  <si>
    <t>Maria Chin</t>
  </si>
  <si>
    <t>E00078</t>
  </si>
  <si>
    <t>Eva Garcia</t>
  </si>
  <si>
    <t>E00825</t>
  </si>
  <si>
    <t>Anna Molina</t>
  </si>
  <si>
    <t>E04972</t>
  </si>
  <si>
    <t>Logan Bryant</t>
  </si>
  <si>
    <t>E03941</t>
  </si>
  <si>
    <t>Isla Han</t>
  </si>
  <si>
    <t>E02148</t>
  </si>
  <si>
    <t>Christopher Vega</t>
  </si>
  <si>
    <t>Lillian Park</t>
  </si>
  <si>
    <t>Kennedy Zhang</t>
  </si>
  <si>
    <t>E04800</t>
  </si>
  <si>
    <t>Eli Han</t>
  </si>
  <si>
    <t>E02838</t>
  </si>
  <si>
    <t>Julia Pham</t>
  </si>
  <si>
    <t>E02980</t>
  </si>
  <si>
    <t>Hailey Shin</t>
  </si>
  <si>
    <t>E04477</t>
  </si>
  <si>
    <t>Connor Grant</t>
  </si>
  <si>
    <t>E04348</t>
  </si>
  <si>
    <t>Natalia Owens</t>
  </si>
  <si>
    <t>Maria He</t>
  </si>
  <si>
    <t>Jade Yi</t>
  </si>
  <si>
    <t>E04126</t>
  </si>
  <si>
    <t>Dominic Baker</t>
  </si>
  <si>
    <t>E01896</t>
  </si>
  <si>
    <t>Adam Nelson</t>
  </si>
  <si>
    <t>Autumn Reed</t>
  </si>
  <si>
    <t>Robert Edwards</t>
  </si>
  <si>
    <t>E04037</t>
  </si>
  <si>
    <t>Roman Martinez</t>
  </si>
  <si>
    <t>Eleanor Li</t>
  </si>
  <si>
    <t>Connor Vang</t>
  </si>
  <si>
    <t>E02038</t>
  </si>
  <si>
    <t>Ellie Chung</t>
  </si>
  <si>
    <t>E03474</t>
  </si>
  <si>
    <t>Violet Hall</t>
  </si>
  <si>
    <t>Dylan Padilla</t>
  </si>
  <si>
    <t>E00702</t>
  </si>
  <si>
    <t>Nathan Pham</t>
  </si>
  <si>
    <t>E03081</t>
  </si>
  <si>
    <t>Ayla Brown</t>
  </si>
  <si>
    <t>Isaac Mitchell</t>
  </si>
  <si>
    <t>Jayden Jimenez</t>
  </si>
  <si>
    <t>Jaxon Tran</t>
  </si>
  <si>
    <t>E01753</t>
  </si>
  <si>
    <t>Connor Fong</t>
  </si>
  <si>
    <t>E04072</t>
  </si>
  <si>
    <t>Emery Mitchell</t>
  </si>
  <si>
    <t>Landon Luu</t>
  </si>
  <si>
    <t>Sophia Ahmed</t>
  </si>
  <si>
    <t>E00467</t>
  </si>
  <si>
    <t>Sofia Dinh</t>
  </si>
  <si>
    <t>Jonathan Patel</t>
  </si>
  <si>
    <t>Piper Patterson</t>
  </si>
  <si>
    <t>Cora Evans</t>
  </si>
  <si>
    <t>E04779</t>
  </si>
  <si>
    <t>Cameron Young</t>
  </si>
  <si>
    <t>E00501</t>
  </si>
  <si>
    <t>Melody Ho</t>
  </si>
  <si>
    <t>Aiden Bryant</t>
  </si>
  <si>
    <t>Grayson Walker</t>
  </si>
  <si>
    <t>E00311</t>
  </si>
  <si>
    <t>Scarlett Figueroa</t>
  </si>
  <si>
    <t>E04567</t>
  </si>
  <si>
    <t>Madeline Hoang</t>
  </si>
  <si>
    <t>E04378</t>
  </si>
  <si>
    <t>E03251</t>
  </si>
  <si>
    <t>Ruby Medina</t>
  </si>
  <si>
    <t>E03167</t>
  </si>
  <si>
    <t>Luke Zheng</t>
  </si>
  <si>
    <t>E03347</t>
  </si>
  <si>
    <t>Rylee Dinh</t>
  </si>
  <si>
    <t>Miles Evans</t>
  </si>
  <si>
    <t>E01351</t>
  </si>
  <si>
    <t>Leo Owens</t>
  </si>
  <si>
    <t>Caroline Owens</t>
  </si>
  <si>
    <t>E03807</t>
  </si>
  <si>
    <t>Kennedy Do</t>
  </si>
  <si>
    <t>Jade Acosta</t>
  </si>
  <si>
    <t>Mila Vasquez</t>
  </si>
  <si>
    <t>Allison Ayala</t>
  </si>
  <si>
    <t>E04816</t>
  </si>
  <si>
    <t>Jace Zhang</t>
  </si>
  <si>
    <t>Allison Medina</t>
  </si>
  <si>
    <t>E02914</t>
  </si>
  <si>
    <t>Maria Wilson</t>
  </si>
  <si>
    <t>Everly Coleman</t>
  </si>
  <si>
    <t>Jordan Gomez</t>
  </si>
  <si>
    <t>Isla Chavez</t>
  </si>
  <si>
    <t>Hannah Gomez</t>
  </si>
  <si>
    <t>E03630</t>
  </si>
  <si>
    <t>Jacob Davis</t>
  </si>
  <si>
    <t>Eli Gupta</t>
  </si>
  <si>
    <t>E03045</t>
  </si>
  <si>
    <t>E01924</t>
  </si>
  <si>
    <t>Anna Gutierrez</t>
  </si>
  <si>
    <t>Samuel Vega</t>
  </si>
  <si>
    <t>Liliana Do</t>
  </si>
  <si>
    <t>E04590</t>
  </si>
  <si>
    <t>Isaac Sanders</t>
  </si>
  <si>
    <t>Genesis Xiong</t>
  </si>
  <si>
    <t>E04224</t>
  </si>
  <si>
    <t>Lucas Ramos</t>
  </si>
  <si>
    <t>E03423</t>
  </si>
  <si>
    <t>Santiago f Gonzalez</t>
  </si>
  <si>
    <t>Henry Zhu</t>
  </si>
  <si>
    <t>E00788</t>
  </si>
  <si>
    <t>Emily Contreras</t>
  </si>
  <si>
    <t>E00207</t>
  </si>
  <si>
    <t>Hailey Lai</t>
  </si>
  <si>
    <t>Vivian Guzman</t>
  </si>
  <si>
    <t>E04571</t>
  </si>
  <si>
    <t>Hadley Contreras</t>
  </si>
  <si>
    <t>E02652</t>
  </si>
  <si>
    <t>Nathan Sun</t>
  </si>
  <si>
    <t>E02693</t>
  </si>
  <si>
    <t>Grace Campos</t>
  </si>
  <si>
    <t>E03359</t>
  </si>
  <si>
    <t>Autumn Ortiz</t>
  </si>
  <si>
    <t>E00399</t>
  </si>
  <si>
    <t>Connor Walker</t>
  </si>
  <si>
    <t>E02971</t>
  </si>
  <si>
    <t>Mia Wu</t>
  </si>
  <si>
    <t>Julia Luong</t>
  </si>
  <si>
    <t>Eleanor Delgado</t>
  </si>
  <si>
    <t>Addison Roberts</t>
  </si>
  <si>
    <t>Camila Li</t>
  </si>
  <si>
    <t>E04729</t>
  </si>
  <si>
    <t>Ezekiel Fong</t>
  </si>
  <si>
    <t>E00360</t>
  </si>
  <si>
    <t>Dylan Thao</t>
  </si>
  <si>
    <t>E02284</t>
  </si>
  <si>
    <t>Josephine Salazar</t>
  </si>
  <si>
    <t>Genesis Hu</t>
  </si>
  <si>
    <t>E04168</t>
  </si>
  <si>
    <t>Mila Juarez</t>
  </si>
  <si>
    <t>Daniel Perry</t>
  </si>
  <si>
    <t>E01357</t>
  </si>
  <si>
    <t>Paisley Hunter</t>
  </si>
  <si>
    <t>Everleigh White</t>
  </si>
  <si>
    <t>E03090</t>
  </si>
  <si>
    <t>Penelope Choi</t>
  </si>
  <si>
    <t>E03591</t>
  </si>
  <si>
    <t>Piper Sun</t>
  </si>
  <si>
    <t>E03328</t>
  </si>
  <si>
    <t>Lucy Johnson</t>
  </si>
  <si>
    <t>E04937</t>
  </si>
  <si>
    <t>Ian Ngo</t>
  </si>
  <si>
    <t>E00515</t>
  </si>
  <si>
    <t>Joseph Vazquez</t>
  </si>
  <si>
    <t>Hadley Guerrero</t>
  </si>
  <si>
    <t>Jose Brown</t>
  </si>
  <si>
    <t>E01711</t>
  </si>
  <si>
    <t>Benjamin Ford</t>
  </si>
  <si>
    <t>E00500</t>
  </si>
  <si>
    <t>Henry Shah</t>
  </si>
  <si>
    <t>Ivy Daniels</t>
  </si>
  <si>
    <t>Thomas Chang</t>
  </si>
  <si>
    <t>Caroline Phan</t>
  </si>
  <si>
    <t>E02023</t>
  </si>
  <si>
    <t>Maverick Mehta</t>
  </si>
  <si>
    <t>E03166</t>
  </si>
  <si>
    <t>Austin Edwards</t>
  </si>
  <si>
    <t>E02599</t>
  </si>
  <si>
    <t>Daniel Huang</t>
  </si>
  <si>
    <t>E01014</t>
  </si>
  <si>
    <t>Lucas Phan</t>
  </si>
  <si>
    <t>E04529</t>
  </si>
  <si>
    <t>Gabriel Yu</t>
  </si>
  <si>
    <t>Mason Watson</t>
  </si>
  <si>
    <t>E00632</t>
  </si>
  <si>
    <t>Angel Chang</t>
  </si>
  <si>
    <t>E02108</t>
  </si>
  <si>
    <t>Madeline Coleman</t>
  </si>
  <si>
    <t>Thomas Vazquez</t>
  </si>
  <si>
    <t>E03685</t>
  </si>
  <si>
    <t>Silas Hunter</t>
  </si>
  <si>
    <t>E01089</t>
  </si>
  <si>
    <t>Nicholas Brooks</t>
  </si>
  <si>
    <t>E03988</t>
  </si>
  <si>
    <t>Dominic Thomas</t>
  </si>
  <si>
    <t>Ian Wu</t>
  </si>
  <si>
    <t>E02417</t>
  </si>
  <si>
    <t>Alice Young</t>
  </si>
  <si>
    <t>E00359</t>
  </si>
  <si>
    <t>Logan Carrillo</t>
  </si>
  <si>
    <t>Caroline Alexander</t>
  </si>
  <si>
    <t>E01479</t>
  </si>
  <si>
    <t>Serenity Bailey</t>
  </si>
  <si>
    <t>Elena Tan</t>
  </si>
  <si>
    <t>E02769</t>
  </si>
  <si>
    <t>Eliza Adams</t>
  </si>
  <si>
    <t>E03893</t>
  </si>
  <si>
    <t>Alice Xiong</t>
  </si>
  <si>
    <t>Isla Yoon</t>
  </si>
  <si>
    <t>E03540</t>
  </si>
  <si>
    <t>Emma Perry</t>
  </si>
  <si>
    <t>Riley Marquez</t>
  </si>
  <si>
    <t>Caroline Hu</t>
  </si>
  <si>
    <t>Madison Kumar</t>
  </si>
  <si>
    <t>Matthew Lim</t>
  </si>
  <si>
    <t>E01762</t>
  </si>
  <si>
    <t>Maya Ngo</t>
  </si>
  <si>
    <t>E02632</t>
  </si>
  <si>
    <t>E04226</t>
  </si>
  <si>
    <t>Andrew Moore</t>
  </si>
  <si>
    <t>E04101</t>
  </si>
  <si>
    <t>Olivia Harris</t>
  </si>
  <si>
    <t>Genesis Banks</t>
  </si>
  <si>
    <t>E02534</t>
  </si>
  <si>
    <t>Victoria Johnson</t>
  </si>
  <si>
    <t>E01238</t>
  </si>
  <si>
    <t>Eloise Griffin</t>
  </si>
  <si>
    <t>E01118</t>
  </si>
  <si>
    <t>Roman Yang</t>
  </si>
  <si>
    <t>E04041</t>
  </si>
  <si>
    <t>Clara Huynh</t>
  </si>
  <si>
    <t>Kai Flores</t>
  </si>
  <si>
    <t>E01052</t>
  </si>
  <si>
    <t>Jaxson Dinh</t>
  </si>
  <si>
    <t>E04165</t>
  </si>
  <si>
    <t>Sophie Vang</t>
  </si>
  <si>
    <t>E02295</t>
  </si>
  <si>
    <t>Axel Jordan</t>
  </si>
  <si>
    <t>E04546</t>
  </si>
  <si>
    <t>Jade Hunter</t>
  </si>
  <si>
    <t>Lydia Williams</t>
  </si>
  <si>
    <t>Emery Chang</t>
  </si>
  <si>
    <t>Savannah He</t>
  </si>
  <si>
    <t>E04645</t>
  </si>
  <si>
    <t>Elias Ahmed</t>
  </si>
  <si>
    <t>E03880</t>
  </si>
  <si>
    <t>Samantha Woods</t>
  </si>
  <si>
    <t>E02730</t>
  </si>
  <si>
    <t>Amelia Choi</t>
  </si>
  <si>
    <t>E00965</t>
  </si>
  <si>
    <t>Jacob Khan</t>
  </si>
  <si>
    <t>E04639</t>
  </si>
  <si>
    <t>Luna Taylor</t>
  </si>
  <si>
    <t>E00465</t>
  </si>
  <si>
    <t>Dominic Parker</t>
  </si>
  <si>
    <t>E03058</t>
  </si>
  <si>
    <t>Angel Xiong</t>
  </si>
  <si>
    <t>E02337</t>
  </si>
  <si>
    <t>Emma Cao</t>
  </si>
  <si>
    <t>E04927</t>
  </si>
  <si>
    <t>Ezekiel Bryant</t>
  </si>
  <si>
    <t>Natalie Hwang</t>
  </si>
  <si>
    <t>E04538</t>
  </si>
  <si>
    <t>Adeline Yang</t>
  </si>
  <si>
    <t>E02633</t>
  </si>
  <si>
    <t>Allison Roberts</t>
  </si>
  <si>
    <t>E02965</t>
  </si>
  <si>
    <t>Andrew Do</t>
  </si>
  <si>
    <t>Eliana Grant</t>
  </si>
  <si>
    <t>E02895</t>
  </si>
  <si>
    <t>Mila Soto</t>
  </si>
  <si>
    <t>Gabriella Johnson</t>
  </si>
  <si>
    <t>E00758</t>
  </si>
  <si>
    <t>Jonathan Khan</t>
  </si>
  <si>
    <t>Elias Dang</t>
  </si>
  <si>
    <t>E02943</t>
  </si>
  <si>
    <t>Bella Lopez</t>
  </si>
  <si>
    <t>Luca Truong</t>
  </si>
  <si>
    <t>E03461</t>
  </si>
  <si>
    <t>Nathan Lau</t>
  </si>
  <si>
    <t>E03490</t>
  </si>
  <si>
    <t>Henry Campos</t>
  </si>
  <si>
    <t>E04466</t>
  </si>
  <si>
    <t>Connor Bell</t>
  </si>
  <si>
    <t>E03226</t>
  </si>
  <si>
    <t>Angel Stewart</t>
  </si>
  <si>
    <t>Landon Brown</t>
  </si>
  <si>
    <t>E02678</t>
  </si>
  <si>
    <t>Nicholas Rivera</t>
  </si>
  <si>
    <t>Gabriel Carter</t>
  </si>
  <si>
    <t>E00747</t>
  </si>
  <si>
    <t>Leilani Baker</t>
  </si>
  <si>
    <t>Ian Flores</t>
  </si>
  <si>
    <t>E01416</t>
  </si>
  <si>
    <t>Hudson Thompson</t>
  </si>
  <si>
    <t>E01524</t>
  </si>
  <si>
    <t>Ian Miller</t>
  </si>
  <si>
    <t>Harper Chin</t>
  </si>
  <si>
    <t>E02801</t>
  </si>
  <si>
    <t>Santiago f Brooks</t>
  </si>
  <si>
    <t>E04155</t>
  </si>
  <si>
    <t>Dylan Dominguez</t>
  </si>
  <si>
    <t>Everett Lee</t>
  </si>
  <si>
    <t>Madelyn Mehta</t>
  </si>
  <si>
    <t>Athena Vasquez</t>
  </si>
  <si>
    <t>E00624</t>
  </si>
  <si>
    <t>William Watson</t>
  </si>
  <si>
    <t>Everleigh Nunez</t>
  </si>
  <si>
    <t>E01845</t>
  </si>
  <si>
    <t>Leo Fernandez</t>
  </si>
  <si>
    <t>Joshua Lin</t>
  </si>
  <si>
    <t>E00145</t>
  </si>
  <si>
    <t>Alexander Rivera</t>
  </si>
  <si>
    <t>David Desai</t>
  </si>
  <si>
    <t>Aubrey Yoon</t>
  </si>
  <si>
    <t>Grayson Brown</t>
  </si>
  <si>
    <t>Noah Chen</t>
  </si>
  <si>
    <t>E00784</t>
  </si>
  <si>
    <t>Ella Nguyen</t>
  </si>
  <si>
    <t>E04925</t>
  </si>
  <si>
    <t>Athena Jordan</t>
  </si>
  <si>
    <t>E04448</t>
  </si>
  <si>
    <t>Adrian Ruiz</t>
  </si>
  <si>
    <t>E04817</t>
  </si>
  <si>
    <t>Jameson Chen</t>
  </si>
  <si>
    <t>E00403</t>
  </si>
  <si>
    <t>Liliana Soto</t>
  </si>
  <si>
    <t>Lincoln Reyes</t>
  </si>
  <si>
    <t>E04358</t>
  </si>
  <si>
    <t>Grayson Soto</t>
  </si>
  <si>
    <t>E04662</t>
  </si>
  <si>
    <t>Julia Morris</t>
  </si>
  <si>
    <t>E01496</t>
  </si>
  <si>
    <t>Ava Ortiz</t>
  </si>
  <si>
    <t>E01870</t>
  </si>
  <si>
    <t>Carson Chau</t>
  </si>
  <si>
    <t>E03971</t>
  </si>
  <si>
    <t>Lillian Chen</t>
  </si>
  <si>
    <t>E03616</t>
  </si>
  <si>
    <t>Josiah Lewis</t>
  </si>
  <si>
    <t>E00153</t>
  </si>
  <si>
    <t>Claire Jones</t>
  </si>
  <si>
    <t>Nova Hill</t>
  </si>
  <si>
    <t>E00096</t>
  </si>
  <si>
    <t>Peyton Cruz</t>
  </si>
  <si>
    <t>E02140</t>
  </si>
  <si>
    <t>Naomi Zhao</t>
  </si>
  <si>
    <t>E00826</t>
  </si>
  <si>
    <t>E03881</t>
  </si>
  <si>
    <t>Andrew Reed</t>
  </si>
  <si>
    <t>Brooklyn Collins</t>
  </si>
  <si>
    <t>E02613</t>
  </si>
  <si>
    <t>John Jung</t>
  </si>
  <si>
    <t>E00864</t>
  </si>
  <si>
    <t>Samantha Aguilar</t>
  </si>
  <si>
    <t>E01760</t>
  </si>
  <si>
    <t>Madeline Acosta</t>
  </si>
  <si>
    <t>E03223</t>
  </si>
  <si>
    <t>Ethan Joseph</t>
  </si>
  <si>
    <t>E01262</t>
  </si>
  <si>
    <t>E01075</t>
  </si>
  <si>
    <t>Joshua Juarez</t>
  </si>
  <si>
    <t>E00364</t>
  </si>
  <si>
    <t>Matthew Howard</t>
  </si>
  <si>
    <t>E04108</t>
  </si>
  <si>
    <t>Jade Figueroa</t>
  </si>
  <si>
    <t>E02917</t>
  </si>
  <si>
    <t>Everett Morales</t>
  </si>
  <si>
    <t>Genesis Hunter</t>
  </si>
  <si>
    <t>E03393</t>
  </si>
  <si>
    <t>Henry Figueroa</t>
  </si>
  <si>
    <t>E02977</t>
  </si>
  <si>
    <t>Nicholas Song</t>
  </si>
  <si>
    <t>E03371</t>
  </si>
  <si>
    <t>Jack Alexander</t>
  </si>
  <si>
    <t>E02531</t>
  </si>
  <si>
    <t>Jameson Foster</t>
  </si>
  <si>
    <t>Leonardo Lo</t>
  </si>
  <si>
    <t>Ella Huang</t>
  </si>
  <si>
    <t>Liam Jordan</t>
  </si>
  <si>
    <t>E03697</t>
  </si>
  <si>
    <t>Isaac Woods</t>
  </si>
  <si>
    <t>E00593</t>
  </si>
  <si>
    <t>Luke Wilson</t>
  </si>
  <si>
    <t>Lyla Alvarez</t>
  </si>
  <si>
    <t>E03889</t>
  </si>
  <si>
    <t>Caleb Flores</t>
  </si>
  <si>
    <t>E01958</t>
  </si>
  <si>
    <t>Angel Lin</t>
  </si>
  <si>
    <t>Easton Moore</t>
  </si>
  <si>
    <t>E01167</t>
  </si>
  <si>
    <t>Kinsley Collins</t>
  </si>
  <si>
    <t>E00099</t>
  </si>
  <si>
    <t>Brooklyn Salazar</t>
  </si>
  <si>
    <t>Scarlett Jenkins</t>
  </si>
  <si>
    <t>E00711</t>
  </si>
  <si>
    <t>Melody Chin</t>
  </si>
  <si>
    <t>E04795</t>
  </si>
  <si>
    <t>Eloise Alexander</t>
  </si>
  <si>
    <t>E03912</t>
  </si>
  <si>
    <t>Carter Turner</t>
  </si>
  <si>
    <t>Andrew Ma</t>
  </si>
  <si>
    <t>Hailey Xi</t>
  </si>
  <si>
    <t>E04756</t>
  </si>
  <si>
    <t>Aiden Le</t>
  </si>
  <si>
    <t>E04114</t>
  </si>
  <si>
    <t>James Castillo</t>
  </si>
  <si>
    <t>Greyson Dang</t>
  </si>
  <si>
    <t>Wesley Dominguez</t>
  </si>
  <si>
    <t>E04403</t>
  </si>
  <si>
    <t>Dominic Hu</t>
  </si>
  <si>
    <t>E00103</t>
  </si>
  <si>
    <t>Nora Park</t>
  </si>
  <si>
    <t>Audrey Hwang</t>
  </si>
  <si>
    <t>Ella Jenkins</t>
  </si>
  <si>
    <t>E02179</t>
  </si>
  <si>
    <t>Peyton Owens</t>
  </si>
  <si>
    <t>E04242</t>
  </si>
  <si>
    <t>Alice Lopez</t>
  </si>
  <si>
    <t>Dominic Le</t>
  </si>
  <si>
    <t>E03065</t>
  </si>
  <si>
    <t>Ezra Ortiz</t>
  </si>
  <si>
    <t>E01377</t>
  </si>
  <si>
    <t>Grayson Luu</t>
  </si>
  <si>
    <t>Brooks Stewart</t>
  </si>
  <si>
    <t>E01668</t>
  </si>
  <si>
    <t>Naomi Xi</t>
  </si>
  <si>
    <t>Silas Estrada</t>
  </si>
  <si>
    <t>Skylar Ayala</t>
  </si>
  <si>
    <t>Lydia Huynh</t>
  </si>
  <si>
    <t>Hazel Cortez</t>
  </si>
  <si>
    <t>Everleigh Adams</t>
  </si>
  <si>
    <t>Layla Salazar</t>
  </si>
  <si>
    <t>E03113</t>
  </si>
  <si>
    <t>Willow Chen</t>
  </si>
  <si>
    <t>E01488</t>
  </si>
  <si>
    <t>Penelope Griffin</t>
  </si>
  <si>
    <t>Lillian Romero</t>
  </si>
  <si>
    <t>Stella Wu</t>
  </si>
  <si>
    <t>Parker Vang</t>
  </si>
  <si>
    <t>Mila Roberts</t>
  </si>
  <si>
    <t>Isaac Liu</t>
  </si>
  <si>
    <t>Jacob Doan</t>
  </si>
  <si>
    <t>Raelynn Ma</t>
  </si>
  <si>
    <t>E03114</t>
  </si>
  <si>
    <t>Jameson Juarez</t>
  </si>
  <si>
    <t>E04004</t>
  </si>
  <si>
    <t>Everleigh Shah</t>
  </si>
  <si>
    <t>E04472</t>
  </si>
  <si>
    <t>Alexander Foster</t>
  </si>
  <si>
    <t>E00161</t>
  </si>
  <si>
    <t>Ryan Ha</t>
  </si>
  <si>
    <t>E04417</t>
  </si>
  <si>
    <t>Chloe Salazar</t>
  </si>
  <si>
    <t>Layla Scott</t>
  </si>
  <si>
    <t>Leah Khan</t>
  </si>
  <si>
    <t>E02857</t>
  </si>
  <si>
    <t>Mason Jimenez</t>
  </si>
  <si>
    <t>E03059</t>
  </si>
  <si>
    <t>E02477</t>
  </si>
  <si>
    <t>Amelia Bui</t>
  </si>
  <si>
    <t>E00022</t>
  </si>
  <si>
    <t>Elena Her</t>
  </si>
  <si>
    <t>E03370</t>
  </si>
  <si>
    <t>Ian Cortez</t>
  </si>
  <si>
    <t>Christian Ali</t>
  </si>
  <si>
    <t>E03160</t>
  </si>
  <si>
    <t>E03919</t>
  </si>
  <si>
    <t>Grayson Chan</t>
  </si>
  <si>
    <t>E01724</t>
  </si>
  <si>
    <t>Nolan Molina</t>
  </si>
  <si>
    <t>E04087</t>
  </si>
  <si>
    <t>Adam Kaur</t>
  </si>
  <si>
    <t>Amelia Kaur</t>
  </si>
  <si>
    <t>E03805</t>
  </si>
  <si>
    <t>Autumn Gonzales</t>
  </si>
  <si>
    <t>E00319</t>
  </si>
  <si>
    <t>Ezra Wilson</t>
  </si>
  <si>
    <t>E01090</t>
  </si>
  <si>
    <t>Jacob Cheng</t>
  </si>
  <si>
    <t>E04323</t>
  </si>
  <si>
    <t>Melody Valdez</t>
  </si>
  <si>
    <t>E02687</t>
  </si>
  <si>
    <t>Caroline Nelson</t>
  </si>
  <si>
    <t>E01407</t>
  </si>
  <si>
    <t>Ellie Guerrero</t>
  </si>
  <si>
    <t>E02748</t>
  </si>
  <si>
    <t>Genesis Zhu</t>
  </si>
  <si>
    <t>E01995</t>
  </si>
  <si>
    <t>Jonathan Ho</t>
  </si>
  <si>
    <t>E01714</t>
  </si>
  <si>
    <t>Savannah Park</t>
  </si>
  <si>
    <t>E04491</t>
  </si>
  <si>
    <t>Nathan Chan</t>
  </si>
  <si>
    <t>E01076</t>
  </si>
  <si>
    <t>Sofia Vu</t>
  </si>
  <si>
    <t>Ruby Choi</t>
  </si>
  <si>
    <t>E02843</t>
  </si>
  <si>
    <t>Lily Pena</t>
  </si>
  <si>
    <t>E03758</t>
  </si>
  <si>
    <t>Liam Zhang</t>
  </si>
  <si>
    <t>E02063</t>
  </si>
  <si>
    <t>Ian Gutierrez</t>
  </si>
  <si>
    <t>E00638</t>
  </si>
  <si>
    <t>David Simmons</t>
  </si>
  <si>
    <t>E03571</t>
  </si>
  <si>
    <t>E01820</t>
  </si>
  <si>
    <t>Nathan Miller</t>
  </si>
  <si>
    <t>James Singh</t>
  </si>
  <si>
    <t>E00184</t>
  </si>
  <si>
    <t>Kayden Ortega</t>
  </si>
  <si>
    <t>Lucy Figueroa</t>
  </si>
  <si>
    <t>E02899</t>
  </si>
  <si>
    <t>Joshua Cortez</t>
  </si>
  <si>
    <t>E02478</t>
  </si>
  <si>
    <t>Alexander Morris</t>
  </si>
  <si>
    <t>E04170</t>
  </si>
  <si>
    <t>Grayson Chin</t>
  </si>
  <si>
    <t>Allison Espinoza</t>
  </si>
  <si>
    <t>Naomi Chu</t>
  </si>
  <si>
    <t>Jameson Martin</t>
  </si>
  <si>
    <t>E02492</t>
  </si>
  <si>
    <t>Sebastian Gupta</t>
  </si>
  <si>
    <t>E01733</t>
  </si>
  <si>
    <t>Eloise Pham</t>
  </si>
  <si>
    <t>Valentina Davis</t>
  </si>
  <si>
    <t>E04938</t>
  </si>
  <si>
    <t>E04952</t>
  </si>
  <si>
    <t>Paisley Gomez</t>
  </si>
  <si>
    <t>Madison Li</t>
  </si>
  <si>
    <t>Everleigh Simmons</t>
  </si>
  <si>
    <t>E03947</t>
  </si>
  <si>
    <t>Logan Soto</t>
  </si>
  <si>
    <t>E04535</t>
  </si>
  <si>
    <t>Charlotte Vo</t>
  </si>
  <si>
    <t>Alice Thompson</t>
  </si>
  <si>
    <t>E01432</t>
  </si>
  <si>
    <t>Peyton Garza</t>
  </si>
  <si>
    <t>Nora Nelson</t>
  </si>
  <si>
    <t>E03578</t>
  </si>
  <si>
    <t>Maverick Li</t>
  </si>
  <si>
    <t>E03563</t>
  </si>
  <si>
    <t>Ian Barnes</t>
  </si>
  <si>
    <t>E02781</t>
  </si>
  <si>
    <t>Athena Vu</t>
  </si>
  <si>
    <t>E04739</t>
  </si>
  <si>
    <t>Ruby Washington</t>
  </si>
  <si>
    <t>E02665</t>
  </si>
  <si>
    <t>Bella Butler</t>
  </si>
  <si>
    <t>E04132</t>
  </si>
  <si>
    <t>Kinsley Henry</t>
  </si>
  <si>
    <t>Kennedy Romero</t>
  </si>
  <si>
    <t>E04277</t>
  </si>
  <si>
    <t>Zoe Do</t>
  </si>
  <si>
    <t>Everett Khan</t>
  </si>
  <si>
    <t>E02012</t>
  </si>
  <si>
    <t>Anna Han</t>
  </si>
  <si>
    <t>E02881</t>
  </si>
  <si>
    <t>Leilani Sharma</t>
  </si>
  <si>
    <t>Jordan Cho</t>
  </si>
  <si>
    <t>E00605</t>
  </si>
  <si>
    <t>Nova Williams</t>
  </si>
  <si>
    <t>E04641</t>
  </si>
  <si>
    <t>Scarlett Hill</t>
  </si>
  <si>
    <t>E01019</t>
  </si>
  <si>
    <t>Dominic Scott</t>
  </si>
  <si>
    <t>E01519</t>
  </si>
  <si>
    <t>Anthony Marquez</t>
  </si>
  <si>
    <t>Elena Patterson</t>
  </si>
  <si>
    <t>Madison Nelson</t>
  </si>
  <si>
    <t>E01366</t>
  </si>
  <si>
    <t>William Walker</t>
  </si>
  <si>
    <t>E04005</t>
  </si>
  <si>
    <t>Lincoln Wong</t>
  </si>
  <si>
    <t>James Huang</t>
  </si>
  <si>
    <t>Emery Ford</t>
  </si>
  <si>
    <t>E01591</t>
  </si>
  <si>
    <t>Paisley Trinh</t>
  </si>
  <si>
    <t>Hudson Williams</t>
  </si>
  <si>
    <t>Harper Phan</t>
  </si>
  <si>
    <t>Madeline Allen</t>
  </si>
  <si>
    <t>Charles Moore</t>
  </si>
  <si>
    <t>E03064</t>
  </si>
  <si>
    <t>Lincoln Fong</t>
  </si>
  <si>
    <t>Isla Guzman</t>
  </si>
  <si>
    <t>Hailey Foster</t>
  </si>
  <si>
    <t>E00446</t>
  </si>
  <si>
    <t>Hudson Hill</t>
  </si>
  <si>
    <t>Wyatt Li</t>
  </si>
  <si>
    <t>E04174</t>
  </si>
  <si>
    <t>Maverick Henry</t>
  </si>
  <si>
    <t>E01899</t>
  </si>
  <si>
    <t>Xavier Jackson</t>
  </si>
  <si>
    <t>E02562</t>
  </si>
  <si>
    <t>Christian Medina</t>
  </si>
  <si>
    <t>Autumn Leung</t>
  </si>
  <si>
    <t>Robert Vazquez</t>
  </si>
  <si>
    <t>E03642</t>
  </si>
  <si>
    <t>Aria Roberts</t>
  </si>
  <si>
    <t>E02884</t>
  </si>
  <si>
    <t>Axel Johnson</t>
  </si>
  <si>
    <t>Madeline Garcia</t>
  </si>
  <si>
    <t>E04720</t>
  </si>
  <si>
    <t>Christopher Chung</t>
  </si>
  <si>
    <t>Eliana Turner</t>
  </si>
  <si>
    <t>E03273</t>
  </si>
  <si>
    <t>Daniel Shah</t>
  </si>
  <si>
    <t>Penelope Gonzalez</t>
  </si>
  <si>
    <t>Mila Allen</t>
  </si>
  <si>
    <t>Emilia Chu</t>
  </si>
  <si>
    <t>E02563</t>
  </si>
  <si>
    <t>Emily Clark</t>
  </si>
  <si>
    <t>E04221</t>
  </si>
  <si>
    <t>Roman King</t>
  </si>
  <si>
    <t>E04887</t>
  </si>
  <si>
    <t>Emery Do</t>
  </si>
  <si>
    <t>Autumn Thao</t>
  </si>
  <si>
    <t>E01636</t>
  </si>
  <si>
    <t>Naomi Coleman</t>
  </si>
  <si>
    <t>E01387</t>
  </si>
  <si>
    <t>Cora Zheng</t>
  </si>
  <si>
    <t>E01363</t>
  </si>
  <si>
    <t>Ayla Daniels</t>
  </si>
  <si>
    <t>E02249</t>
  </si>
  <si>
    <t>Allison Daniels</t>
  </si>
  <si>
    <t>E02987</t>
  </si>
  <si>
    <t>Mateo Harris</t>
  </si>
  <si>
    <t>E03655</t>
  </si>
  <si>
    <t>Julian Lee</t>
  </si>
  <si>
    <t>E03626</t>
  </si>
  <si>
    <t>Nicholas Avila</t>
  </si>
  <si>
    <t>Hailey Watson</t>
  </si>
  <si>
    <t>E02920</t>
  </si>
  <si>
    <t>Willow Woods</t>
  </si>
  <si>
    <t>E03220</t>
  </si>
  <si>
    <t>Alexander Gonzales</t>
  </si>
  <si>
    <t>E01347</t>
  </si>
  <si>
    <t>Aiden Gonzales</t>
  </si>
  <si>
    <t>E03968</t>
  </si>
  <si>
    <t>Joshua Chin</t>
  </si>
  <si>
    <t>Paisley Hall</t>
  </si>
  <si>
    <t>E01150</t>
  </si>
  <si>
    <t>Hannah Mejia</t>
  </si>
  <si>
    <t>Elizabeth Huang</t>
  </si>
  <si>
    <t>E01877</t>
  </si>
  <si>
    <t>Abigail Garza</t>
  </si>
  <si>
    <t>E01193</t>
  </si>
  <si>
    <t>Raelynn Lu</t>
  </si>
  <si>
    <t>Charles Luu</t>
  </si>
  <si>
    <t>Lydia Espinoza</t>
  </si>
  <si>
    <t>Adeline Thao</t>
  </si>
  <si>
    <t>Kinsley Dixon</t>
  </si>
  <si>
    <t>E04150</t>
  </si>
  <si>
    <t>Natalia Vu</t>
  </si>
  <si>
    <t>E02846</t>
  </si>
  <si>
    <t>Julia Mai</t>
  </si>
  <si>
    <t>E04247</t>
  </si>
  <si>
    <t>Everly Lai</t>
  </si>
  <si>
    <t>Adam He</t>
  </si>
  <si>
    <t>E03648</t>
  </si>
  <si>
    <t>Vivian Hunter</t>
  </si>
  <si>
    <t>E02192</t>
  </si>
  <si>
    <t>Eliana Li</t>
  </si>
  <si>
    <t>E03262</t>
  </si>
  <si>
    <t>Logan Mitchell</t>
  </si>
  <si>
    <t>E02716</t>
  </si>
  <si>
    <t>Dominic Dinh</t>
  </si>
  <si>
    <t>Lucas Daniels</t>
  </si>
  <si>
    <t>Andrew Holmes</t>
  </si>
  <si>
    <t>E03471</t>
  </si>
  <si>
    <t>E00717</t>
  </si>
  <si>
    <t>Kennedy Vargas</t>
  </si>
  <si>
    <t>E01966</t>
  </si>
  <si>
    <t>Thomas Williams</t>
  </si>
  <si>
    <t>E03683</t>
  </si>
  <si>
    <t>Raelynn Hong</t>
  </si>
  <si>
    <t>Eli Reed</t>
  </si>
  <si>
    <t>E04766</t>
  </si>
  <si>
    <t>Lyla Yoon</t>
  </si>
  <si>
    <t>Hannah White</t>
  </si>
  <si>
    <t>Theodore Xi</t>
  </si>
  <si>
    <t>E04088</t>
  </si>
  <si>
    <t>Ezra Liang</t>
  </si>
  <si>
    <t>E02066</t>
  </si>
  <si>
    <t>Grayson Yee</t>
  </si>
  <si>
    <t>Eli Richardson</t>
  </si>
  <si>
    <t>E03364</t>
  </si>
  <si>
    <t>Audrey Lee</t>
  </si>
  <si>
    <t>Jameson Allen</t>
  </si>
  <si>
    <t>Eliza Chen</t>
  </si>
  <si>
    <t>E03681</t>
  </si>
  <si>
    <t>Lyla Chen</t>
  </si>
  <si>
    <t>E02298</t>
  </si>
  <si>
    <t>Emily Doan</t>
  </si>
  <si>
    <t>Jack Mai</t>
  </si>
  <si>
    <t>E02440</t>
  </si>
  <si>
    <t>Grayson Turner</t>
  </si>
  <si>
    <t>E04699</t>
  </si>
  <si>
    <t>Ivy Tang</t>
  </si>
  <si>
    <t>Robert Zhang</t>
  </si>
  <si>
    <t>E01649</t>
  </si>
  <si>
    <t>Eva Alvarado</t>
  </si>
  <si>
    <t>Abigail Vang</t>
  </si>
  <si>
    <t>Claire Adams</t>
  </si>
  <si>
    <t>E00955</t>
  </si>
  <si>
    <t>Theodore Marquez</t>
  </si>
  <si>
    <t>Hunter Nunez</t>
  </si>
  <si>
    <t>E02798</t>
  </si>
  <si>
    <t>Charles Henderson</t>
  </si>
  <si>
    <t>Camila Cortez</t>
  </si>
  <si>
    <t>E02818</t>
  </si>
  <si>
    <t>Aaron Garza</t>
  </si>
  <si>
    <t>E02907</t>
  </si>
  <si>
    <t>Jose Singh</t>
  </si>
  <si>
    <t>Gabriel Joseph</t>
  </si>
  <si>
    <t>E02391</t>
  </si>
  <si>
    <t>Natalia Santos</t>
  </si>
  <si>
    <t>E01429</t>
  </si>
  <si>
    <t>Dylan Wilson</t>
  </si>
  <si>
    <t>E00494</t>
  </si>
  <si>
    <t>Robert Alvarez</t>
  </si>
  <si>
    <t>E00634</t>
  </si>
  <si>
    <t>Samantha Chavez</t>
  </si>
  <si>
    <t>Samuel Bailey</t>
  </si>
  <si>
    <t>E04683</t>
  </si>
  <si>
    <t>Ezekiel Delgado</t>
  </si>
  <si>
    <t>Benjamin Ramirez</t>
  </si>
  <si>
    <t>E03834</t>
  </si>
  <si>
    <t>Anthony Carter</t>
  </si>
  <si>
    <t>Ethan Tang</t>
  </si>
  <si>
    <t>Sebastian Rogers</t>
  </si>
  <si>
    <t>Miles Thao</t>
  </si>
  <si>
    <t>E04157</t>
  </si>
  <si>
    <t>William Cao</t>
  </si>
  <si>
    <t>E03528</t>
  </si>
  <si>
    <t>Leo Hsu</t>
  </si>
  <si>
    <t>E04547</t>
  </si>
  <si>
    <t>Avery Grant</t>
  </si>
  <si>
    <t>E04415</t>
  </si>
  <si>
    <t>Penelope Fong</t>
  </si>
  <si>
    <t>Vivian Thao</t>
  </si>
  <si>
    <t>E02800</t>
  </si>
  <si>
    <t>Eva Estrada</t>
  </si>
  <si>
    <t>Emma Luna</t>
  </si>
  <si>
    <t>E01268</t>
  </si>
  <si>
    <t>Charlotte Wu</t>
  </si>
  <si>
    <t>Vivian Chu</t>
  </si>
  <si>
    <t>E01209</t>
  </si>
  <si>
    <t>Jayden Williams</t>
  </si>
  <si>
    <t>E02024</t>
  </si>
  <si>
    <t>Amelia Bell</t>
  </si>
  <si>
    <t>E02427</t>
  </si>
  <si>
    <t>Addison Mehta</t>
  </si>
  <si>
    <t>Alexander Jackson</t>
  </si>
  <si>
    <t>E00951</t>
  </si>
  <si>
    <t>E03248</t>
  </si>
  <si>
    <t>Lyla Stewart</t>
  </si>
  <si>
    <t>E04444</t>
  </si>
  <si>
    <t>Skylar Evans</t>
  </si>
  <si>
    <t>Lincoln Huynh</t>
  </si>
  <si>
    <t>E02276</t>
  </si>
  <si>
    <t>Hazel Griffin</t>
  </si>
  <si>
    <t>E02649</t>
  </si>
  <si>
    <t>Charles Gonzalez</t>
  </si>
  <si>
    <t>E00503</t>
  </si>
  <si>
    <t>Leah Patterson</t>
  </si>
  <si>
    <t>E01706</t>
  </si>
  <si>
    <t>Avery Sun</t>
  </si>
  <si>
    <t>E00676</t>
  </si>
  <si>
    <t>Isaac Yoon</t>
  </si>
  <si>
    <t>E02005</t>
  </si>
  <si>
    <t>Isabella Bui</t>
  </si>
  <si>
    <t>E01895</t>
  </si>
  <si>
    <t>Gabriel Zhou</t>
  </si>
  <si>
    <t>E01396</t>
  </si>
  <si>
    <t>Jack Vu</t>
  </si>
  <si>
    <t>E00749</t>
  </si>
  <si>
    <t>Valentina Moua</t>
  </si>
  <si>
    <t>E01941</t>
  </si>
  <si>
    <t>Quinn Trinh</t>
  </si>
  <si>
    <t>E01413</t>
  </si>
  <si>
    <t>Miles Dang</t>
  </si>
  <si>
    <t>Leah Bryant</t>
  </si>
  <si>
    <t>Henry Jung</t>
  </si>
  <si>
    <t>Benjamin Mai</t>
  </si>
  <si>
    <t>E00608</t>
  </si>
  <si>
    <t>E04189</t>
  </si>
  <si>
    <t>Ariana Kim</t>
  </si>
  <si>
    <t>E02732</t>
  </si>
  <si>
    <t>Alice Tran</t>
  </si>
  <si>
    <t>E00324</t>
  </si>
  <si>
    <t>E00518</t>
  </si>
  <si>
    <t>Lydia Morales</t>
  </si>
  <si>
    <t>Liam Sanders</t>
  </si>
  <si>
    <t>E04564</t>
  </si>
  <si>
    <t>Luke Sanchez</t>
  </si>
  <si>
    <t>Grace Sun</t>
  </si>
  <si>
    <t>E00412</t>
  </si>
  <si>
    <t>Ezra Banks</t>
  </si>
  <si>
    <t>E01844</t>
  </si>
  <si>
    <t>Jayden Kang</t>
  </si>
  <si>
    <t>E00667</t>
  </si>
  <si>
    <t>Skylar Shah</t>
  </si>
  <si>
    <t>Sebastian Le</t>
  </si>
  <si>
    <t>Luca Nelson</t>
  </si>
  <si>
    <t>Riley Ramirez</t>
  </si>
  <si>
    <t>E02720</t>
  </si>
  <si>
    <t>Jaxon Fong</t>
  </si>
  <si>
    <t>Kayden Jordan</t>
  </si>
  <si>
    <t>E01188</t>
  </si>
  <si>
    <t>Alexander James</t>
  </si>
  <si>
    <t>E02428</t>
  </si>
  <si>
    <t>Connor Luu</t>
  </si>
  <si>
    <t>E03289</t>
  </si>
  <si>
    <t>Christopher Lam</t>
  </si>
  <si>
    <t>Sophie Owens</t>
  </si>
  <si>
    <t>Addison Perez</t>
  </si>
  <si>
    <t>E04249</t>
  </si>
  <si>
    <t>Hadley Dang</t>
  </si>
  <si>
    <t>Ethan Mehta</t>
  </si>
  <si>
    <t>Madison Her</t>
  </si>
  <si>
    <t>E04363</t>
  </si>
  <si>
    <t>Savannah Singh</t>
  </si>
  <si>
    <t>Nevaeh Hsu</t>
  </si>
  <si>
    <t>E03866</t>
  </si>
  <si>
    <t>Jordan Zhu</t>
  </si>
  <si>
    <t>Jackson Navarro</t>
  </si>
  <si>
    <t>E04095</t>
  </si>
  <si>
    <t>Sadie Patterson</t>
  </si>
  <si>
    <t>E04079</t>
  </si>
  <si>
    <t>Christopher Butler</t>
  </si>
  <si>
    <t>E01508</t>
  </si>
  <si>
    <t>Penelope Rodriguez</t>
  </si>
  <si>
    <t>E02259</t>
  </si>
  <si>
    <t>Emily Lau</t>
  </si>
  <si>
    <t>Sophie Oh</t>
  </si>
  <si>
    <t>E01834</t>
  </si>
  <si>
    <t>Chloe Allen</t>
  </si>
  <si>
    <t>E03124</t>
  </si>
  <si>
    <t>Caleb Nelson</t>
  </si>
  <si>
    <t>Oliver Moua</t>
  </si>
  <si>
    <t>Wesley Doan</t>
  </si>
  <si>
    <t>E03910</t>
  </si>
  <si>
    <t>Nova Hsu</t>
  </si>
  <si>
    <t>Levi Moreno</t>
  </si>
  <si>
    <t>Gianna Ha</t>
  </si>
  <si>
    <t>E00035</t>
  </si>
  <si>
    <t>Lillian Gonzales</t>
  </si>
  <si>
    <t>Ezra Singh</t>
  </si>
  <si>
    <t>E01755</t>
  </si>
  <si>
    <t>Audrey Patel</t>
  </si>
  <si>
    <t>Brooklyn Cho</t>
  </si>
  <si>
    <t>Piper Ramos</t>
  </si>
  <si>
    <t>Eleanor Williams</t>
  </si>
  <si>
    <t>E00371</t>
  </si>
  <si>
    <t>Melody Grant</t>
  </si>
  <si>
    <t>E02992</t>
  </si>
  <si>
    <t>Paisley Sanders</t>
  </si>
  <si>
    <t>Santiago f Gray</t>
  </si>
  <si>
    <t>Josephine Richardson</t>
  </si>
  <si>
    <t>E03532</t>
  </si>
  <si>
    <t>Jaxson Santiago</t>
  </si>
  <si>
    <t>E00863</t>
  </si>
  <si>
    <t>Lincoln Ramos</t>
  </si>
  <si>
    <t>E03310</t>
  </si>
  <si>
    <t>Dylan Campbell</t>
  </si>
  <si>
    <t>Olivia Gray</t>
  </si>
  <si>
    <t>E01242</t>
  </si>
  <si>
    <t>Emery Doan</t>
  </si>
  <si>
    <t>E02535</t>
  </si>
  <si>
    <t>Caroline Perez</t>
  </si>
  <si>
    <t>E00369</t>
  </si>
  <si>
    <t>Genesis Woods</t>
  </si>
  <si>
    <t>E03332</t>
  </si>
  <si>
    <t>Ruby Sun</t>
  </si>
  <si>
    <t>E03278</t>
  </si>
  <si>
    <t>Nevaeh James</t>
  </si>
  <si>
    <t>Parker Sandoval</t>
  </si>
  <si>
    <t>E03055</t>
  </si>
  <si>
    <t>Austin Rojas</t>
  </si>
  <si>
    <t>E01943</t>
  </si>
  <si>
    <t>Vivian Espinoza</t>
  </si>
  <si>
    <t>Cooper Gupta</t>
  </si>
  <si>
    <t>E04637</t>
  </si>
  <si>
    <t>Samuel Song</t>
  </si>
  <si>
    <t>E03240</t>
  </si>
  <si>
    <t>Aiden Silva</t>
  </si>
  <si>
    <t>E00340</t>
  </si>
  <si>
    <t>Eliana Allen</t>
  </si>
  <si>
    <t>E04751</t>
  </si>
  <si>
    <t>Grayson James</t>
  </si>
  <si>
    <t>E04636</t>
  </si>
  <si>
    <t>Hailey Yee</t>
  </si>
  <si>
    <t>Ian Vargas</t>
  </si>
  <si>
    <t>John Trinh</t>
  </si>
  <si>
    <t>Sofia Trinh</t>
  </si>
  <si>
    <t>Santiago f Moua</t>
  </si>
  <si>
    <t>E03149</t>
  </si>
  <si>
    <t>Layla Collins</t>
  </si>
  <si>
    <t>E00952</t>
  </si>
  <si>
    <t>Jaxon Powell</t>
  </si>
  <si>
    <t>Naomi Washington</t>
  </si>
  <si>
    <t>Ryan Holmes</t>
  </si>
  <si>
    <t>E04994</t>
  </si>
  <si>
    <t>Bella Holmes</t>
  </si>
  <si>
    <t>E00447</t>
  </si>
  <si>
    <t>Hailey Sanchez</t>
  </si>
  <si>
    <t>Sofia Yoon</t>
  </si>
  <si>
    <t>E02035</t>
  </si>
  <si>
    <t>Eli Rahman</t>
  </si>
  <si>
    <t>Christopher Howard</t>
  </si>
  <si>
    <t>E03611</t>
  </si>
  <si>
    <t>Alice Mehta</t>
  </si>
  <si>
    <t>E04464</t>
  </si>
  <si>
    <t>Cooper Yoon</t>
  </si>
  <si>
    <t>E02135</t>
  </si>
  <si>
    <t>John Delgado</t>
  </si>
  <si>
    <t>E01684</t>
  </si>
  <si>
    <t>Jaxson Liang</t>
  </si>
  <si>
    <t>E02968</t>
  </si>
  <si>
    <t>Caroline Santos</t>
  </si>
  <si>
    <t>Lily Henderson</t>
  </si>
  <si>
    <t>E01108</t>
  </si>
  <si>
    <t>Hannah Martinez</t>
  </si>
  <si>
    <t>William Phillips</t>
  </si>
  <si>
    <t>E03519</t>
  </si>
  <si>
    <t>Eliza Zheng</t>
  </si>
  <si>
    <t>Joshua Yang</t>
  </si>
  <si>
    <t>E03795</t>
  </si>
  <si>
    <t>Hazel Young</t>
  </si>
  <si>
    <t>E00508</t>
  </si>
  <si>
    <t>Thomas Jung</t>
  </si>
  <si>
    <t>Xavier Perez</t>
  </si>
  <si>
    <t>E01582</t>
  </si>
  <si>
    <t>Elijah Coleman</t>
  </si>
  <si>
    <t>Clara Sanchez</t>
  </si>
  <si>
    <t>E04872</t>
  </si>
  <si>
    <t>Isaac Stewart</t>
  </si>
  <si>
    <t>E03159</t>
  </si>
  <si>
    <t>Claire Romero</t>
  </si>
  <si>
    <t>E01337</t>
  </si>
  <si>
    <t>Andrew Coleman</t>
  </si>
  <si>
    <t>E00102</t>
  </si>
  <si>
    <t>Riley Rojas</t>
  </si>
  <si>
    <t>E03637</t>
  </si>
  <si>
    <t>Landon Thao</t>
  </si>
  <si>
    <t>Hadley Ford</t>
  </si>
  <si>
    <t>Austin Brown</t>
  </si>
  <si>
    <t>Christian Fong</t>
  </si>
  <si>
    <t>Hazel Alvarez</t>
  </si>
  <si>
    <t>Isabella Bailey</t>
  </si>
  <si>
    <t>Hadley Yee</t>
  </si>
  <si>
    <t>E00203</t>
  </si>
  <si>
    <t>Julia Doan</t>
  </si>
  <si>
    <t>E00647</t>
  </si>
  <si>
    <t>Dylan Ali</t>
  </si>
  <si>
    <t>Eloise Trinh</t>
  </si>
  <si>
    <t>E02453</t>
  </si>
  <si>
    <t>Dylan Kumar</t>
  </si>
  <si>
    <t>Emily Gupta</t>
  </si>
  <si>
    <t>Silas Rivera</t>
  </si>
  <si>
    <t>E00459</t>
  </si>
  <si>
    <t>E03007</t>
  </si>
  <si>
    <t>Isaac Joseph</t>
  </si>
  <si>
    <t>Leilani Thao</t>
  </si>
  <si>
    <t>Madeline Watson</t>
  </si>
  <si>
    <t>Silas Huang</t>
  </si>
  <si>
    <t>Jeremiah Hernandez</t>
  </si>
  <si>
    <t>Jace Washington</t>
  </si>
  <si>
    <t>E03379</t>
  </si>
  <si>
    <t>Landon Kim</t>
  </si>
  <si>
    <t>E02153</t>
  </si>
  <si>
    <t>Peyton Vasquez</t>
  </si>
  <si>
    <t>E00994</t>
  </si>
  <si>
    <t>Charlotte Baker</t>
  </si>
  <si>
    <t>E00943</t>
  </si>
  <si>
    <t>Elena Mendoza</t>
  </si>
  <si>
    <t>E00869</t>
  </si>
  <si>
    <t>Nova Lin</t>
  </si>
  <si>
    <t>E03457</t>
  </si>
  <si>
    <t>Ivy Desai</t>
  </si>
  <si>
    <t>E02193</t>
  </si>
  <si>
    <t>Josephine Acosta</t>
  </si>
  <si>
    <t>E00577</t>
  </si>
  <si>
    <t>Nora Nunez</t>
  </si>
  <si>
    <t>E00538</t>
  </si>
  <si>
    <t>Caleb Xiong</t>
  </si>
  <si>
    <t>E01415</t>
  </si>
  <si>
    <t>Henry Green</t>
  </si>
  <si>
    <t>Madelyn Chan</t>
  </si>
  <si>
    <t>E00225</t>
  </si>
  <si>
    <t>Angel Delgado</t>
  </si>
  <si>
    <t>E02889</t>
  </si>
  <si>
    <t>Mia Herrera</t>
  </si>
  <si>
    <t>E04978</t>
  </si>
  <si>
    <t>Peyton Harris</t>
  </si>
  <si>
    <t>David Herrera</t>
  </si>
  <si>
    <t>E01652</t>
  </si>
  <si>
    <t>Avery Dominguez</t>
  </si>
  <si>
    <t>Grace Carter</t>
  </si>
  <si>
    <t>E04335</t>
  </si>
  <si>
    <t>Parker Allen</t>
  </si>
  <si>
    <t>E01300</t>
  </si>
  <si>
    <t>Sadie Lee</t>
  </si>
  <si>
    <t>E03102</t>
  </si>
  <si>
    <t>Cooper Valdez</t>
  </si>
  <si>
    <t>Sebastian Fong</t>
  </si>
  <si>
    <t>E02059</t>
  </si>
  <si>
    <t>Roman Munoz</t>
  </si>
  <si>
    <t>E03894</t>
  </si>
  <si>
    <t>Charlotte Chang</t>
  </si>
  <si>
    <t>E03106</t>
  </si>
  <si>
    <t>Xavier Davis</t>
  </si>
  <si>
    <t>E01350</t>
  </si>
  <si>
    <t>Natalie Carter</t>
  </si>
  <si>
    <t>E02900</t>
  </si>
  <si>
    <t>Elena Richardson</t>
  </si>
  <si>
    <t>E02202</t>
  </si>
  <si>
    <t>Emilia Bailey</t>
  </si>
  <si>
    <t>E02696</t>
  </si>
  <si>
    <t>Ryan Lu</t>
  </si>
  <si>
    <t>E01722</t>
  </si>
  <si>
    <t>Asher Huynh</t>
  </si>
  <si>
    <t>Kinsley Martinez</t>
  </si>
  <si>
    <t>E00640</t>
  </si>
  <si>
    <t>Paisley Bryant</t>
  </si>
  <si>
    <t>E02554</t>
  </si>
  <si>
    <t>Joshua Ramirez</t>
  </si>
  <si>
    <t>E03412</t>
  </si>
  <si>
    <t>Joshua Martin</t>
  </si>
  <si>
    <t>E00646</t>
  </si>
  <si>
    <t>Angel Do</t>
  </si>
  <si>
    <t>E03580</t>
  </si>
  <si>
    <t>Maverick Medina</t>
  </si>
  <si>
    <t>Isaac Han</t>
  </si>
  <si>
    <t>Eliza Liang</t>
  </si>
  <si>
    <t>Zoe Zhou</t>
  </si>
  <si>
    <t>E01749</t>
  </si>
  <si>
    <t>Nathan Lee</t>
  </si>
  <si>
    <t>E02888</t>
  </si>
  <si>
    <t>Elijah Ramos</t>
  </si>
  <si>
    <t>Jaxson Coleman</t>
  </si>
  <si>
    <t>Hailey Hong</t>
  </si>
  <si>
    <t>Gabriella Zhu</t>
  </si>
  <si>
    <t>E02684</t>
  </si>
  <si>
    <t>Aaron Maldonado</t>
  </si>
  <si>
    <t>E02561</t>
  </si>
  <si>
    <t>Samantha Vargas</t>
  </si>
  <si>
    <t>E03168</t>
  </si>
  <si>
    <t>Nora Le</t>
  </si>
  <si>
    <t>Alice Roberts</t>
  </si>
  <si>
    <t>E03691</t>
  </si>
  <si>
    <t>Colton Garcia</t>
  </si>
  <si>
    <t>Stella Lai</t>
  </si>
  <si>
    <t>Leonardo Luong</t>
  </si>
  <si>
    <t>E00282</t>
  </si>
  <si>
    <t>Jeremiah Castillo</t>
  </si>
  <si>
    <t>Cooper Jiang</t>
  </si>
  <si>
    <t>Penelope Silva</t>
  </si>
  <si>
    <t>E02558</t>
  </si>
  <si>
    <t>Jose Richardson</t>
  </si>
  <si>
    <t>E00956</t>
  </si>
  <si>
    <t>Eleanor Chau</t>
  </si>
  <si>
    <t>E03858</t>
  </si>
  <si>
    <t>John Cho</t>
  </si>
  <si>
    <t>E02221</t>
  </si>
  <si>
    <t>Julian Delgado</t>
  </si>
  <si>
    <t>E00126</t>
  </si>
  <si>
    <t>Isabella Scott</t>
  </si>
  <si>
    <t>E02627</t>
  </si>
  <si>
    <t>Parker Avila</t>
  </si>
  <si>
    <t>E03778</t>
  </si>
  <si>
    <t>Luke Vu</t>
  </si>
  <si>
    <t>E00481</t>
  </si>
  <si>
    <t>Jameson Nelson</t>
  </si>
  <si>
    <t>Adrian Fernandez</t>
  </si>
  <si>
    <t>E03902</t>
  </si>
  <si>
    <t>Madison Hunter</t>
  </si>
  <si>
    <t>E02310</t>
  </si>
  <si>
    <t>Jordan Phillips</t>
  </si>
  <si>
    <t>E02661</t>
  </si>
  <si>
    <t>Maya Chan</t>
  </si>
  <si>
    <t>Wesley King</t>
  </si>
  <si>
    <t>E00682</t>
  </si>
  <si>
    <t>Sofia Fernandez</t>
  </si>
  <si>
    <t>Maverick Figueroa</t>
  </si>
  <si>
    <t>E00785</t>
  </si>
  <si>
    <t>Hannah Hoang</t>
  </si>
  <si>
    <t>Violet Garcia</t>
  </si>
  <si>
    <t>Aaliyah Mai</t>
  </si>
  <si>
    <t>E02703</t>
  </si>
  <si>
    <t>Austin Vang</t>
  </si>
  <si>
    <t>E02191</t>
  </si>
  <si>
    <t>Maria Sun</t>
  </si>
  <si>
    <t>E00156</t>
  </si>
  <si>
    <t>Madelyn Scott</t>
  </si>
  <si>
    <t>Dylan Chin</t>
  </si>
  <si>
    <t>E04032</t>
  </si>
  <si>
    <t>Emery Zhang</t>
  </si>
  <si>
    <t>E00005</t>
  </si>
  <si>
    <t>Riley Washington</t>
  </si>
  <si>
    <t>E04354</t>
  </si>
  <si>
    <t>Raelynn Rios</t>
  </si>
  <si>
    <t>Anthony Hong</t>
  </si>
  <si>
    <t>E03430</t>
  </si>
  <si>
    <t>Leo Herrera</t>
  </si>
  <si>
    <t>Robert Wright</t>
  </si>
  <si>
    <t>E04762</t>
  </si>
  <si>
    <t>Audrey Richardson</t>
  </si>
  <si>
    <t>E01148</t>
  </si>
  <si>
    <t>Scarlett Kumar</t>
  </si>
  <si>
    <t>E03094</t>
  </si>
  <si>
    <t>Wesley Young</t>
  </si>
  <si>
    <t>E01909</t>
  </si>
  <si>
    <t>Lillian Khan</t>
  </si>
  <si>
    <t>E04398</t>
  </si>
  <si>
    <t>Oliver Yang</t>
  </si>
  <si>
    <t>E02521</t>
  </si>
  <si>
    <t>Lily Nguyen</t>
  </si>
  <si>
    <t>E03545</t>
  </si>
  <si>
    <t>Sofia Cheng</t>
  </si>
  <si>
    <t>Day</t>
  </si>
  <si>
    <t>Month</t>
  </si>
  <si>
    <t>Year</t>
  </si>
  <si>
    <t xml:space="preserve"> </t>
  </si>
  <si>
    <t>Nama Bulan</t>
  </si>
  <si>
    <t xml:space="preserve"> Annual Salary</t>
  </si>
  <si>
    <t>Bonus($)</t>
  </si>
  <si>
    <t>Employed</t>
  </si>
  <si>
    <t>Range Salary</t>
  </si>
  <si>
    <t>Row Labels</t>
  </si>
  <si>
    <t>High Income</t>
  </si>
  <si>
    <t>Low Income</t>
  </si>
  <si>
    <t>Middle Income</t>
  </si>
  <si>
    <t>Grand Total</t>
  </si>
  <si>
    <t>Average of  Annual Salary</t>
  </si>
  <si>
    <t>Total Karyawan</t>
  </si>
  <si>
    <t>Min Salary</t>
  </si>
  <si>
    <t>Avg Salary</t>
  </si>
  <si>
    <t>Max Salary</t>
  </si>
  <si>
    <t>Departemen</t>
  </si>
  <si>
    <t>(All)</t>
  </si>
  <si>
    <t>PT INDONESIA MAJU</t>
  </si>
  <si>
    <t>Resign</t>
  </si>
  <si>
    <t>Dashboard Human Resource Analysis</t>
  </si>
  <si>
    <t>Dashboard Human Resource AnalysisDashboard HR Analisis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</si>
</sst>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164" formatCode="&quot;$&quot;#,##0_);\(&quot;$&quot;#,##0\);&quot;$&quot;0_)"/>
    <numFmt numFmtId="165" formatCode="#,##0%_);\(#,##0%\);0%_)"/>
    <numFmt numFmtId="166" formatCode="_-[$$-C09]* #,##0_-;\-[$$-C09]* #,##0_-;_-[$$-C09]* &quot;-&quot;_-;_-@_-"/>
    <numFmt numFmtId="167" formatCode="[$$-C09]#,##0"/>
    <numFmt numFmtId="168" formatCode="[$$-45C]#,##0"/>
  </numFmts>
  <fonts count="4" x14ac:knownFonts="1">
    <font>
      <sz val="11"/>
      <color theme="1"/>
      <name val="Calibri"/>
      <family val="2"/>
      <scheme val="minor"/>
    </font>
    <font>
      <b/>
      <sz val="11"/>
      <color rgb="FFFFFFFF"/>
      <name val="Calibri"/>
      <family val="2"/>
      <scheme val="minor"/>
    </font>
    <font>
      <sz val="20"/>
      <color theme="1"/>
      <name val="Calibri"/>
      <family val="2"/>
      <scheme val="minor"/>
    </font>
    <font>
      <b/>
      <sz val="20"/>
      <color theme="0"/>
      <name val="Calibri"/>
      <family val="2"/>
      <scheme val="minor"/>
    </font>
  </fonts>
  <fills count="4">
    <fill>
      <patternFill patternType="none"/>
    </fill>
    <fill>
      <patternFill patternType="gray125"/>
    </fill>
    <fill>
      <patternFill patternType="solid">
        <fgColor rgb="FF3DB182"/>
        <bgColor indexed="64"/>
      </patternFill>
    </fill>
    <fill>
      <patternFill patternType="solid">
        <fgColor theme="4" tint="-0.499984740745262"/>
        <bgColor indexed="64"/>
      </patternFill>
    </fill>
  </fills>
  <borders count="4">
    <border>
      <left/>
      <right/>
      <top/>
      <bottom/>
      <diagonal/>
    </border>
    <border>
      <left/>
      <right style="medium">
        <color rgb="FFFFFFFF"/>
      </right>
      <top/>
      <bottom/>
      <diagonal/>
    </border>
    <border>
      <left style="medium">
        <color rgb="FFFFFFFF"/>
      </left>
      <right style="medium">
        <color rgb="FFFFFFFF"/>
      </right>
      <top/>
      <bottom/>
      <diagonal/>
    </border>
    <border>
      <left style="medium">
        <color rgb="FFFFFFFF"/>
      </left>
      <right/>
      <top/>
      <bottom/>
      <diagonal/>
    </border>
  </borders>
  <cellStyleXfs count="1">
    <xf numFmtId="0" fontId="0" fillId="0" borderId="0"/>
  </cellStyleXfs>
  <cellXfs count="20">
    <xf numFmtId="0" fontId="0" fillId="0" borderId="0" xfId="0"/>
    <xf numFmtId="14" fontId="0" fillId="0" borderId="0" xfId="0" applyNumberFormat="1"/>
    <xf numFmtId="164" fontId="0" fillId="0" borderId="0" xfId="0" applyNumberFormat="1"/>
    <xf numFmtId="165" fontId="0" fillId="0" borderId="0" xfId="0" applyNumberFormat="1"/>
    <xf numFmtId="0" fontId="1" fillId="2" borderId="1" xfId="0" applyFont="1" applyFill="1" applyBorder="1" applyAlignment="1">
      <alignment horizontal="left"/>
    </xf>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Alignment="1">
      <alignment horizontal="left"/>
    </xf>
    <xf numFmtId="3" fontId="1" fillId="2" borderId="2" xfId="0" applyNumberFormat="1" applyFont="1" applyFill="1" applyBorder="1" applyAlignment="1">
      <alignment horizontal="left"/>
    </xf>
    <xf numFmtId="3" fontId="0" fillId="0" borderId="0" xfId="0" applyNumberFormat="1"/>
    <xf numFmtId="1" fontId="1" fillId="2" borderId="2" xfId="0" applyNumberFormat="1" applyFont="1" applyFill="1" applyBorder="1" applyAlignment="1">
      <alignment horizontal="left"/>
    </xf>
    <xf numFmtId="1" fontId="0" fillId="0" borderId="0" xfId="0" applyNumberFormat="1"/>
    <xf numFmtId="166" fontId="1" fillId="2" borderId="2" xfId="0" applyNumberFormat="1" applyFont="1" applyFill="1" applyBorder="1" applyAlignment="1">
      <alignment horizontal="left"/>
    </xf>
    <xf numFmtId="166" fontId="0" fillId="0" borderId="0" xfId="0" applyNumberFormat="1"/>
    <xf numFmtId="0" fontId="0" fillId="0" borderId="0" xfId="0" pivotButton="1"/>
    <xf numFmtId="167" fontId="0" fillId="0" borderId="0" xfId="0" applyNumberFormat="1"/>
    <xf numFmtId="168" fontId="0" fillId="0" borderId="0" xfId="0" applyNumberFormat="1"/>
    <xf numFmtId="0" fontId="2" fillId="0" borderId="0" xfId="0" applyFont="1"/>
    <xf numFmtId="0" fontId="3" fillId="3" borderId="0" xfId="0" applyFont="1" applyFill="1" applyAlignment="1">
      <alignment horizontal="center" vertical="center"/>
    </xf>
    <xf numFmtId="0" fontId="0" fillId="0" borderId="0" xfId="0" applyNumberFormat="1"/>
  </cellXfs>
  <cellStyles count="1">
    <cellStyle name="Normal" xfId="0" builtinId="0"/>
  </cellStyles>
  <dxfs count="110">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168" formatCode="[$$-45C]#,##0"/>
    </dxf>
    <dxf>
      <numFmt numFmtId="0" formatCode="General"/>
    </dxf>
    <dxf>
      <numFmt numFmtId="169" formatCode="m/d/yyyy"/>
    </dxf>
    <dxf>
      <numFmt numFmtId="166" formatCode="_-[$$-C09]* #,##0_-;\-[$$-C09]* #,##0_-;_-[$$-C09]* &quot;-&quot;_-;_-@_-"/>
    </dxf>
    <dxf>
      <numFmt numFmtId="165" formatCode="#,##0%_);\(#,##0%\);0%_)"/>
    </dxf>
    <dxf>
      <numFmt numFmtId="164" formatCode="&quot;$&quot;#,##0_);\(&quot;$&quot;#,##0\);&quot;$&quot;0_)"/>
    </dxf>
    <dxf>
      <numFmt numFmtId="164" formatCode="&quot;$&quot;#,##0_);\(&quot;$&quot;#,##0\);&quot;$&quot;0_)"/>
    </dxf>
    <dxf>
      <numFmt numFmtId="1" formatCode="0"/>
    </dxf>
    <dxf>
      <numFmt numFmtId="3" formatCode="#,##0"/>
    </dxf>
    <dxf>
      <numFmt numFmtId="3" formatCode="#,##0"/>
    </dxf>
    <dxf>
      <numFmt numFmtId="3" formatCode="#,##0"/>
    </dxf>
    <dxf>
      <numFmt numFmtId="169" formatCode="m/d/yyyy"/>
    </dxf>
    <dxf>
      <font>
        <b/>
        <i val="0"/>
        <strike val="0"/>
        <condense val="0"/>
        <extend val="0"/>
        <outline val="0"/>
        <shadow val="0"/>
        <u val="none"/>
        <vertAlign val="baseline"/>
        <sz val="11"/>
        <color rgb="FFFFFFFF"/>
        <name val="Calibri"/>
        <family val="2"/>
        <scheme val="minor"/>
      </font>
      <fill>
        <patternFill patternType="solid">
          <fgColor indexed="64"/>
          <bgColor rgb="FF3DB182"/>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
      <fill>
        <patternFill patternType="solid">
          <fgColor theme="4" tint="-0.24994659260841701"/>
          <bgColor theme="4" tint="0.39994506668294322"/>
        </patternFill>
      </fill>
    </dxf>
    <dxf>
      <fill>
        <patternFill>
          <bgColor theme="4" tint="-0.499984740745262"/>
        </patternFill>
      </fill>
    </dxf>
  </dxfs>
  <tableStyles count="3" defaultTableStyle="TableStyleMedium2" defaultPivotStyle="PivotStyleLight16">
    <tableStyle name="Slicer Style 1" pivot="0" table="0" count="1" xr9:uid="{0682316D-7CC8-464C-8BA6-77E1914DEA41}">
      <tableStyleElement type="wholeTable" dxfId="109"/>
    </tableStyle>
    <tableStyle name="Slicer Style 2" pivot="0" table="0" count="2" xr9:uid="{15D4232D-B767-4173-87AF-FF7AA9D06DF6}">
      <tableStyleElement type="headerRow" dxfId="108"/>
    </tableStyle>
    <tableStyle name="Slicer Style 3" pivot="0" table="0" count="1" xr9:uid="{BFF2A1C5-1E0E-4645-BAB4-7806F9C84BB7}"/>
  </tableStyles>
  <colors>
    <mruColors>
      <color rgb="FF55A9FD"/>
      <color rgb="FF449FFD"/>
    </mruColors>
  </colors>
  <extLst>
    <ext xmlns:x14="http://schemas.microsoft.com/office/spreadsheetml/2009/9/main" uri="{46F421CA-312F-682f-3DD2-61675219B42D}">
      <x14:dxfs count="2">
        <dxf>
          <fill>
            <patternFill>
              <bgColor theme="4" tint="0.39994506668294322"/>
            </patternFill>
          </fill>
        </dxf>
        <dxf>
          <fill>
            <patternFill>
              <fgColor theme="4" tint="-0.24994659260841701"/>
              <bgColor theme="4" tint="-0.24994659260841701"/>
            </patternFill>
          </fill>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selectedItemWithData" dxfId="1"/>
          </x14:slicerStyleElements>
        </x14:slicerStyle>
        <x14:slicerStyle name="Slicer Style 3">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[Employee Sample Data 001 - Copy.xlsx]Kategori Gaji!Range Income</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j-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hade val="65000"/>
            </a:schemeClr>
          </a:solidFill>
          <a:ln w="19050">
            <a:solidFill>
              <a:schemeClr val="lt1"/>
            </a:solidFill>
          </a:ln>
          <a:effectLst/>
        </c:spPr>
        <c:dLbl>
          <c:idx val="0"/>
          <c:layout>
            <c:manualLayout>
              <c:x val="0.1773341121604218"/>
              <c:y val="-8.880740189091485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j-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9.8117843166801985E-2"/>
              <c:y val="0.21840104645306879"/>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j-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3"/>
        <c:spPr>
          <a:solidFill>
            <a:schemeClr val="accent1">
              <a:tint val="65000"/>
            </a:schemeClr>
          </a:solidFill>
          <a:ln w="19050">
            <a:solidFill>
              <a:schemeClr val="lt1"/>
            </a:solidFill>
          </a:ln>
          <a:effectLst/>
        </c:spPr>
        <c:dLbl>
          <c:idx val="0"/>
          <c:layout>
            <c:manualLayout>
              <c:x val="-0.15769947475776872"/>
              <c:y val="-3.1409483946732666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j-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j-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5"/>
        <c:spPr>
          <a:solidFill>
            <a:schemeClr val="accent1">
              <a:shade val="65000"/>
            </a:schemeClr>
          </a:solidFill>
          <a:ln w="19050">
            <a:solidFill>
              <a:schemeClr val="lt1"/>
            </a:solidFill>
          </a:ln>
          <a:effectLst/>
        </c:spPr>
        <c:dLbl>
          <c:idx val="0"/>
          <c:layout>
            <c:manualLayout>
              <c:x val="0.1773341121604218"/>
              <c:y val="-8.880740189091485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j-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9.8117843166801985E-2"/>
              <c:y val="0.21840104645306879"/>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j-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7"/>
        <c:spPr>
          <a:solidFill>
            <a:schemeClr val="accent1">
              <a:tint val="65000"/>
            </a:schemeClr>
          </a:solidFill>
          <a:ln w="19050">
            <a:solidFill>
              <a:schemeClr val="lt1"/>
            </a:solidFill>
          </a:ln>
          <a:effectLst/>
        </c:spPr>
        <c:dLbl>
          <c:idx val="0"/>
          <c:layout>
            <c:manualLayout>
              <c:x val="-0.15769947475776872"/>
              <c:y val="-3.1409483946732666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j-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9"/>
        <c:spPr>
          <a:solidFill>
            <a:schemeClr val="accent1">
              <a:shade val="65000"/>
            </a:schemeClr>
          </a:solidFill>
          <a:ln w="19050">
            <a:solidFill>
              <a:schemeClr val="lt1"/>
            </a:solidFill>
          </a:ln>
          <a:effectLst/>
        </c:spPr>
        <c:dLbl>
          <c:idx val="0"/>
          <c:layout>
            <c:manualLayout>
              <c:x val="0.1773341121604218"/>
              <c:y val="-8.880740189091485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layout>
            <c:manualLayout>
              <c:x val="0.15341043474208965"/>
              <c:y val="0.14962236431855414"/>
            </c:manualLayout>
          </c:layout>
          <c:spPr>
            <a:noFill/>
            <a:ln>
              <a:noFill/>
            </a:ln>
            <a:effectLst/>
          </c:spPr>
          <c:txPr>
            <a:bodyPr rot="0" spcFirstLastPara="1" vertOverflow="ellipsis" vert="horz" wrap="square" lIns="38100" tIns="19050" rIns="38100" bIns="19050" anchor="ctr" anchorCtr="1">
              <a:noAutofit/>
            </a:bodyPr>
            <a:lstStyle/>
            <a:p>
              <a:pPr>
                <a:defRPr sz="1100" b="1" i="0" u="none" strike="noStrike" kern="1200" baseline="0">
                  <a:solidFill>
                    <a:schemeClr val="tx1">
                      <a:lumMod val="75000"/>
                      <a:lumOff val="25000"/>
                    </a:schemeClr>
                  </a:solidFill>
                  <a:latin typeface="+mn-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2082674681334807"/>
                  <c:h val="0.24520889922316758"/>
                </c:manualLayout>
              </c15:layout>
            </c:ext>
          </c:extLst>
        </c:dLbl>
      </c:pivotFmt>
      <c:pivotFmt>
        <c:idx val="11"/>
        <c:spPr>
          <a:solidFill>
            <a:schemeClr val="accent1">
              <a:tint val="65000"/>
            </a:schemeClr>
          </a:solidFill>
          <a:ln w="19050">
            <a:solidFill>
              <a:schemeClr val="lt1"/>
            </a:solidFill>
          </a:ln>
          <a:effectLst/>
        </c:spPr>
        <c:dLbl>
          <c:idx val="0"/>
          <c:layout>
            <c:manualLayout>
              <c:x val="-0.15769947475776872"/>
              <c:y val="-3.1409483946732666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236710874425006"/>
          <c:y val="8.3514582994260844E-2"/>
          <c:w val="0.60814478882341705"/>
          <c:h val="0.8580841184745327"/>
        </c:manualLayout>
      </c:layout>
      <c:doughnutChart>
        <c:varyColors val="1"/>
        <c:ser>
          <c:idx val="0"/>
          <c:order val="0"/>
          <c:tx>
            <c:strRef>
              <c:f>'Kategori Gaji'!$B$3</c:f>
              <c:strCache>
                <c:ptCount val="1"/>
                <c:pt idx="0">
                  <c:v>Total</c:v>
                </c:pt>
              </c:strCache>
            </c:strRef>
          </c:tx>
          <c:dPt>
            <c:idx val="0"/>
            <c:bubble3D val="0"/>
            <c:spPr>
              <a:solidFill>
                <a:schemeClr val="accent1">
                  <a:shade val="65000"/>
                </a:schemeClr>
              </a:solidFill>
              <a:ln w="19050">
                <a:solidFill>
                  <a:schemeClr val="lt1"/>
                </a:solidFill>
              </a:ln>
              <a:effectLst/>
            </c:spPr>
            <c:extLst>
              <c:ext xmlns:c16="http://schemas.microsoft.com/office/drawing/2014/chart" uri="{C3380CC4-5D6E-409C-BE32-E72D297353CC}">
                <c16:uniqueId val="{00000001-AFF1-4344-B995-68C3305DB20D}"/>
              </c:ext>
            </c:extLst>
          </c:dPt>
          <c:dPt>
            <c:idx val="1"/>
            <c:bubble3D val="0"/>
            <c:spPr>
              <a:solidFill>
                <a:schemeClr val="accent1"/>
              </a:solidFill>
              <a:ln w="19050">
                <a:solidFill>
                  <a:schemeClr val="lt1"/>
                </a:solidFill>
              </a:ln>
              <a:effectLst/>
            </c:spPr>
            <c:extLst>
              <c:ext xmlns:c16="http://schemas.microsoft.com/office/drawing/2014/chart" uri="{C3380CC4-5D6E-409C-BE32-E72D297353CC}">
                <c16:uniqueId val="{00000003-AFF1-4344-B995-68C3305DB20D}"/>
              </c:ext>
            </c:extLst>
          </c:dPt>
          <c:dPt>
            <c:idx val="2"/>
            <c:bubble3D val="0"/>
            <c:spPr>
              <a:solidFill>
                <a:schemeClr val="accent1">
                  <a:tint val="65000"/>
                </a:schemeClr>
              </a:solidFill>
              <a:ln w="19050">
                <a:solidFill>
                  <a:schemeClr val="lt1"/>
                </a:solidFill>
              </a:ln>
              <a:effectLst/>
            </c:spPr>
            <c:extLst>
              <c:ext xmlns:c16="http://schemas.microsoft.com/office/drawing/2014/chart" uri="{C3380CC4-5D6E-409C-BE32-E72D297353CC}">
                <c16:uniqueId val="{00000005-AFF1-4344-B995-68C3305DB20D}"/>
              </c:ext>
            </c:extLst>
          </c:dPt>
          <c:dLbls>
            <c:dLbl>
              <c:idx val="0"/>
              <c:layout>
                <c:manualLayout>
                  <c:x val="0.1773341121604218"/>
                  <c:y val="-8.880740189091485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FF1-4344-B995-68C3305DB20D}"/>
                </c:ext>
              </c:extLst>
            </c:dLbl>
            <c:dLbl>
              <c:idx val="1"/>
              <c:layout>
                <c:manualLayout>
                  <c:x val="0.15341043474208965"/>
                  <c:y val="0.14962236431855414"/>
                </c:manualLayout>
              </c:layout>
              <c:spPr>
                <a:noFill/>
                <a:ln>
                  <a:noFill/>
                </a:ln>
                <a:effectLst/>
              </c:spPr>
              <c:txPr>
                <a:bodyPr rot="0" spcFirstLastPara="1" vertOverflow="ellipsis" vert="horz" wrap="square" lIns="38100" tIns="19050" rIns="38100" bIns="19050" anchor="ctr" anchorCtr="1">
                  <a:noAutofit/>
                </a:bodyPr>
                <a:lstStyle/>
                <a:p>
                  <a:pPr>
                    <a:defRPr sz="1100" b="1" i="0" u="none" strike="noStrike" kern="1200" baseline="0">
                      <a:solidFill>
                        <a:schemeClr val="tx1">
                          <a:lumMod val="75000"/>
                          <a:lumOff val="25000"/>
                        </a:schemeClr>
                      </a:solidFill>
                      <a:latin typeface="+mn-lt"/>
                      <a:ea typeface="+mn-ea"/>
                      <a:cs typeface="Times New Roman" panose="02020603050405020304" pitchFamily="18" charset="0"/>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2082674681334807"/>
                      <c:h val="0.24520889922316758"/>
                    </c:manualLayout>
                  </c15:layout>
                </c:ext>
                <c:ext xmlns:c16="http://schemas.microsoft.com/office/drawing/2014/chart" uri="{C3380CC4-5D6E-409C-BE32-E72D297353CC}">
                  <c16:uniqueId val="{00000003-AFF1-4344-B995-68C3305DB20D}"/>
                </c:ext>
              </c:extLst>
            </c:dLbl>
            <c:dLbl>
              <c:idx val="2"/>
              <c:layout>
                <c:manualLayout>
                  <c:x val="-0.15769947475776872"/>
                  <c:y val="-3.1409483946732666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FF1-4344-B995-68C3305DB20D}"/>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Times New Roman" panose="02020603050405020304" pitchFamily="18" charset="0"/>
                  </a:defRPr>
                </a:pPr>
                <a:endParaRPr lang="en-US"/>
              </a:p>
            </c:txPr>
            <c:showLegendKey val="0"/>
            <c:showVal val="1"/>
            <c:showCatName val="1"/>
            <c:showSerName val="0"/>
            <c:showPercent val="0"/>
            <c:showBubbleSize val="0"/>
            <c:showLeaderLines val="1"/>
            <c:leaderLines>
              <c:spPr>
                <a:ln w="9525" cap="flat" cmpd="sng" algn="ctr">
                  <a:solidFill>
                    <a:schemeClr val="accent1"/>
                  </a:solidFill>
                  <a:round/>
                </a:ln>
                <a:effectLst/>
              </c:spPr>
            </c:leaderLines>
            <c:extLst>
              <c:ext xmlns:c15="http://schemas.microsoft.com/office/drawing/2012/chart" uri="{CE6537A1-D6FC-4f65-9D91-7224C49458BB}"/>
            </c:extLst>
          </c:dLbls>
          <c:cat>
            <c:strRef>
              <c:f>'Kategori Gaji'!$A$4:$A$7</c:f>
              <c:strCache>
                <c:ptCount val="3"/>
                <c:pt idx="0">
                  <c:v>Low Income</c:v>
                </c:pt>
                <c:pt idx="1">
                  <c:v>Middle Income</c:v>
                </c:pt>
                <c:pt idx="2">
                  <c:v>High Income</c:v>
                </c:pt>
              </c:strCache>
            </c:strRef>
          </c:cat>
          <c:val>
            <c:numRef>
              <c:f>'Kategori Gaji'!$B$4:$B$7</c:f>
              <c:numCache>
                <c:formatCode>[$$-C09]#,##0</c:formatCode>
                <c:ptCount val="3"/>
                <c:pt idx="0">
                  <c:v>57127.340517241377</c:v>
                </c:pt>
                <c:pt idx="1">
                  <c:v>97160.680497925307</c:v>
                </c:pt>
                <c:pt idx="2">
                  <c:v>185777.53146853147</c:v>
                </c:pt>
              </c:numCache>
            </c:numRef>
          </c:val>
          <c:extLst>
            <c:ext xmlns:c16="http://schemas.microsoft.com/office/drawing/2014/chart" uri="{C3380CC4-5D6E-409C-BE32-E72D297353CC}">
              <c16:uniqueId val="{00000006-AFF1-4344-B995-68C3305DB20D}"/>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28575" cap="flat" cmpd="sng" algn="ctr">
      <a:solidFill>
        <a:schemeClr val="accent1">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plotArea>
      <cx:plotAreaRegion>
        <cx:plotSurface>
          <cx:spPr>
            <a:noFill/>
          </cx:spPr>
        </cx:plotSurface>
        <cx:series layoutId="regionMap" uniqueId="{A0350915-DE5C-40DC-8CCA-6D4309508F02}">
          <cx:tx>
            <cx:txData>
              <cx:f/>
              <cx:v>Jumlah Karyawan</cx:v>
            </cx:txData>
          </cx:tx>
          <cx:dataLabels>
            <cx:visibility seriesName="0" categoryName="0" value="1"/>
            <cx:separator>, </cx:separator>
          </cx:dataLabels>
          <cx:dataId val="0"/>
          <cx:layoutPr>
            <cx:geography cultureLanguage="en-US" cultureRegion="ID" attribution="Powered by Bing">
              <cx:geoCache provider="{E9337A44-BEBE-4D9F-B70C-5C5E7DAFC167}">
                <cx:binary>zHpbc5241u1fSfXzIS0hENKuvfeDgHVxbCexnXSSF8qxHZAQ6IIAwa//pjvp3unse52v6hynamUt
xEVIU2OOMab+/BD/9KCf7v2LOOhx+tND/MtPXQj2Tz//PD10T8P99HKQD95M5kt4+WCGn82XL/Lh
6edHf7/Ksf05RTj7+aG79+Ep/vTXP8Pd2idzaR7ugzTj2/nJbzdP06zD9C/a/mHTiwczj+H58hbu
9JefhL/fpf7pxdMYZNjuNvv0l5/+cMpPL37+8UZ/99AXGvoV5ke4NsHoJfn1D6U/vdBmbH9ryMnL
FD3/FfTX/57bvz71+n6AK/99T37tx/3jo3+aphff/v/bdX/o9d8Oy8mUX1+5NM8dFDe/vtHPfxzS
v/75hwPwjj8c+W7UfxyQf9f046CXnRzvf3v7//sxJ/RlnnNSYJ7xr39/GHmMyMsiJyTj5Ldnfh3x
f9uNfzzg3y77Yby/Hf1xuMvr//fD/W6U4enxxW24D0/Tb0PwvzDs/GWOSF5kpPga0DC83wc85y8R
ZoSS36Yl++3ZX4f/P+7WP56GHy7/YTp+aP1xWt7d/m9Myz9fIb9DRHUf7utfseW7RfKvW39bXT9c
+q8g6iuOnB//8hPO0XeI9XyLP4DMFSCqHKWbn36bi98verqfAuAXRS8ZRgX842nKcpzTn16sT1+b
8Ms05QBgRYp4VqQUmkbjQwePzV6yglHOCUppAWvtpxeTmb+1QABAE0MZYSlJs9/x/I3RW2vG30fj
2+8X4zy8MXIM019+YuynF/brac8dhWUOHcJFwRgs9TRDCLpgH+5vIGfA2fj/6GlGRplurLrRxU7w
omhOahvjLOi27XfD0mVnMvfFIa5kr7p2Xn+h+5Q9DbRr7m1SnOZsW8YqtYoPIoup+wWT5Dh6a94s
fUxuszCxy115ficVcWWxKn2c05VXsbfjJzdP6M6scn6abP62bQtHxUbQUsVxca/UknavpyFvLrok
70pqfEFEuk3ZNfOmEcXAwyjiwvAjHeb8A6GFf7MtpJvEHqfb1qaTFjEMeSd2ScKtSsY0itzqL5ud
uBNuwyEXcszQe5w68riroVjEynP11sdhFi2xQYs0ZpkpU03IIkzOBqHDkpsDWSZ21gZvdUPa/QOl
jRSIaXNlHFo+NYMrBPdrzAXiXXGYt6LdRB+m7mx4nz5qs7RH1/ODmtEb26z4HR0n+0jkHt6TxPSD
IC1CpyIdeRl369NK22IUS1TuzJnSSLhkzy7Y0mldbnFeRdf18uG7SP4HsQEx9kNoUMSfoxZxwJyC
P7d/Fxpjv+NsbPlY5XTilcwLdEZbwqrvkeDbY76G5IOxm5dt941l/P7zr6/t03gb/NNTuLq3v+bJ
v7U9c5W//Xq9PPkw+6cXcOL04jCPj78ymB+veQaS3y+Ch38Dlufl+4cff4ck/wQrvpKjf9L4nwFJ
BsP3O/P5Oxypngbz4OFdHl7cPNn5s4Yv5suL0D29KIHzmO/R5flOX8GF4JcE5bTgJMUp44gCBfqK
LTh9iTnMGc9JQXNAC/w7tOQvScF4zmmeF7D08TMkfMOWBJOXWc4R4ZQxDHk+T/8bcMEp53+IIYZT
ykgGT3/+S3MgoX+MoYWNS5JE3gm5xbWpeLtBbE+z3Kz5YtA0d2LarB6FIYN2YuMrbirk0/SjpcnU
C0zXthWD5ioIyJ19UzWeducl8HESAx+0r5ph3+WRU1S8yVrp7uk8t7ddnySoJr1Minpt4rwL5XUn
hW8QJmIhFp3zvFdFKRl1k1C4M7TcDWKkaukqL7NWBScWPi+tmLeY/pJkoyfCG63fTUVr2toQZLOS
Nm3mS7LEPTlsye6787wuIYi5G9K9bOlOH7quiR9h0AN7ZXraJyKORj82vujDYTGmu5qRkq0IPdUA
v3vhLwxRuxV+o7suPVvNVo/bhACZvGveSSLHhzzL9/m05EwqsUnDsUBT0HeTWZtEJJmcWblOyfhp
zvaNVnHC6RGFNOwibnY8+BgKL3ge1tukj3YTIfDCibFY3S+OcG9h1SiHBJ5QDp+BjG0dGrxuJXf5
th3NsCNdpiHaWbiVrx/WMS16kfUqLoKBOvjEMjPgakk9PKfQS/ZlQ/3+eki3fhS2z9qbqAG+TkFy
+6VIWILE0Mslnp3dk/GUNEjuB765dix3NLMgMoDgKFTweXqQU6JhRFI136I4IisQTdCdVX3+SRaL
tkL1gb3Pl25ajqlR5L1ppumhh4waBCoierV7rZ6Ib5f3C4kbg8ho9kkwTNO3ncmyx2JeHBZStmgW
kWeqEz5fcKhmSzZV74vxSqTzzKjAC8b0bRcaN3mRjVnSnIeV5bYve7nKcNVPGmGRDW3BqwHyAquX
hqEDHZAlx2XIk08uxO0aKVrszRHbsRtP1FvIFLoJ6sKTllMhF7ShcMXaRBpYOXs7ikzPTSFU2i5e
LMUqvRbNGCf2tpmK5ySe9aNHl26IYezL6CCBXvuQuqZeUAafjLtNvh899+Sgl7xfzzSVfYaEbfiW
f9rSDN6TZx7L2vQQjK92xflyiTrZ7OfGc4MONnXJDD12c19zPZqidK5PzYVlyTKVaqGElaFPiqmi
je7RVTJuefqBjFnW3u5klHnZ0DnLy8mzfa3mptPo3aI13ctlTLvmk065HN7PjqbrNeo2al/NfaLy
D6ORXL8a19jvqbCzs/zz3iqrbnQxLt0hckCgGzSk0ZXdaht3RDGu67W1c7G8sv2YOuAdc8FhwHiS
ABLMbCX1Om0rus0cWSCslVK7GFXjXyuYRHgMLmYlRRNI/lEn697W8+DwVI2TpJ+HbLBdhcg+0o+t
ll0qlFr1+zVJ6Vom3Ecp2iT35e6HjV1udFqFKkKOymHVOJzxOIWnbOkHdrUW/TaKdiBZVvbexOQ1
TxDDogGYCQffdGS+37psv22ULEIJuKtkFTW38gq7IWtqurhhukEj7ddSG5a9LVbD+kPHm+UtjWmq
Yd47AKU8JauC18nXS9nQdf3Spns4pM0Cq1lqNa5CEphSwcNqZtHkSXoL+UkNt7mS8kb2Po1lP+7t
ad0QG33pl3bBnQj53hxQivO3/bRND7tk84es7+yDLBSaD2se1899yxBSIqx+sCIo2cWPLiVTEG2c
BnUiPU2nCiixX8VMJfSkDbpIar9KPb3lo/RWzGPskdDzGJoybBIGK5nR6g5tgwPwz9FtryEGpuwo
56ztRO+y4apL+SarhHZ7UY5tWowVn7V5HVjO+54I6/j2JbXd0B/VzFgsZdtEVi5MD/owGcnscVmQ
vuitcqOA8cya634M/Tua6tHXkaYAurxB9I3uaWHEqCORpeMJQWXbSfkhuIV81MWWQhvF9mNGFc3r
dRttKwzVk7txqLOX+U6DLjEeaIQJTMes3Le945WG5fweOz5vNV46n4g5levHsVXFbRKon6qOKLxd
Ydv219IOzRczAVcTI2v3O9OGaT06DIF3omQZvGhY1yKR43m4a9pinCsZ5+iFh5zDxVbgWJQZXuwq
RrKYI3EzD6JQz13t9aRl2akgt0OWtwUEx8ghlPI8Tceya6xe6r4hWtfLwLa33aC3j24CoK67XuW6
4sEQCK4sQe0FI01HhR8m68qWxHwqu24u3kXSzbZMt2KRgiQkAOePKTmZZOKQniPgmWjIvA51p7YA
n4lBl4NFoRCZ4kCVx1ROtAzp7umpX6N1lbQI1Mmwrwkus2WitopeF8eYI1ZUQVl2l5oe5m9eN36j
MxQaoZVUnzVk5rFcdwVwNjS7eTOluGnKTWHybrE7YaJf9fQaYgJ9Ui6fpopZue1igtH4DIwmTw5r
EeJHPa7DZ8yKooOMDLIH1I3jz2FMkrtuyroPe+/4o077dXymAD0tB9JCJ3K3mVAWfECQNjt2VtRD
f3qdufwSeQdTOOO5X0SB6AC0ga07xH0cophSno71IHGS3zJYM2uFRtztImmt76opumm4LPTYDqUf
cPLUtxM1BxtWlR3akNjz3rI1FSbDLS3ZivmHhSvzeo59PpSsnySgOzf+ddrqnpUK0rWs06jmN03R
uHCMlhhZxgDkSqimHXmdSj2gsm8Bm3wwjatJZ2Yi+gQPrpqXEck6swROb+TOlnI0s+qFdBZ4Sh9j
1xzavtOXK2fMnqZ+BoK2Uhjo497uzXi9y2T7uHgyLMd8WfYvBBQiBMMkWaxztzbD5RQZjc+xt19S
T+xjHmXyS9+k7V27tZYKFlb+2Y6mzwRg5PY0oKKZqx0C82MTEz4c1j0hl76Zp0WELfOZgIPytMRp
vyd+ZrlIdZKF0jckgRhlSI1AaZF9P+MC5mdLp+JaL7OdSxkBTMpVr/ksOu/VKxJdSGsnXXOB8sWR
2vklvB2Bzj6u7WAxqNZpuJ28dp84KL/HNkTeV2gphgVUL5Gf3NquWgzSj+/mbtyeQH7ZN2qVTSjZ
jvidL3h/4dZ1vgf62sD84dU/QFb2b42l0ZeLwSB4lbfqvcwl/pL6bb/lxu2nNRkM9Ngl6acFJcPN
nODRC2x0tomtA/GSTcEAL5ta/tnppf1lK3R+X8wth9mfp/Gz3b3X5dxv/DIQMAxE0zVdXwK7ZB8H
iJSrWMw4K02ntBKKrGEox6B3LyJK9Qw82LLLtdiGXWytiq7iJlmHEg2F/UydW3259RbMgOBne9cm
cT0NXYy9GNvI3vgsS2expn52Itt3fruNOpdlMe3bGQPkt0Kxfv0FMA0lkHq03wCXC9OWyU4KIExk
WkytMp372j5HS9ovrBOOSt3XxeCpFBPz+Xrwmw1PYDL4T1miprGkq2lUvXbOKJGlIfmlicP6QA1F
dwoQw5Zg6CdSSCD57zbV+yCmXc3mwAPdT/veECAL2vC2JO2UNGUTIt3qPA9LIXrbSSuaBnlzsvme
cZGuW9uWEvt+rMekD/wUlCdAmJ0i4HcUwKdLr3oKWG8yq8pmy8C7AH6c3DVTE9YSJ5m9gEua906q
BHwO4FlJxcZxMwL3rCV1G9yWXUXdjMPJ853mYDroFeglXegvFGcTFiRfrBRsAcZeLmGwqejZCMl9
GZR5inGhvG5W4LtVynwGlHXjkFkSStR9gCgZhCURko8NC/oUkxUU4NLZiQI6DFMuWFMEVloED63l
GskHmGf7Bvcy/+hZQtpynv16nSRcf2hCOqei2HlgdchY974bWscOxZ50+yvQlmaoQIFlezn2zfq0
I9Vk0CWMVGknF9oDLJf51Bg+53WT6nUT+5hbI9IWpRPkRmRNxWIGAtI2+TaWg8ZsFNpp2h2yuA5b
tTQOhOWUDhOEUdCpPTE0+K40eUBB0H4sEpHNgDWHKdfKiVS2Eaama5Ou0jke7HHaoscC48AOSmUb
GFU0RFAd7cZ7wbLEpUKn++yvkzxM7qj5NFwVESyyg2oZNqWLSWPEkAOUVQH8pij0ErEECyUDvlks
WE91T5uxFVZTSW81UTqtSNKCJC3WXbYnQwykqdjQYMVq6KKOw96DrRWNwbZayEDHc2CajWU79iAR
1LJBQkd7roGL7w2fqxwyCxE5ieN4BDIz3SW0N/1FQ8EZE0TbHiCjx5aCm2UBZZc2z6/5PhBWje2a
3MQBqO1x8rMyYqNzz6/mzWyxxC2DV+tXzh+VT+xSuuJZD2OU2uZgQW3osgOParvoG+zkSWdheed0
PydHSy0H245PaXqRdoi37xB3AdVW9qsDh1NrILBdrrzYNJZTBeul42KfNuaqIvqsL3kLaUhMTnJz
dBpC6+DpIhMYXKaAdhIN8ZuRrsPVpLFOKpCErqmWvAF3wM/Lgkvw6GZ2HPCkwcckUweqZ9C9PWlX
qO6cFl1bnFpIzOa6WbVXp521drhKh0bKE+R/2cL6DrSrwb/dwtkiKBmUU7MVVAT33BpiHLsDwxKm
Oc2TKbwBmr1akVLu0seGFNYeLEXjcN222T6WKGm1u44dgUyJ9bCro8rXoTvZhXa4hg725tD71pN6
zwcQ+mHOg6/7aWps1YJA/KLQuuNj8Zzeq2ASTi466Nouwg7+6OsZtLq+TgoZ9iruzg6QNsEVPPN8
y+aqdVuUdbJvqTxk6zKO5ZJC9L+dlhTJqtd9kx8sUwWuEo4ac8xQ0xRzxUcgg0KmzrPDQuZpPa/R
FOvrzW5oudbBzMMrDBih33JjvbxrCqdtGWSzrB+XvIV4FBLve3Gz7CA2LznReSa2tZ/iYdkA4je7
eHWxQlTrck1tnh8Il01zN9tFYgZcelaQjmc3bgcHEteDTAfnpIaAclxEBe9fDlu3z5d9cDiUgyO7
qXXMWlaChreqcgMN3SlVmcV1qoNVguu9c9XUSTzVlI5cfe6tST6wYhjchTXTzirw/EysNhji4cDA
3w+XnkxbgIwqt+QYtpZs9e7m1R4pGUBlsgyM9pLYZcRligveAtuWCNXrSmAy0j1VXT2FycqSukjt
WfbDPJ0hwc8Qabn39MaRrFM3czFiB9i+2+FY9MThQw4WfSwXLMe0wvvSQuYmMJRHwiO5TFictwoK
utSUlrZyE0tK/I2iWt2vY5snwk5Wz+U2e6C+ftqTQZgZPIeKWj1dMzoWb1Bsh0Fsi54/sYD9EQz8
hR1TWFG0jn73phqhx6Y2Yw6UsDMQ6+uYbbcSo4aJZlcxq7ZUO5iZndk7igyPYAHggATYj+NWKzAE
Ze37YmSlNJiZOpO7fgP2QGhFriM9g/Vm1nIzirblNqnhI4sRqgzJysO13M2wHRIQuh+kZ/w9X8bN
ip1C1JbNbIpPWGb95w1veyKcYgZ0VrLlkCIWuVzgDEsv+hTGGdASPERI5wNo2djNuhWZ15ut0oHz
TzoJuBc7psBWMJAtSCWKTk74wkyPsPgTX/HCu+1iWSa8/eIl6IPzxtv4fp6HRcLgew+qsWURqGi/
rLMBN6ztZ3UFi2n0I4xvDOu1trOc9VEaPwGRMgiUMynnsWtpRZNB6igSS0G3HZsZR38KECXrNbhb
qr0bmgjU4o3H1JDrKcF8SdpqHrLeHno+2HBAdM7Bq03ydrK3qOe7FjkYSrTOG9WvDzPbUxwgneWm
9VXnUQLEvZEOZOQ4RzTeYTPkrmYk0rlytM9k1TLwi+zBbB41m5iy2W1aTF1qs+SQ0Qaszm7pFnlY
vExmyABc05MuSKOrxRlqL0ALLnud9SDgOkFmcMWP2Yhz5o8qFDu+X/TGlxvdooGdsq7JM5hs2hY3
Y4+2+DQtWQMM1esZVOWrVRa5OYIxgEDCDK7NIfOAQO4ALnq7svmh492yXiHrQdl5KPMuWBQGo6wD
n25oUyLWNU17JWY3bO5zo/zWfAop7ee7vhkCmJcSNaASxGwoGGNiNFNQmyhGnmcfgFB3013e7kyV
O5Qau8dUJmuXCwDvSG8Ly4F888FIq0UWuEzBw8wW9bqF0DA3kJCa3InBK2srSJOhznbtLhRpt3e+
w1EdF0ZMUILNxTXyzwavKlJwL5NsP4H0d7RyaTLnJUzccG7MTt3FnEDFsgpdXHaxxk4/oa1xT9ZI
/D5gBU6PXB0aa+IyoIfS0c4CuEZlj23oVVdxPO7JOevlOFY+CcVlYYPHF9ryaMRqWTOVK85kLiIZ
WTwyInEm2tYCT8agwwHFErvdTgmTg1gnt4YLss/aCyicdsBhXc+AFbkRDxXjUHQDWYantLQc3CSw
h5D7wLHtHhOlcw5eUp/c2s5wA8UAO6T1Bg7TXvIeFvZ5jKZ7s6Rwp7JZk3AFNlG7itWtCXyaIGsw
NGP+ZkxN2gqw/1krfEuaKPpu1Y+GjfH9tPM1qaRmlokl6aC8mqyT3WFpN/ILBhcUXqHokh4mKI9g
AqRxSiuoXrSTCIYtD46ErBXgllkgg03AuFbb6j+YkVh4Yb2kN2oNcalw2PADyLT2IAvd3/Rj7NZy
ZV0i9kDdO2aUGsp5z4ulCiGdQDukz7UVvKyKVciy9rBOoekERDOo8Uiwi+Vu9+KTiWtuRdGm/mkp
ZhoqKHP2b7cChbZmewFhtqDdnnqI/5tmLNhUb2Cx32QgUEwFIq97CkARb8AOgdFZgl9vA99mMAMT
3/QwJFP+JpGtHaFzsQHUVbCSS2APSh6sZ/Mm6Ci7XujErL8MOaKgMWy2X/FCukH4uAPBTGwDTHRf
FKjGtQPrrxog/fW17DXYHb3y7D6RfI0AeXb4YlodnhbSyqoBk6jaHADFZdLkkL6lHxrQ6GBEQyqT
25iIYWD9xwzY8FY504LbvybbetdA6aU7c520K5ShZGRVip1ayywp1qvIE2rA5czUE+gomcPoGnY5
9GpN6rFBeaUWRtPSjzaJ51RmzJWaa/klHxGVpQojlGtym4O/khEFPFmtGO2VsqgATNF9piqZUZfV
CbgkuPaAft2Fn1sDFDmAgWR6rkFgoj4F6QrYiMTuEnzXtnpBwiiJwoEPbGoEB1jKhE1aYPpQCxv7
Z4cGykGUeZCc1idgfIDopbfNStB7Fhq+H4addG+JRw6iSO1KCQ1O02MP4A52yMqCBR9nATkONkaG
Lry17oFHF99hWEmZWBo8Xdt5SGE7ADXJW723UoIvbjaouU8Bql6zTps7n+FmBsOW4K0kPgEx7zgU
Qa6BErK3Npo5q6LRcGUTnqv5Lfi+xWmnA0XVrF33gbvYJuWwEHram2y1B8bAGS5R6hxYOXQb+jIs
ah7OoP3SW1BuxUXTAkWup0zlsUKNHQqILKjLiXRReC8VHXdaEke8+jjtJnxRbhl6gQa9PBbZPvQ3
NEyBVyl6NoDBhoFCEGNmvgl258krWozkOvA8FsJlQX2gg0ZvV9Bf4ZjZzMvLCfp36ZjihVjnZn+f
QdnJlpDqCAK/Z7RfMmv2uURrCixjSpCPAvZwdTfLMJl7SnLXVxty03vHTRsFstp83RDwrTj+n5Xq
r37bZfhjyf37ivu/Luj/f1icJ1A4/+fF+T/uJHzeN/N8/rf9PSl7ybKCQv0wRRTlUOz+rQafFOQl
Z7CBB6q7BYYq/XPTt/09+UuQX3kBtmVBIDBha8rfivDkeXsd1MufdzZylKW8+G+K8PkfKvCwuYcT
SG8Fhv1FBMMuH9gI8P0uDhD4I1QKweNyedCk3MGE8scZXAFz0e7A1Q7fjcw/2DTy94/LYFsShkcB
bGCcwnt9/zjYEdTMfcgieEjTlj9G3WPggGMjk+y2zbjf/7tNKvB6YF9ksKGhAM6WwV6IPz4PybH3
m3YRvCk03oSC0DsnqTr+67fK0PNGhe/2ScHmrBQVJM8IhmmmmD1vdPhuMwwcwgnu8NtX59eH16fq
cBDi8OrqcKiqw1UJv68q+KyqUpzgW3X16nAWZzjn6gp+XlQVtJ2qC2irL+ArnH04n19XJ2i9govP
cGpZnuFuh6OAW8Ltn085GLj+fHd4fT7D3QTcTtTPzYfzofwEp0AXRPl8BL7Dj1qI8lSe4LlwLtzx
zfE13P5VVcGtPsGRcy3qGu74oboS5/OdONclXFPXdVmXZfl8Wg3Xw/2eb1ZewpcreBPo0c3z44+n
8uJ9ffF8an1xFnV5XVbwHd76dDTw8iX07lCfLsvycL46PHcU+naEK2/K/yHtvJbjRmI1/ESsYg63
JCcqWcGypBuWvbaZc+bTn4/aU3U01NSwtGe3XA6yjOluAI0Gfvz4yb+6568ebx/3+8d5m9io+bvd
m5vUnsU+Ovzx5SMDB3fxxCxwfB9PLI2qWhUj6f5me/d22D6xqI3z09kfnccVSdKMkbugG0sTa0jR
yw26sXXvX37d+fadvXm9dUR7RY4yf+JLcnBCH1dUl3URGLMcjujl8PDAOTvsN0eyv7pxrxzn6vIW
SrNvuCRQORVITbWMJgTeuG9PaAvntCJAWdu6+RA/mFUtF4ZHiuX+5v5qezUr9Pbm/X9+vnvbYht3
6OrN28327eautDGcm7c3ztK+3qFYh4fdYbfbbXa7a/sWDTs6V3vU+fX6+l0dr23nds95Y3mYhevc
Xzk29rk53jtXV2jfcb9fWc7aambn+GE1qth1XsR+uS/uE3bDjq1ptbbwr0s/ZM0f4YOICU+eaYi4
2r7d+RvMEnO/mw2ebXvgv4O941ezVfs2Kzz+3fPosv+6+/3+b2/fP66piDY72Es6snDAaWMqUTor
5d3h6W7r/N0fQnu7286bfrPFx7mPN7Ob5GA4iI2ND3Tm37p32yf36fBw477k+Lad/XL1a8s/wFLu
dvbu6VvH9rl4kYfDDr3bHNHzwt7c/ozs4yNH7bqy7d6jEG+W/X1ziyfZuvbe3dzjh443s4O5fLba
rOuX1jkDaT9sfJwLvIbQVBz2jf2Cz+1sPvfrbms//OuZWR5O9Mpxr7Z8iA1+9/InUKRTMJ326ewX
d9BkjP3Yz1v9gnu/YRduZr928+jeuc7V4YC33r9hLThrPD63xG6zKXGv2y17ztWzn28B94XD2b65
h7s7HDZ6c/fg2/YPtGjLmXBLbI5Y4Qte+2i/+7LD7nB3ePhz8O0/D/M/+uvp7i20nyb7l28fcHb4
obsHfvvnD9qIz987t4/4WH6+3z9uHvd/HVz+/tF+4hYZbNu3d5jqj+vb2x+3x/3m++G4//14z03h
3HMdOJvNo2v/vOYi2t9fuY+YqL05Hq/x2cc9W++yq+/bzMr/st1crkjkbtnfcC/fXDn7zS2m/v4X
nx/549kpPLpX9y8vKKLze+VELts73SinOmH6Xi4YXDHcklf8QHd3Ny5XHqZvO+7x30vOWdEDcJwX
VZHWnlOxcWcYXY5YZLIdN3fYP6Y2S51v79LGiuxf812Pu8QuDjZ/Ee+wfZhvZQ6ag+dXD3zDwb4l
INjyq/l7D4fdLT/vH9k09+jcvwc2bOt2vjWxqFss9/AeLuyPRwxyVvXtrIN329mdBvYeFWL78dZb
F398NR+ju3+5IdJx93cu33P5AObb4f9sEhAZ8axJJlvXAckDsZ+//sEmO4q7oPSAgpqy0LljQ2nI
UNRmc1nK6Sn/rxSF8E8l7JPJrJ1KAT9YeKaSUsPOIuqZraDZVTYkbz7lDTeMLeHflpV/G4S+/fv5
P2LyP68KoCwdIDz3VFPlgXAqL5EmQ7MGs7LJl6vb0OyHbZCQSby8qnNSaDYB+i/xdAHvcipFagGP
klKt7EgN5B8iaZRDUwyTe1nK570DlmuBNOYRQni+DJurMhGDxrCo68dqYDgBqb3WjisNDERujXlN
mq4Pni7LPL0i5/PSJBGcjQmGRyNcX4RJ1IrIG3VjZedlJh9FodTcro6jG6Ck+sryzoji5cc7Z8ZZ
80RYbKJcpGKetjGiko6MlJVN2yIEwkT5IDleXtWZndRVC+iCwTYavAxPz0sjJW8KGQiuLqyjQxtG
+l7n+Xat5op111e5sb8s74x+fJRnLHzbCGKGGjDyqkwisZdKXiFQ8tXDFTnntlCTJfpQZJZHW8vp
urzUnIAwk5q2SNp0DujLaC4mtdOb4nflirBzmwjqHag873ITXPypMKusdLOORrJFoxwDP6rk24DW
DUdTzdHVB1NdcVBnF2cCwZexM03XF6bcqa1nNpQtKbS2qq1ZkbwJG9mw/XDyV+z5nCidliC6hkBZ
kpo/XRp4Ly0WBhEQPcl7t5ET/baOJtm2Ur9aMbDTkO/dwPSPohYG1k1GUYEpL21tyu+CwPB3ZjyW
z4akqNe9GpfPJGxfvq6NH0V+2sgQ8EdMVVIKxNRRK8rEYd34K+Z8TucBruimzkNf1Ja6WFtFUAEZ
AZESWu23OAc3I5iZcvcf1oKyY8y6qhnmwrI8zVPLYEbc53UKznHI9W3Y5fpKyuKcqs/NFySlpLkR
ZCGlIjNeUXMpbaGyFLB8VhIfEx14aFrUwZOFv2pWjOusBpo67hCMrq6qC4mRECRVqCul3ZAv2wF6
e9VU9Zdcysbm6xtoiCpoYnTdlI35g3y49nVNDPxew2UEnmA4fVqbrgqcesWgFq/fWc1J6tBqRzeM
Pl8kC48bUFhqEw3cGxlfsD2Z0jvaFESboij8XdbnQId1bed5cbxTaKag8ttlrT1RfVrxIp/VUsd0
dFGWNek9HDldL1B4HpYdt4wERk6/z8CN1gcA4Wm9coLSbEanARWSdGIdWTE1TVqGHkPtm9QCKV8H
FFuOYiJ327IslKe8q258XRiOVU0RnpIO0C/kO8MYBw5n0EiNdWhHoVwJhT57GovLFYu0yKKK9Byf
rrwfiY+EbijtQgSoTz3BSnVbbnofGKjoy9RLq05/qNsG5OtXdQzJssntbtJd9Sk8GmWFFkCJm2JQ
ctOp8ih2JqXNVk727Po+SFmo2NgV1uSXOG2edR1Yr0R2+tITdinFvtF6zaO+/LKLY10cMBunGxLd
fac7ahp9phBRAu8YzYoWhUF1OhVc9eXd++x8kKIrxLC6IpEVX9yzWS57cW3QQhUDf3nIzRHcb1xH
O7FNol9NWE3by/LO7SMqOxMBaNjJ0iN4cU7bkcaNpEe9ClYNkM6V7Ik+9Ze0vpG70WrcwScKXFnn
mtzFOvXWH8oyV0s7SbPqKurz/FAE7USFWKiuAAerjhhH0or7O7e5c7QpKv92iy/c31CYaZlUGZsb
StpLI7RDu5Et4Hp9ZtEPFQAX+3F5e+d/8dQtWHNBAkSYSmRtLWPBVvH7TKt94JlenbkAcCtXSaPO
FrLh62EnoTQRDPUqmpHpTz7VzxjAbtzragE6q002tI21W+DkXw+mQUzQ+0jtxZTnos2pFPrp8lyV
gfAIRtHvlFhNbboB78Uy1uykEle087P/PpU2a9GH+6r3Zb0edLyVGCae5CihAc7fk6tpXNEM8/M5
GQZ9uLN2qJSV5q9/EIQdh0kQ0DxIkbc+BqaQ7vIsFY+AasxNYejd09ALM8iANFL/dVOglZ1qFfE1
D3JlsUgjHswpbrj9J6GxHpNSk+8AaLZOIWvlIa/0KbIL4DUrKz6jmRZ5F24I2dDRm8UFwZtEbxQJ
LKdGsRg4MZ1dhUTLXih2wtd9tfX+VqZjnmfKe2b2w+aaBX1Nql8QUAV5d6W3ZXtIlUY7hqol7xuw
ygGI4Lpd2dYzR0qKg7wDgYhJJ82sWx+kVkFJe1aDVKBLsm9T7zbdPszro5Yr7e2ggjXPTKt2ypCe
mctW/0lt50tXVxVZUmWujPfM7wfRmtdnRVniUfzIBE4qZsqWXEx3c1nKpxNECterNb/JCLeWvqXy
Bvq9JnR2Chtp7nCMJpcnbrJX6Hi/vizr3IrwLoSfJn3PlrSIUIGTAScqgDfHVjYUdtkK01snyImx
oipn16QqCkdGZkBfOrFworGoF9sCrYxHty5G9UpMQBqU9Eas+JZzogz0X1T0+aI1Fv6y6b0sz1Mg
91oJVoi0h+AW0/ga5OK4Ehye2zxiIUwATgxLMhbOpUzNIBzkAgQncK5NJRDrBjQ7bL58RPM1w9XI
5sGMsXjG1r4RWGUI8iTRJkAMeg18JU/Nrx8QAfWcz0OGKS8rdqMEOURUAyrvabzBY4jyJh/M6N4r
/en18oLOHBBMOayHO4Aa8ntd4YMVGXJaBoA8ClstW2/bwAHhxEoXAdC1VmoxZw7oRNL89Q+Ssnws
vWmMCtvSu2cTtAngLq9Y0bf5ZjwJBWAHID05+z/8LiX+UyFSQz9xLgng63Sa70p6cx5Tpc8Plq+p
k533w7C7vH+SfE6iBFEKra8SUhcaPpVJlPQlElXfYgNLKYAdhMZmz+rkxA40L9hnQ+dvwFhZu0ws
5b/CKBxrLSu2gdLHD5c/zrlN5iB1DYSDKAGpOF2/nyVpa3pojmF1kysUQrQhRfDn60IMTZdVQ+P1
SS7iVIhe0o9RF1puD2Elh87YRwDuatEq9BU7OHeaEHuQNpIt/Ic1K+8HlfFoLRUVWqloeM4GJwoU
3RZ7YStp3T5rhHFF2rm9M0FKWKahzqQ2ixChHWp9SDtAybRAe1dxN5aHAi/qfn3zTBIeKjEQceQy
sW0kRqWM9M/ZUZ1W1zlUDJtBU8KVdOyZtbBtMw8Pzw6SOYudi7NciK0wmONUI7hNekt16MAIvpoq
Av8jkoHAbfC2Md/L5x/Ox5w6oRFm3Y9DJb1JYaJwCy8zN5d37HOmYxYDPkgzqKXwcpsX+0FMqtO5
QW8d2NfWC6+F0VS2Upkc816zbJ0GC7PXHgpB9DZlYHi04ldH3SqKlftlPv2FZ8G+JYUyAdkWcxkI
TKUIlNoHAz3D6iXaWoI6+6bSqdtday0tDM7Qg488VJ0lr6Vpz5gBrwGwWLICWcqn0E7IA01sU7C/
YxopsROI+uj2RXitqHQ6tDUkH1+3BC4fgHumArMOrRinG97KxgCJBl5EDYIQ8LJSbQ1AlSuWMOvg
6Y5KHCkZMjRIg4RlcWOTc/aHyuBY9SD0ncQ08sOYTcZB9axgRYU+7yCiTIUwkfeHLC4fVPhKXaw0
djCPtVCgZyUpTZodAum7VSva76BPYX+5rLXzHi1Xh+XNmUbclwpK7kRpAfhqg18quV1kqeCqcJM8
0wsz/SpbI3ElKZN/kQYZropAyfdpJddvl8V/VlcJdCXsXDObjoRXOxWfZqXozy0WtphUvpvoxu+k
Mt60jARVadHa2KprUeVnlzNL5NFKNY0s68wJ9tFK6z6MQlkqYREQZB6tZdsCd+2ylZOclWKxrSrM
ftxw6Cd3z0Jp5AiiCzVvcruKhGpyzAwGg3IaU9WtCk/9VsbdFNLlGZAzMpKkXrsjzugs6G3CWWJA
skdL/GA1FQbNkl1uC4lXbjU/HhvH8qTgKa/hKFgxwzOOj1IJT2WDrP/s/RaLVWQhVvtGnNsN62/4
xfhJ8uix7mjKkVyVXr3HWEl5Kg8esHhIMmhGs4W6Lr8HlZoVK++tMztPPRaMpkl4PYNGT89XTuqm
msoeZ18GmGvXNr96nXg+EwfLTkYvvqlNiCD84MtXGZtAGZ3MGXhNTV/olZhaiVYWaDIdeknuNL6n
TDuLZq96ZbvPnS0PLzCoCs9JSZ2//vGayaBVAXmag/Juve/dGCnGZpQs76oJ1dbYXbbPc8Kgv6JE
QJKHH4vdbFRZDoQmzu2JzPqxkPL2tqcL1+30vH+6LOqM89NnESIFRfgFllU+yVO10chYlxEZ3u+o
kcbvZmN0uzhLkj0FzeDHZXlnlkaOHtSxRkaALuXFMzZRhTClMxa/nhumKwQUMKvKp6LO93z9yExK
zlyJLI1s8UI3Qj0tgOTTj2vBfUCz2tC2kFNMmXKQ5Ixc4OWFnfGpJjGVOns5cU44nipINGR64rdC
ZktpSst6HtSRLZQU/hzPrOXfzVh14q7krll5OZ2TS7oRkco7mGShK/RlS4msQLAn9RkZnKEN1Vt5
pNBY0XTyvc/V/BqqPWEluDtzjAAUCAEMgi9+sTCHzujUtBF8XF1DlgAGJwtyrDJ3DIMW+Msbe0ZD
TfycBjCbrDGg9NONnZQeAqQ+zW2vniYnaSd5N+qduW8rL3Lp0RRWEi3nlsazei6fkC/msXgqr+wN
vxygH6HEqeoHWZhkN/W1/GEyw2RFQ2cNXNxXJlEUtQYDOD0X5KkoemDkxh+9zBb9MLlVK9JHkaoF
28sbeFYK964mQ5w389mdShHTIk51DW9SRkm5KT3RvAqEoP9yLgw2PpjqCEENUZON+Sn8wUHWAaU3
HWo8u0xoE3FAoifjXo2oq7mjZorlios8pxVkqOZ3DEGFai4XJU561Yb4LaFpHrtmuoekrLd14inb
KKNy5aDOSSPHN0OoSBPzrjtdXJHVka4UGHcFs9sRNidlW8e+cYCiq7iaerqJv3xkeGQy0ZZoIFNb
eMnYkIt+oCnA7jv4v+wpEOXO9XPJW4sizig7IubEGDlaFSbX04UNhSoFTYgdDx1dnm4KdsA14tyE
6iP0qsfLqzqzi2wipUlACpZFefpUmDdIQ9b4sE/oVqBlLh+n/CerVM2j45hELpl/Nfi6d+TGJltK
TEJ1eHltT7mZDsEgZ3bUhZ4T0/GryjSL1a0mbFSPLqRhkHr38jLP7SlBNVyUsjrnmeZt+GAJQRMJ
RQprjW3UyVGmmrhJIEay45nZ5f8nab4bPkjSC2BhoIIgJmybsDvgqpsEwsW4K5wwLjjKy+LOXDWW
MRdG59iEO2WxsLSpTNp4JdiehqnZTaMmfJt0z3LhkCrp5bPGo1GG3o//IFSf3QrmwGtpIbRK4dUM
6aO2655NhEIv/p6O+vdAzyo6tkuFps9AXZF55nmG4yeqBp8KbEFd7GttTnkdKTSd81KSbD/IjlYx
JD9GL4jgr1fSN8glKlejje0g90O64mw+x9JzVQgXSkRN39XS+EU1NwYlCTO7NQbpvpUzOBWDyv8p
eGV7M5mCt6lhbbwRinrl5pvt7/Q6mtUVSyGOJqGwvI6yRrXCZuab8GSAQ5Q0/E2kRPL95QP97AV4
dRrkIYGVkUdb3q8dxG1hKNPlTEAdvPkTLfBQcdR5tlW9IX+DssP/eVni5w2d37mk1KCTlSnLLvxO
0KRCIFZEEGkTpr1dhpn2zWonyJQqyipbTck0+tR9aFloNI/WUAvnpL9H8ZKmGnOcfWqkHURvNH8T
hopFESSuIWCY5O5zmputPgmh68w8iCSLQSziPcli6c/l1X92Rwp3CH16lCUUmUzpqXydigRhMk5C
HmLlwI+fcaH2O5jZzO2XJZEiJTNEKec9wX4qibeDDGkCt2TmWTAVZpMJG5EVU9Pf6p02Bivu6LOV
KugRgNkZ7oZjWGxsHQmwtjY11wnkGb+5QNy4j2JXgkln0zRZvvMhKngteqPYRaOiPl9e7GdjQTqp
dJPg25BIiC0W2+pQH9RIBzkWXUEMBCVSlMlfNslZikmhn2oPENNFIICFmKC0IdgjtW0do1G97WDI
OPyHpZjybPWgPeHiOV1KDdZPAJXGRvZT8Q1QOr3jcK90a1iwM5ZPclsmVWlYQAeX5STqp1raZy1U
oaKquVZJq6Mlpf4BvN9wNM1G+HJICg5OnIsdjIPgdbSI2mpfHvNyPiJBiJQNrEfJrUbea5P6g/rt
8hae00WQl+K/CUtw6adbSKu/yHsLFlTD6OuDGJWqQzIhdeWxTw5FXYlHWBC0ew0Ki1f64IoVUzjj
Ywjj2FKyTgDil9hgLYk7oB8E3x594zI92lb5TTUTgzzmYFRPsixona2pYfmkhv5YrSz+c1xAhEUL
K8UeMuD6EjGVC1Mha6RfbAka6lcOI9TtDFrIyGkDP6mBOsbxA0x32n9wOAgGX8Ah43aWuf8mDOvS
73gEjFJZOwKf8NCZU/AiGW28ErsuzB3Lm0nHJYMHAD6cyO70gL0uyFJLhYtV7GvNlUx4OKS8i1Y8
6DKp979iYG8li4jRL99qDI+ANUtRQsgSin1jJTPR2CRscjESnFKvxVvqidkxVoRv3uAN25Jq573X
Nl9U508fY+ER1ELsG4Lb0A2rKrUHzah2BIb9LjdSxYUZZ5PrCqzmKQk/DTDj5rIxLW6sd+kA/ECs
SGRSyeCc7nWVh3kYGW3omr7fHrUSKkHRb7ttHnZrZYZzx/pR1GzXHyNoWBNHDZIZt4WBZtMoCTwY
cF2uHOvC8b0vyJoTw3DXkx9dNj4KXRBrQQhtjBdWRn8UQcF6DuTxcXWAl9sSIcBpvC9Gc7NQkPRY
Iz3mIuHsIohVRrWsNCgZ3d4L/BsNeJM7Z65WgtUzSzPI58m0QdCPYyxD5ZZmEU8gweRa8JGnV62U
KPG+UVJD3tOuX9MDZBR4/MsKsnA470ujdDkjtZDNY+T01HIIW4NwhGApHaBDpAAMK9TkGFPdS5BV
DcYAKY4Jm8vOh/YsXlnxJ5Whno/ug4sAbI+vXVzJVdcYsKVDcazBvrgXK2+EPbP0VqQsPLqqk0UX
4bulgsqzR17CfdokpIEllyUHTjK/c0YF1ueoHKyNoA/CBtLv+XEC0awiT/6KO/9kfoiGMn7Gw8mU
U9SFq4MzV/TiCF4tScwD6ZusFV35HEK5I6g2GJe6WalGnZOHXXDnE8sBV1/YYDCpUKYIhQwvqtrZ
SQ97HLQPiaO1U+VeVpwzosjdW6TwAThhh4ulFXR0VTGQGsfj1bHxygyeP+5lXFpZrRzgIiKYDxAU
BCV2fjBxatnoCH1pKTHchFXVYn4VeFmxE7wpdWSIkR6ajhq/17eRE6Ww0PWK1q8c4ie7nMVTGiGo
A7mDpp6aiCxYFjFwIDsoqbkTpka2Vb0iMS1CHV+qubjyqvtsFQoRFtuK8hAvvvf/fnCkhT/EHsyk
HtNmYhXSrayDHThoVjb186pOpMgL24stxRLKWPEcKvqG45uw9iUDyDspsO67TtFW/Mw5cWRnZ3A2
jRSs73QToTNKC6Zs+C5OTMyiLVQ3YxhA2JkoEP2akPjBVz02SahuL+vpud1U6AQEBguAkgTWqeCA
VCMYfllwFDPXXxmP81Lm9RfhQBwSbCeAosnoUAHC4k+FJPmYBDqEY87Icl4tMc9cqhjFSgbu81Jo
gBB1MnC8ZIjFF3sYQSvg95EVubJM1YexH/lGCEPp8NUNQ8qcI6IkSmJqmZqqoWcPGOAQuYUqE5nR
8roNxXpNHz67Dx2XyBOXFk0qrvr89Q9KTqregwPdjFyhg2k4CESut16K9oNHsf7ygj5dcTOiiZhK
4fEyjx5YXHEVzHuiGIaxW9Iq9s8Uw3mvaX65LWd+p9rMhaNPEnVF38+tDySEQv0WWACtr6frqyY2
2C/ZReYblJSMgbLXcmbYgyD1K5Z8ThQWxf3Ce4W8yEIttATeQ1q/qOBMSnMHe13q5EzDelUBGH7Z
mObuPTBIZNTntN5Cz8WpZGRPa8Zu0U/5zqqTv5Wir0EPPp8X+kA5Atz/fG0u/W2tSDAH0dmKAhrj
9zafJncS1OCavtf6hhEJyQ2EgdVabeyzcZ1KXfgJTx9zWra80FWkbtrDZ93scuho95d18XMsQlGT
DBrXJi3o1DdP1UIbxjAuBR4lgtmG39KYkURwNEMlrRbylRREXgpboqdAQdl4Py+LPrdALjFetjIx
EEDrU9HDVBfMYBp4D+lQ4eutHENTK65lks5KIalNdZ9sL21kp1K0qAXx5Gmha8hdt1WKPAZDBmPi
5bV8VnneNDhCZWbOoha3eFTlhphmUhNErthOXrvL+6KWt7Dexum+TOWmWXGJs1p/yOayDMTRkAKB
Fq8oXpOni+r8TC3LCa49byrVnR+X032mhYkbVXOuivFQ1oqanDEBsn7WjEYh4vh0VkGjqkLHkDzX
NIg2mkaiZmUIubnnocK8KHDl151R1+nmy9uKPwZ0g1SdO3NxeI0wB19lF7k+l89WyyIG/YQtKd2c
x/xa0/yZTSX41ynJYXi8qhabamXiCDdxGbl10/g57WeEfg7oA1N3Qt2qg32s5lB6fnmFPONIY3HB
QRP2Pgfxw7WjGn1f19DkuswgkhxyS96T3jfKflLy7p/Los5YAoUrzJxEMeXcJYKqaQ2qAEGXuuDo
DUiTO81JJuv3fxFCJpo8B61gy+ewyLgX8HxN6gKA7jdBJopu1lvTyg36ydxIn3CNUfcjZzMDXU/1
f+DxRnExyl16y8v7hLS7K9ZVvwtGSf9xeUGfHCT6zuwhQg/sW+W9dioKeuJqBleXbpRrypMHMss7
hNNIk6ube5VoudzcEJk6al+U8VvUt5ayoiKUUD8dHe8noJIEyDMShGb60w/Bcy6m6TMuN6MmxvSB
MxEikZNvXTLVfuzoqVrDLaqH6ZQwycWs6iixRTMV9diRKN0x3cQKRSmVHuG0H4OfYQwWQz30sL4K
z4GRkaH44Y1xlEV7gzlZwu8sjQTPdARYfwXYcuMui6ON2PuipzjByAhM0W06yr3RrrGiSnnqhsIS
ckcPgn7++8FUKq+lEaTNX4iui/7HJE+6clulRpX+LmO1aR25HUO4YoU8LJmzITVRemyLKDyKRqRD
Q2zA4f8yBFlDgTxr/SoytrIaZnB1S/BHWzYVNrO6EZOZLYG5Eon5THpHVq90einF31ZN79P3mAeh
Etk5bVES8ycSKzXcLhGiNuPD54N3LKoobRwqt1n/KI2CTrskRMOe56YUyWOHUT5W9X1QodW8q3JN
UPaJZXkkCFlLrr2WydgyeVQp+8HQ9lXJ4BdlA3HnIDROIibMVd1XQS30uyadJ3fVxPxDsJHG0KSZ
NrVKC1rxsfBENw88ZXzI20nKfidFBv/4roEp8EdZ85zt3KTKC+EWvGzu3TKYbgLs3Eo1A4+0ruaj
6iBLXqTWF2lqZdxXNj0WevE+0RDqiM1Qi2XjtAazHe5haC8wfkERWuuHBlF//Va0cDe3DkmmrH2s
c0YohXaXRUkV8JT1LGkfKIzTe9DDoYl5RfgwzVOvjERBhVpVrtrphz4Yif891MyuFLYwCPRdckja
rg3uDUYmdQwCCoja7vveyJPebhK/HyNnrsoSY4ejPuQ/KoOOfd5dWWE1zxOTG+AnDjttEu7NWvGT
fyAXjWXfSQXB9Gt36qtINqn4i1r7mOuBqP2Rp0n1GbEi12UgOoHfMb6A+YldBanq2JZ51TAeIGck
jd1gyNZT5I0pmPW2gMp6N/palr2aWiwy3ge8RDBytySt0b/hKztZtJtWjadvZWsCg9wx72msGfUa
ZZXmMzyoUdrKDqGX9f7UVSZrqLKn17QtCOMoiS+mOk41PevqMFWd40dCOb4WgTVJR7j81ek7sxuZ
CalYXpM90d06JK5meULv0BYxGdBFN17mdnk4ijeQE3s0/JOMn54TAfRI48JUj/CqL43rcYx09bmJ
zHbaMpECD+QAu6sD0aWVSPKFPdTkVF7trFTH8TVTmZEbbFNxhKbBNmJxAiKSMYS2Eq+USk4Ly5lL
4JboBo3AtMKNGJikAe1JjqkFXLUCnZyWI3VpO/3WAoEqlusFcMTCgZGPYq5ugQhlJh1zEuMUJDsS
p4yxYBGexGd+Duu4lmVfAKUKzw+wZHvMTT/+qZXVwAAAwxcn8QFGbsgT6NoZPSuCIRqITGvjYLX2
nzQaoyCwBdm3Klh4wUPU9dGQklJtbuNc1JLqUDVJULS7ivFdfu10PAoM3S0U3dOuMyViJC/cRWGQ
BYcGbx2BkZasprAVOGw0R1YFAXrcsO3NQj5MCiMR++9eoo1tC/O6wmjcTZ1ZRi99r7yctw/Rnakp
0VyTFIyboWEY2BUM6VMtbwp/UuHhhk1a2tT1CC2Qawl9VH1Lo3Is9yV8HozJlNImh3jd0hjC9duE
e9jvtnCr63+bIuyNK0mMa/HNCOU6f0oNOvJB/QFWAnhII2n+W2Ycr2fLHdGC0w9h112JOsyFTyMP
5PZZbPIq2SWJr8tXtQkflYP7En8ZTQrBUdiOxYERk8mu1zwJkoi+9CVb93v/RveYb2zRebCVEyu+
o65WUO9JDavWnsxQS+MN6aZqYLoKb7vgTi+6nubdAj514YW5eWPxD2sKlZdGj2rSAi2jcHZ8LEoO
UhC3owMOIVF2wK3F5KoeM09z9Z4wHSpsSy5flFaeJ28KzJsorgUNvugHOQ6T8lriBva+lWo4jNf4
u+JlUqUxeGbcR+n9YzDZL72PYsE07ptSnKwXsEBlzqA8ITTcQCq6cUesOjZ2N2SARjelkHp/mMAi
VRB8p2G6HfxwYGzjKOXonCcBd7mvdDnLfjNZL9JpLIQ3vNjkU1cpfyCwJzttC3klo9XoiDjca0pK
eYqJko3+mI1TOTEdOlJp7VcHZk0+e77ZiNle7Wu9NraiVvmDtB94KHgwmfdmVP3tTMY9/ulitWTE
YNBIais4dSOo8i+5GoZWoYOeYRMTU+PErma8cpP78ClbVsCQLPjegxmVWgVKOdSOPmZl9sdoU1FM
7Nwsa7plA19urJ+lGonFsxGqaUjEkKPoAZO6mKIkO3E+KsyGYIBb2jA4j3EN1Q629YQedOoe5U0o
aL1iA5SBMogBIPhzoAd1+5qCC61seqjCFtcoxZLDNAvqArmUCxSSBnj3qXHHoWo+Dz6F02fI6tPf
flZEJtnKpIvJBhfSsySQMXMUdFFxjBI2/3+YKmo+APDixmbgTDDc60zY3PvYl3cdBwqD5/A+5Ysp
Ufjlgu3i1xpQz0PCrIzfeqg16b7IB+W+6HumoeaiD4M618IrY4mqgT7HWj9mfRm0j0QKJinpQLPS
XTlBbrGD0MRrNoxcUwdHya1K20+1CKwFuG/6zHQyDouRGoeqGkXJJTcaiHZQwHjgAMSDjkArkyTa
Mk3Ru+Z1MzJPKk2mn6HA/X0omHiqboqAyYdR1DAtsCqleKubo6RuVTHzdzw+YA0pxrhgPh24oMAt
0iwXmWMFY31F9aLd9azjlVkxQ+KUHneMo8UdhxKOCcxAHajWxhmrvo0PddgZo612Jtgx2OIshiyF
Q9+5zGmph6MP7cXIZNDM2Mdp1QxQ1vSm5IoC15AtzaKcNpeZjZtJrcfYICnXBVcZ5EECZOcHD7g7
+Uet5Flny6NVf1cjw//OVBvvb0Bl516qoD9hR5hwsg3CnDqSaFQi9pBHVs9swJpgFeKYQr8uvHSI
7/N8yuqdrNZRcRhyenS2rdLIw/eYTvPSVUuDIWWRVveUgXJUk+HfqbrxRlPMnYjvuZvPgUz4GOed
03ieLDvEKLnhqhOxCLjEkdnpfESm1OlZK/+0ei298pV8GlyQzf/D0XktR44rQfSLEEEDuleyu+W9
RmZeGJJWQwN6C+Dr7+n7thEbGomuUJWZlVlxDY5e/ItK2JGtclvVf3seTZVVeyNOPpvfAX9th6Qo
CIYO2V+rCG0o4vZEJBv/CQxLD16QM0acR+0Wb5Oq6/xSFvlOAhidChKMOk76LHGb4UE1IZFNkVfj
aZPM5Bac/H52oPQTq5K0t3NvsnJD2UtkiVtKPv3WCY52bYfnPZrb4KVVRe1meyhISWh1NMyEOoxa
3wVRMbBqXfjktRFeRWBRz/Mc7kfreJd9UbfBVU84VM4PCUl3SdydTX02g/CejxaK2Wwr2Zy6dhMP
HtKq/tvtlUlFTM0ka06vxaEsRv5ZX5Hid9ySjY4vjKqgQCneRTdJU0eSKBJq+Hq231e/yvp6/w0x
XvloydBQDzXhoz45tUkynRZbOFyLS0wd3ZLEkXtH7nGd6yl48wIzx9ddzh5AVvpb8WyjoiMNGOX9
jd5ymstt32nyNjsk3iHsZaEzjKcSbBdLXT2a0fP+zjIpb6umb2W6OCRYUgyTusq6nOTUlLgo+Wfy
HPOXaPs8ScUmK/fZWxcsC4gfrtsPNZGRSv7TvKzdPZ8laVLo4Tn5wrxyxGNJX/tqVxLrDk7vVTe9
G6xJ1uP8TcNPwlhxKIoy9i95VMF2smu5E1NJ//C8sW5SH3NdkYhQwFGXl9UuxvCkkOqQOsEaU3TK
lxw42IqcIM2y1+6H3MVZEMU2Z30ChJyPib+hBs1Jo7yw3ubgQxQURXsh6KeH95L0wnSICdzL5mKl
dsFsRISc76xIkpvHvishQ5XXHOCPNvdqjBaXDTHBzML3FVYE4GBwruvLTsbTcEOvwtSmeCw19n4J
/45Tr8FMcKdkHZ4FlvIdWr/99Vxb/FcO/f4f9i/l116o5rYL0OadfKb0R3IF1WuXi4YcA16oj9Xv
nPnCUX73OinhUDNb1/qnSIcNTYFDGPIhoKHwL0JXu+rKb9qZdAuab5sx7zO92aXznyd27AihHYvh
UOZ1yFkgOLUyZLz4Y+WEo1U0gx0D6tb44SOsPOYU5JuWyQmNvjOdSJ6M9J+6S2J1tUhFO7xsTnS0
zcY5lM4VIV/HAb86giiEKD/rgs35FNGa077Wq9nnw9aOuX9BKe7vEFHkrPj6lpCNaE1Ckh5rvAIQ
UiT/nMnT/5xFJP9mGTDZbnU+mmx11gDSMp45zxDYNRVzCEEvecB4ju7lbBipCSX92vedTZei9Ml2
mBPr/0CWMAMtyTmbibiSP+QS9t9tZ4RP4MzYXLhOGFcZcPZEiHoMCnxic0UNWR3kaE/KcnTftj7f
+Fx6W/wNu2G/D63Mv5LFiKfV99anRCS7uhjoeJBPLgFbxVEL6XSsajLmdtnO1TFxdZyn5VqZu31s
tHNq5K6/IyxJVRoIs/zUPj4JOL10fnjItRddNM60OQA3hf2aHbmxKj+QRHO5qdn/3ne5Ruz0mP5r
oHjYY7TG9Z1Xe84/b233+02Ag5/8cQ6/tqKpX0tioBtWGpv5eg0LWqQAMoV0UzQ+G2lLQUQuyl61
//ToiO9u1jVpO9YQz9Uv2LLMvW1K4rRHCW3abt0vWYSTyXaSDdXRCNk0KDeb9Ua0mjQbvzPjvyKU
+V/jD8XTyhH+GDbl8lkuwTnCkrv2E43LdKPJ4abX73jmKR4s2s0aJegDm6Y8r+1KskwY8Qx5Vsyb
630yMYantSYrM6OfPY8JcVA9ul6ru9PgVAGIvIuj0Wmbzbam9VgF0QXMpfsZLioIz2ms4kFOAZ+7
x9plBFDFDH8gPpkvWUY6OgeZehDv4yxMctyJtoz4knV/beF85Wn3GOyP3rhAey5yWS6imntNzna7
hFm/emuRrnPES5ZvUj7kIymWKC+a191bwYEY/NY59YdkdNIcB4YwbcNYPxNtE/xufdLc7WTzFte6
FL48JjFNzGnSbbxkaj0zKk7uFlfuGDXLSeskeeVM76vDFlTdTc2G93JFLFn4t998cadrYYOTG5fl
e0HDul5HxZQ8k3tNJiW3lx0DMJaALORyJKnL1ZG6HF3Z1VkhB/lfPPoE/C1d3txIOxFisq8D6bjB
HHZYHhkSkwxP5qKFitxP21baj7zQRt9SLYL2lHjKO7aSUN5sRDJBOzsUDHc5F8/dMYn5YOj2XwPl
Fy9qYtE3rZYx8NJC0AMcPGWcf01Vtzes+51LOOhVeJq2aiDUGpjpMVrMhnkv3g7cALuT18ta1gO+
br7OysGGXbrFIhyPBW17kAnyoK+CbecyE5Yg8IJs9yhK+Z7lDwxf/scZ5PwukdP/hSYwN0Wz1jpb
yiZ5j/et/w8ksHkkoLb9rgPrX/Vc5pTBkjP+algi3DLQ/KOD25P8yu/mJub3roY3SpDPeswdfyN8
XuYjd5aaAQ7iBfNzg7kHw76HKoLqGY2PG1MqKZz5VLs3gxHB383MwV0U1tNXUyn57kdQaOSmNcs3
8c2RSnUD/kkGZR+2lD1CQNNpneMvGGaa5LVMilsbjJpETG7iHWEeTsVqlV5vB8KFvhE/re7B5FHT
s9Y1ijA1zB2fAmnWZ1yFkr/bG1gJQbhBeONQk+1kNuKZ0pC1UoZ/W/XjRd6K/S6Pz8EgIVTsko6l
FxUk3fTxeqRrImFVEo37gUw/f/TWcCeBiPnIZm1x7tpGufWXXYgnYboNBPeSIM7C/nU8menL24x8
DW0iqd3Cdk99t8TvwTlD6CpRhXodlrr/WZBY32Ef0ZtTFVaJTntcMD4cDZCaepzALP9Xo/vcbB1H
QF5inUmJDaMn3TnR++oPjHKoiOVbuW0cHXtv2Po5B0I214tT+zfNzJBM7+v368HvXPFRxT3WdMwM
OQNpLDFzmulablvbLXM6yIY8Ij7x8FsQgVscy3HH/KhmIs6aQqmHzmeeAAeCU75oxry+nSxGCRe5
SNyreFbRb9HK7hr9Ol1Ms9FiuEusX0GWIwK2uzzfMx2LuDzEwYCAvgEQwy6Tvfm7CrLpZ2+WJDwt
S++dgnCjo+9IdKoyb5rmT2fck8cQcR9a+w5LkpQQcAJTE/wfb6Ay+4DsaFW9FK0i8WlYOq/BlHWj
94oxjiKc2S/alzUhDCtr98G32SJdfSvjwiQchUv1HOPEG6XEBlbRyY9X98QzHshZmll1br1ZfCIu
Yt2dpXdvPgRNMN82bMftlwqW6DUS+1Re4xzJ4VjSVpcptUhcJqWjtwunGKLoMAUxW+pBQZGRgGXX
udvYh3lpxuRodaluTGemgAEsMH6aCDM/VGQVb2kXFdCYzTp1l1UEUXS0KA8/CNCzX2OinfHAM1S3
q14895DsMy83saXt+yLU8J20ZK9lIR3KDySDuaujnYg8ZubuftFGNI8OVgxL8ZwMgMDkV/kLyTz5
Wk2frm9a2o5qleu9JJ88JIs5Hs23ssKZ004tfAUiXngKDq06k+HsK//iLABgxbmakh9SI6fuOJKv
uX/uRDe+xBCHl2ZzSj4cu60ffbsnP+3aN+e02K57wzxdvq+9IDN090X7SZhsKFOHifuPFXWC8VKY
9Cd3ItUqTcJ1b45iXpP4qNd8qC4nsO459Trp2tuiSehZLGPxSyjP+aKu9nAG8AGwm0M1qFin2JX2
+hjHda+AOfz2RWmME7BPt8Sr6anUn4usaUO9yO2iI9FYVXHot5FfrWPifg+ONfqO5pm81c40Zsxa
EL3qyHY+uaEjnNCXMFsYFz+NPUMKxhnHp7gWcXz0sOuh2dhHs2e2CjqQqWhdnEwYbXsOlWEash5O
+59nIgfrX55D5V0GyT78Hcn2dFMCaEc/A2NmrDGRv4L0EO02XM/SIzfbcCCBDmGuB0o8DSVB5tYG
j2u9q1uiVffuQOYmo1Bhke1lpZ4wki+nZdhPnkePgQKmQAbckgiqIGh091xPK6mihd36e9ev6dtM
bZ32ZEF9ZUYKXvjUNqgGUm3WAcRNtdE9tnSE+S5DuP7HQjzhgoAhznAIeczDoZ1ECWA1JMXjZjDG
SQFKlHOxodrdD4HGoRMcOoknXh1P3jV5Pj9DqrTM9qbv3HP5br4qTXh1OuLhxo9XdNOpyN3t1SOJ
/GFo9aIvkOvXj3NXuN6BILLtiXS/nRz3ZsH1vQt3D7rKLVc6AWf2XHFaEyCjt7asCzQedUFMct93
lb1TUjGqBRyDbRova6CPgxWYd4rG7s0N2avuJXFyy5YO8P+vJW/VgrKmIZ9dsaVdUIwrPqgKrUxB
bvWsGETDoLhYCz+2B8yJCfImiZTI1xjj8TwL11x/ya5ZnIuSKfUKTNV/IFg4/Ff6iVypW8ViSFuG
xSEktrHOSdlC2cOUe9vrHohWkNhdmRlvDNlEkDBV1GZDOyD4Nnhj6RjRhW93YF70sOqe8EPin+Fp
95Fuf4/vIImmPzkSOQfCHygEP9vdgvq5C0QA6ZlWZCaf0Y+6FWdT48rmW5Tk1mZGJuo1h6Efjm0k
EpMJ5oPHRNd0TmwXTWXqOLMFZzaNusp9j73eRUPLpAHODN0honOdshWOr+VJ2p4BQEsShIN6kC/J
RI5t6rJ0+Qzl4wJhjO5KI7SuKl1UDCdlomV4XCta3gOe3OqqVeU54rQQ23jY9nL79nJDgmju7cNt
rUhLv/KWXLxOVvpPaH8JuwzOOYKHllTa6djC9t3ZPgAAK4tg+fN/kiFNtmT49dZJP4guX94INx+b
YzKN9W/gK47TYdP2ezdievBNV/6OPRYeDAd+/jCYjgRFN++9t62RePZuoE+XEemcP/lKyeNSecfg
Re16WHU3/Y06ATBv7Ybj1hqXDSvJWLng11YHR845+QCDNj8zqtoh84vAfCCSFn87mAkOsqTUc9qs
rqjvcCyFTyqWcXsZTFwa9P6W6IPBi6bfycGzhW49/BUYOToZw2h873l7DdI76fmP0C2ddbmszl1T
nyuNLsv8qeP4XLJ9cbcbyBG2bxEykySfV7Mb3unAyhBqpm2etGvod/mV3YNH+C/WhhvnXRxtFKsp
Cp3nMe7q8WbOI09DMLVbcCiiBpgSG+3Yu1xHiVVWgMNKcFjczvzjDp2LFa2mygbg1Dd3LwFL1cq0
lQYS2KPAmiS45BAkVbdtc4hwz7b9kzo7DZySzjO3lD2/Y/ygvU/DWPT/ctFKmZFIOjIKb37/XOtk
3jP48mo+JbLD9MXTlfs00YI4GXnZFBTa/4lyEJeQT6yPrGzGa2eiyS40DvB5O2ypotaxnrRVkbmS
bAT+xkFdy7R1V9lmvCTmY1tr8Vq49VRBBU/TV6dy0NqNMDmVrnobHkPsSX8mTp4HkGb3Ec/e3nsc
0cLnQHatIn7jzBDrunOn9xzkz7mofbM+tuRJtjd5uFibjnxe4YllRPi/WpxNj89+w8d2nunl/bhK
KtQ8s6gyJLbld6fAZlminBhoxaQUNNGgykePbdj1OC3bdCzyGYpfI+Xj/hqPpmJqnPBJuUqN3OqC
XqFHDfrtKIjpYzdTijNTa97YuHeif4vvmGdp1m2+GeKQI8ewc+Nm0RboL3DwSGYzIuSLEOvb8qqS
yOPPxxyemMPQE17p9QW4HTY0Xp4B69qPWm/up1FN7BLurcQNS+/9bxjtAM8YPWO4WkMBv69NtEVp
47Rw+EERjVftLPiX22kbaWll1AQZqbzBP3iPALYDFcGZLG7ZuerkzJiFcbzzA3YCLN5R1LZMQR96
t2ZqnT+NkKN3FGQWnrM1m/iMI+eQ8VEJ/nvAS65/VrtvvjVKrk8uiJQWho2mO0Zsh4SZHLd5udjx
T78G8HH2tOcVeqFb6poDWb3CyfrYCv/CuIv/6RC7+oZKtfy7gs1+Yufplhfw1O3bWFfB72T7Uqc0
PQ6YP9zc99CPksDXeNynY7Al7g/CccJ9vbzGBIA0CqmuHNXs7x3xXcG1V3b5dFhQg/Ais9j5j+9R
j6CHIzxxRR41LR7Km/EYKlEOx3mq5M2M2wR0k+7kb+6T2g4HHOcEaO/hfooqi5qwWgNHMDH0Yi7u
iqBuuWaYAZFp3ldz6tfVb8gVVuK6c3sHLpmFzF9Sq5enobM0tSKf8yAzwNX+MegCXWeD0/jOjc2b
KU8xJgo+hadhhLoi9pZTzQD7HClBQmkSCGGuqqn0XpHD4gzguCW9QdTj4dIvLuhMce4D0iLPh4eG
xOKG4r53L2KCHuOUJvGD0PMhenLmcCOAWCzt32igO8qqDrCazN8i4DzzmuF1GXXwHzsX4DOdWnvy
WZeO5YsPiZOhe+cb49lbNclKpL7KQZu2Ioge0OoO6hBzDluo9nikKIlgZb1uwx3iVBDg0lzkzRjV
Nx7lA+S5HBf3SFZl9VqrwgD3BLuojj26JAmc5wErD0toM8+sqIddZdUbe11hm7b4WRT8+GQP5Kfb
JeWIhONYOWl+Z0x05QHGx70O9zZXeFgm4XWoYqEB9Hf9UnIr3wZrWTLWdVL1mVDUvmwjhhjL4a4f
hxOQUPE4l2d/jmYP3TfhlOs7+x58ft2aI0Ax7aDnQynjWWaFGJBiyDz2ruaa7+8LnQAFUkYdRJfn
U2wVbRYfZ+dNQ+pWQAyYmyCOxDdxZoitwnEhG6h1/YtmwfeN0yDKj1IzRKRSmeTUbYuobwOz52Ea
a0dXabHhTJQ1HYDqZWzC4HcIxvK9o6SU3IRovepdWqJDjAZKPlvVrLdGOn11S3cW3u6DE3UXwdYR
ZB8ELaIaOgfQGtfd3OnQbp4AgLEFL08ZBP3nZkisP4x+VTy1DF3vmpmAFR/RY3Bg4yH/o+JiMGxT
2igiBLiEBoDqnW6GgTbl1IKpq6wZzLSyPutP9+669z+iEUF1o70wuGT7ev0JtyY4Ol65jvdA93Be
C0uRhqI0hv+Sra3+M3Crvw3o65scQqQT+YCjT+argu5tGWnND9U2yIcFuQcKMThYfJQ2o6EcNqky
42FDjunmPn1FdU8RXEvQck6SJZqyWlUzj2KPePWXeOhk2pWzfEuQHn2VjavfnDGK17T1Ov3VYRLt
HupyE0/0ExaFysgfH8XtHynX6U3p3klSarVbswOF7gTlmJxoWkwxEKW+E2vM7GbnJa0wgAFqwEEe
mGuIpjh1Vy2/yMSWf3wnWp+kYEBN53ibfzyn6OhHGILIk4fWvGq5QFq6fPVvKlrSMGuqbe7RrOBb
jdmnjzHtNiCy4NNvhwvOwvI7knuwYC9trI/P01iFBymCiERubqCbIcuN+FZz3oOs8vwK2TKeYfDn
A4Kt9FyTWVrhAct0IlbqtouBO2Hk1PCGwVTzn9LbRPQ43fJD19B5Hs1WDNBa0LvtIak3qU+6htYe
ddiOmYmU5MpytkSPNueAgRuP9d9BOeqLgYA97qoV9tVzjcPWihj3V1mY+tkzmwto5O6wcBwf/ZCh
14CZbuKlf9iWfLxvpef/mTom/SdgJ19mI8qrv4bNus+iN+3LHCpabBTgNZqwKvffysD0bOCbyr8X
0NzlZd8V41e59WcFIjMIsdrYuC0Xq9MpkW5rwnkhiFKHToJMfA1DRC11ic0lCfUdEecsXPwNGUEL
+g2f79OnSaCbgONKjn24V0s2zrb44y4uYqIBRuecqlFCVwT9zn2uWuyn03X13Cft7/qpJZxsALqU
9ReKOoYQs2z/aZTFbVrO57d4nmXVX9pBdR89hPA5trvRVSYABpwU7qBMUkAnoCgbqvKuXIYuyibp
TZzDOz90Gku5lsR7lIDjjSNMcynbHOHQXOjlqZhzJBb1WWifSrmXBj3aKj6YzZsHPwDq5s7X4mGY
luKRdRrMc3O3k1eeu4ABT2eJEh9cEGAQqfo1PkSAam+AisOnU+xecIycBlyWuHT3Hs1kF2bslQBc
Ma+FsNK1G5mMOot4g9arezIrETEHMfo88HKBSj7wCbDlUaDY+xClP+iDXxrnchfQ79TwQn/FQ5C/
BnQx3KdQrN+ub2H5cfCsiJlxA8OgLvbyzc2rIL/GknV/6EYcY058ChQ2pHmclX1AFjIM7DYWdO7+
BN7UDiFHhemnWyGpLWm0FIs6LI0cbSpCkz+wb7E9b168fG9ykdOli2fITddAxdO59Tm0pAy+wPF2
yl80FZe9z4Y9WGzVXzj7iLJHSzHccKkz0obIK8vMsHL1W/H+8BvwcD/NThv+G2TZhEcxbd3XuTww
pcF54OVNJ3EV5brF1hC+9HOMd5d9h9IvOk4oEQPPgFHcNxPLBchjwvzeRg2JfhYgDi1CafvtkOR9
MdASyeraBh0I9pCjUwfAQP1xGoVR9yrpOTzbsd09Xp/Jv1YBnBOeN07fMEOF6tlZdP2z9zb6W6IH
R5BZ+s77bEeGoqDBdUfqErVN4TnsGBark9OWh5v/zltY3yLF/9H53IyZ3w10e1FFfx7Z2MMRsmuc
y9ob0DNpC8lJwa7H8ljHtOzpJphE0xq6DrFRsntXiHLK+IjTHdlMYSf8rw4xHNXK5xiuu825LOeR
TwLgP3mcvcF/HECgu0O++/vn6HFq8vLJ/dvriBtKa1WHN9uM9ivtkr562w10GZjUHtyxg73zhiOu
LI8rwr4Jb6hBMs1HChYjnFznmgc3odVQWryqRBcI2c4CxD4gcehiG7eKgpt3nxNLpB+7P/f3nVNp
/7JuBufUCb3IC4rrqLJo6ZdSopoAEiQOCDyh2a5VB//pnplENHVxGrFRul3qJGjhG9oqnKlAHmAv
QSksOuCVD729+YrviYeQT+iYliCE+NjiO7VXJJrNPvD4HUtloAedVmFEtsyEPhdYArSCc6NcjtsQ
Nf6JpCAg7Xr1p4++9vbfveMMwpELxvlQL2Z8iRJXNLcIfaubmmrRZtF+nqrgmPkjkMtURRrRe33g
Qypu2FqExo7sXn/JUu6/cHz81knNKjmAWzXxwyRbAGESDi3zAP63sK5dHEzv7MENwU0Z9NUfRAfL
QsO1DSuSmUqgGdGssqhsGlBgXRZAavMt67Tz3YbQfM1i4C57SULiUJUPcK3ae0VhYb9pvDb08DqS
+fy2FIpVkOOEBVd0JaDyv3D53j904ev1Ak4+7g8JUzEai1XgDsl8DbhdRFZ8JliiYdsVh8l9uaqk
RA1WxjTXff8yQ+MjrHIq51sgj+gOtlJBfkQckiCNYjRtD3JGIwTTff4A5GowK/S6eBuzmDMlpMOO
UJrB9CWvSz/GT3b1dwey0nKZbCiPFyht9zu7zRb4zVIZDhAj63OBaHqFH3LVCKYZq7cKewT/sPb9
hOsPKkCaTNUasOI5oORMrmLojxGGuEjGlmVBlyJKBcUgeG3gb7FxVION8ssRbLnCpIgGN+sdD8oQ
Cq4LT9iODXgzYaUWn0DuFWeT70HNSWTkeMZNlnG5mzYP0soXxQvN474dSxxUrzGTcUFYnE4IhuOZ
13fXDq4KY92aPFWG8g6PCOBzhSs4wzSCkwhtl63dr0B5iv3hDhtN3FY3pQ+tv8n/SttRA0VFGk0q
/BaMNqnRAKcrxfp5asbmD8JEfzgy1eu3rSjb8krQeMNtVIP/FBUeDlvaHXgjl7BbXFhD173baW6+
xnqLX7ALThAfkVaUH5vEstJpfW+5n+LK+1v2XhQc6lo7VzYo+uFhSvrpaTdd4KDdiFGw9+fWvs19
NWXSWVGF0ZELNq+7cH7vyoY5t8YWlCKPiDM/gIzLJ8oBHBI7Zkhy/a4RAvGbWB8pU3bL/FqhcRxq
HI328f/ngFySLe2dfrmjNMIToyPKP9jEaC4Nzqr6gOABehCZz/hp2I+bDyOCt/Ga3BTnX6G72L9w
BBhfBkzgcpQ4IQmSFBcRH93dZ/zE/Xz5ry28eaehVsUbHrvbkymnjRNmCIuvcTHmXxEhszupKVHf
CYf0dAz5sGAixjoesaCpI3ShhpYz442H7Jal4Lthi4HGj9Fb/YDRd1/9EFV76mIN/waLC0azz4u5
6/s9+cL7BTUPjHEwwgLYGsmyL+L/mrq13xWzFVflNmja1jbaZFZXdbCc6bxgy5wqav5WeLsS3ONa
1u0lSB2sZ3Xe6Zi3BLFo19sW8Ynj8PALaLvreTfekjqRtwd8B1KUqIzqYjrGQ4LsmrOFSKW4kLbI
IGTHe5LHHHOInNC5DYqOsIHK3Zv+gv5RvY89VZkmDunR6g2UfgSP7Q9y0/qRvdYFnWHlteKIIjx/
XKhPZUab7zKmVf364qEV/zPA3bwGITyC5HS8bfvGf64bX3ZPY72vWO0k1WYuvXjTL3M5z9ig2snH
BmholvzC9H79vA7+DPK0G5ZWjGNBG+ldME21XqziI1OSCI+V7BkX9TyG08Fb+GqOxVJp6mOyT91V
J7W3so67yzgBWw2oD4G/8L9L1nl+hsoOIsNrrcfRoHZN/R33CCcusMjY8ruNGQdBF0n1zxrd3K9k
NOBRu2czl64Aa89liZzMoIBB3rA4zfc+6fw1p9P/D1OoM8xq9C4pBPSAR1Zx/E/2QVB6tKwHfY6V
5iCfFje5GJtdwbKyIdReavSdz8wqA8HGtTcjnw9YDtpdO7rZ3LCJmCrPaxoUJoAkhzxnTYY+Mooe
wabpNgO2Am7qCfndoSJiMoY8WDmeENf4b54Zq28do+zNmiaiy2X7bxqz0Ynzx66W6Izo/GlyoV1L
der9NnwRrYeQZ8U05HEW7mKzMc7XPWX9DTXTEDn9q4oq8zdeQ/clhNByjm5uHXEokwRygmyoosrU
1NKaNsLvntx4iZ9Jb+w/HTEHCJb6vvAy6iHwIelw3S0raaJjr3nyv/CTR/CJHLe9mli82o4uvu9L
xt/jvObsPF9bu/doRABQ/5tVVXx6oGkoakfdVjCxvGKp57fCoBTczrpLBG6IA5DAv+edKeUBRZKF
ho/i4QKFPT/po63rOfdg32iOkeSnq49P2rGYluh+qQOhKdWNG4D91fXHNKjqNclV8ghtCOKy57kV
Z4BL92kcClZbdCVp9w2V7YumgVHDQ2WZLj3LDimLVfl3WAJVnOZkrOXBoIVI0Hkt5lrasMXrwjmf
MLUzNtVRbiWwbIOiwz+6bRw9nOfOgKKy2qu5n4spy9cNbA//Ju923qz8UyiqWIrBZUUCEWPJKZ4G
2hnMm6d/Owt/t9XYLt5hmxz48ipmq4A7zQuZBctYNOlmjfhgAZFnrA2W6HFl3VdfR1i1jOguPaAx
WrR0V73H4o3qkqdF5TZIGdZLmobcdfkgHE/82Svf/smrbXURhJ9xZszg1i9Zz/6Y2R0cJrMkUORn
X0ED4QZm9NiaoRDIZxmrU+NH7h3rYtN9nBQIjiO3pbMvZLQQFpUMu6bSQ897s4HqtVrt+QmhqCwu
G3dOnkRX4qKRJDD2N/62w2ZAh8+HnLI/s2LBWX/l1TIR6byQpbx0k2AWXaDdjwyrXc0aYt33T55x
kQWgGZtZoskd+C525NbjqEszHCZHuzKLLSvQmXbW9Wvzd7Ef93Vy61NSJopvqkxCOi0EqBb5XFHU
BxdIsPpPFwAzx9UKd8vangV4GjOjkFwko1dd4z+WtHf7VsWPQaWa8eBvtmFNq0dj98DKD6T2yp4C
N2P02/9c1bnzyZQ21wejgaxORUljfHC5i9PBUsTpLWpYKm5sMwgXVMjLn6sxopcYib4QCD03mhDD
t/rbdJpA9Yq9j+d+MTi8nGMA7ghEWD7QzEpIyH4O78YA3jnzrRmQFsdDjRejzF2Ut1SuVECk3Lu5
i+RFg6SixNuRZR8a9of+6/PB/Pkfe2fWGzeS5fuv0qh39nBn8GK6gSFzk2xtlrzIL4Rsy9z3nZ/+
/qiqnlFSOcmrfr7owTQarnJkBCNOnDjnv+SJEt3ooNLlGTBI7ZhqrMVDNC9+C6/j8Uddl1oh1UMy
rsigYdNYifydjK9vXJ4oGSloV4kbpdBKZe/pYvruS718BcW0kz9AJtN+9YaizcWZBHgmXkL+BYXh
YKI/Kmc3kAs0BQy/1ga02TE4cAEBcaKsIZLvAkwPYjfXZT5YJ8vGQ1tXtJXL1qS9G8u1fTFKftPv
e773/cQNPhx0qhkXEdWTu0brqCGhcdZ+BBDBLZmDPrkmO+C6SOQ675yppoixF2FZUcBSYRPcU5NM
SEHyTgUvlcXizkxzwLBcN/5NmYAkdjpW+SsI9e5mfugBxZET+GCSlNe38CS9n3FBBdnttIEXhj6I
BJgIliqPdjBymP0iGC3wWQnlijRCWHeLGp7+M6HYhjKsWgQPgZ41vHxlu3xEZ8hMKLJlyU9fKStQ
EF5MSQk2d1KASc+KByUHAUCQBX+hG2geO2GNKfmGUzx+t0dz6sjjNbAgPaVaAxQOaSM4aT35pIdw
GVy6UOYPQ1TWHXdQre1yz6fPzdattnLjV6T4VaEV7hydx50aUdzZRkNDGdsQE8DIQKQ3MwZ13ARD
OVyRuWS1efDpaI/bQFdEibRcKV3VHbfmIc5z7UJQE1EdgcA8T/h8KJSbGjLgr8qTpxsTtmjj9AAr
2kMzUX+7hXvmoW0qWTlrE+hGvsXFq7E+To2ZFF94F0hfJJvCKG2gQgafb0ZkuU1fKI9JNukyOSDP
o5+2H3WSw/MLjKKnQJraFyWo8a8WrqE2LRc7MwgSGqUxcLY+RXgAQOH4GXRph9+GDXVppxVweZy8
HfGiPc+4nnUfXosbYB6A9CdyDTIiZ1QhF+TuRBkNuwT4Q0NYV79Lbe45bVy2eyvuh1tJShB7lTyf
T9e0myRulf354ZeE73l4vFqh4wtkbOmCHXOt4bBWDbCV1IF6xXMoAcrcHmRQghrszuKGHoXtTIbu
f6iGBFjw+cGXrmIYzDG6Kst0HTVz1k85Hh2fMNOgdZc5sceVu60Uj4OUYgu4jXlVhMCaqKL5MLPp
n4e8qOCIbuMMtAlJDAXv0my+rfyiJfd8+YsWEisAnr2ySvkcfq4Th2lhbiLfVl1SpS8lqTCBh154
BRttmzS9gb6XGPdZRgVA7X2g4SMlB/Ak9spKLSUAXn4WJoaz6q2ivVEWKwcidKvzJM5Sn3Ir3Dkf
YEdCNTKuczPfnF+FpTbEPNqs8GHN6qZgYhYyKUWvZ9i8gwQBDix+6KGlAY+DLkVaOBjDD4x+1RVF
kVPbEMk9xTTmPagYC+kLAJJ1Htf04aEDqrcmMBPSXAUsbiMPF6Dn7H2Rwd3ONfN99g+zxaEJ0tic
dyDjK4sdKHIYiOBfaPchhAflivJvWHxOde6CCypBtLbPL+3biR6Pt9hfoylBTCkKiIeZ3POi7cer
kXE/gMfQwIqXzaYUZfnJNhJ/d37ktzubkRGfMRA1tvCjmn/ZK+2NejRyJdTZ2TgkyZc+2FYu3iJ/
p1bLy3piEsi2gZFBEed4FIYONbvkRGu90lwaM/RNpMolTfn+3gJvvbJv3p4L1LcJH3SPaQjyNY+H
E7rt2anETq0abrOG0rBLxfEr5BrlcH753p4JHZ0NCzdy2j3o+87L+2r5oHJV1RByN3ilWl6QwcDF
gj4cugA8YSVXlHNXbNdPjqghxAQDHmrCUr1Q4YVdpi1nvgik/qc3Uuiym2iuJFZBfItao1jRGTm1
Q7BOEBAhBPJPS3XxHkcInc4t0bhqea/YU1EXm8Kqu+zf2IpYEKEJr+g6X22xliFgcjIK1nIqrRKs
c2ODORrKlVFOrR9y5QrgKVxQwMQff7HeAqcbB4zSgBAwoRba0yEK1Go7UGOlg08t7PwWObUZbdkG
PUBaRjRbnDAzrwx/FPMWUTr7rs8QBnEH37ekbZuQ1KxEkqVI0XzSbM2SWUUd1YilTUlutwk5MMzj
SvHTp5CGHvjQGOjKVHwUdTZbEktN9+X8FE+ELy4GRMgUYiVOz+rxmk6emDQDkKiDpgCMTsXy9vVI
vVVLo12ZeIIqhKbvdQ3A48p0T3xNRGDpNqPJRHDRF4lKp4Z5IEpOeu214lGFeB1xFyvdAbOydufD
j96en+qJ0zAnZFizaApX0jK01L3dgLFL6GUBD90YKFvuWklbcyU/8RUtFUU3U0GlCOnnxbSQq/Gj
bD5znhorA6j3uI72Wl0r8k7JZNDIYSSPNwr432AloJ0cmYsAChtmgeilH39KD9z/0KR4JESi5R0N
GcbbeDVngyJJrfwgtgN27aFyeisDnzgmjCeTXSB2Db5t/mGvImkF5d2CYcrCxsVwWWdyt0UJVrqz
qaCsRLQTc0T+T8PAhKMy24UfD1Umsjr1Rgo7H+7fRqqAlg1GBfE2pIF0VwBT/hYr9ppe8YkJ2rM2
PP5BBhUUefFNIUyjwdxxSEIFAR25Ao4EtcXb+zIshXdvUhvMh43LBrY3iGAeTzCCdE49iQl6CAJt
7AYcU18aa3pvb4/C7LggY7JqoPhmLiUB5U7g4lHiAyMhIHAT9zF4viDqVlKxE6PM2nj8h+iJhP4i
fLbwVdLMsGlGW2BECyUzQOsE5ruPNVk0R05FQ1GVUT87XrFBDrqB9B2QBaCR9KZCXCff5JXUrJ2v
E9MhMCuo2ctccuyE44HoKOl+Rv3UmXqUScNUrVwAiyuKw2+j4oulKHpZWMST/ixmo5Kw9ENGkZPp
xpcEz3DchjX4j2KA9b+FYV2Mj+/dcojxYtYIRN2YrVUWcSME1k39gIxZ0wqebIEodsU4DJvzo5yY
mCWIi7rM5WbyzjtevR79Vr+KS57idknLMAmsj5jJ1DthtYFbDP6aOc/p8XgCYGRKfrdUxe9UubUs
6jpAEKSa/h92onRXPR+mTSRH+V07VNrP81M8sUGYIjZm3DJo/r95eqOPD2uFhRyDLIS5m9NdyJvp
/fsdTR4KY4Y2R117ITRs1yYcd0gHTpvI3q0YIDzVUTyuuFe+zQsoRRlcJRZ3JZT4xdn1zAC5qVk+
U8PaDqQ2qiywZvp7IPv23u4FHNzYH2jh1U26P7+MJ74c6RZ6gQZehQq1lOOd0oVyWJYYlji5qfvf
oAAZ36Dm6fUuyZHtcMwYSNHu/JBvrxWMKVjKuZPD7bm8tINezeweF23H07Jpb4DK+p5IdCQ/SirP
81sPBq/i5GVAPff8wCe2jEDWU3AABedvqTWL7yUJLHqDToda1XVk6KlTF0X/7jyW6dnoXqoQrpD8
XtxfeTHA5RcAv+xEZHt4jR4ib1JmcRSSJDVWNuiprcPVTDVwXlFAc8ffr9WwxAKnyrtUDOEebS+w
dUkooUrvWdEVeoTjlUHRbq+RXD+8fzktlhG3EcH2Meat9SoTsUJq175pgP4HzHSroPm0zdFUXHmj
ntqglsqbmBzS4Km6yJnRfCo0FOdBJpux5dQAFr5rA6qe4G/LAzyR+vBvzIqnNEK3PHsI1cezmpBT
yaEIsjv1vAg3sNwLE5gXIlkru/HkxHjlz8kH/18s3vooUwELRaEBBRcPDgHOwDRM6twekkOcGnL9
aYL5s1YJOzHobJLCu4fF5ApfXAyTCky5mODZjDi20aOCwjWCg8/RtfHTdHN+Kd9mcmwOXqgG71Ru
BW0RW9I+hmWLrA6UqAZykRtOQ5l8g/tllQMM8bFX1151L74ox/Xg2TKFl5VgXckeFl9vSO3AN2lN
ODbHLt2GXSNf9QMKYnbYZAdP0DpSwrLeByAj8QCUaE85/mjREEzRyFvZuifijY3wCSFdM4nty/Qy
6EFm4g6Vg62p/C1GukD4fJTiz6/y6Tm/Gmb+DK/OYWQ2SSd7uN940zSYTtXO4lpYReqGm2p2c2Ok
gXQh9/TXRIJibZHQika4XODKE8krPlWn9hdf/E9jBSLD4rTmiMl5ls6UfbDjrg5a9VmryhhImOxf
djVvtPOTP7XEFL+5S7g5Z1O347nr5oQ3BbKMjmVoJbprMIisMe1XZnVqI1sYiSuI42t8y3nWr1YY
ZLCeDC3vBCT0ykcv8ukjlqr/hPH2WipwckK8uWaFcrC98mIBUUcGIKCQcFSYiG+8CkQgjZpgJeE4
OQqkEgIPtQ/i9/GE4DV5hYptKjbBfih2yBTp7YaXFgzo89/n1Mph38PVSuGd4sMija9I7gWkVgaS
GnkngUzfWHln3RUwhu//naEQfrbnxBoP8OM5pfVQN7bERyqGprgRXhPQ4RTAeEET9dHnf2Mw3K4o
wZFiK8tXOHI2AerQJLwdDZhd2zYYX4IQ33RNku7OD3XqW5GicQEix8wNv5gXGCbdrFNKN5pmpHdI
WYhrU3RiJVbNf8sycCKSbM3lIW6IpRZzlnTmGE7su6wGN+m0YEUvCI79l4AK1a5oYfucn9apnUGx
D4giaCV6WIvrT2sgjacmrTP0tDI3mqDHVREmYeT1wcrHejs3qiU6m4KLj0rGcm69rthJDaZ6ZlNX
+8Ar73JRXQKVMw9yFXYrEzsxmkB3GfsEPF9muNnxPuxbTcJtnPa60UvmpZ/a0gPWTlB3lHa6RaLP
W8k33+4PKusKxjnkESpM18VZDmUTwL6UQ2qnx/5YKNNIzU3tP53/XCdHweWQY0wpg57n8awkqTOH
CXUmEG0osOqdX10D4VzzVDqxdnMuRKOFxwFF5/nPXwVayvWwowS4+qwbu1tF8WbIBKzfSz3tza9q
6SW/3z0ttiBFJhW1ejo8i2lpZlKFfsCTAIUxkvVU/RVm1js9qiks8B7QCUsEdC6PZUqpSohNZFPH
8y7XUNGt0Y6huqxnLlAMCGoy32zlNL/9WsR1A/tN3pSkmMuGYNkVMHA6GzxfUrYfrSnyruS21/p3
R3coFbKFc7lFdFfFIrqLFLwPAJAYZYwm36Zx+jzNULPKjNZssN5MyNQUXuCWzBNZxb18cahQ+q2k
VoaIqJRj+JjmUrGNm+Dd9XlG4WlKOjGbJTCh4+0HEBS0t4XccAUNt3TiTCCF0499rF11bQFsL6pt
QHTw5Dn8KF2Wq32yU/OcwwYvciIIHcfjX5Dw0pkJv6CXqgSsTFhpwUc9NNL33v9cJ7PHFhczNzOh
8XgYGXn4Vp/LeNDCxMbW+ucMkPHh/Nmac+2jK4WK52wXMvfC7fn/jgepwqyumtr83sIRLnLpzgwP
qWztckV1cLwhwYH0hV/Dyp58U12YR4VsRFlXnwWDFt8QLCFqvYP5fWgv7UB8TLutmntuYkabafp2
foLLoagdy3QfMMmh4goDehE8QnQlJqChsILNwb9G7cRz2z7tPkjorW9lE54alb1ge37Q5Q55GZQe
Pz1NlRRjWdqLUB0y+nwIHPQ74jv4Acl2EqPYnB9leTv/OYog59W02Vhvcd5oQvvIATO1AJpTD6hE
mkuxqCi58MrXABMnBpvNQuCh0fHGImMR9as8x6bMmNGIgcdYfSE+caFxYw6N986Nz7yOhlpsfMP0
PGsqGQpuYg+JIfX2iKu8N2WbR6HygzcGdTUiySIutq0SgLxHnZEgY+x7usY02yZrd/4bvd0JdGdh
QRCnqDZRHzk+XzAOpsgwISd6YVHwiq0DFBaT90ZeOj9HoyxOMQ8SNAEGHo8IgnoOulmPcqw8np/J
2w1AOQJpVsw55m6TtfgqQyI1qj8hpYZpkflLGdBzSCDozroS1ppV0svWfR2WSDAYjBIB3RL6S0uH
uh6NBH3s6GLRRUdFhpxRgqxt1R8rKS2vAd/mu8Zs2wPir6o7hJF6gUpushIb33w73sh4niigt8TM
4VzMOC1RWE8D65sdwgAokVl0BzNey6ZODgLCgzWlY2PKy0GQfUFG2H+MxzK1t1qpGZcZXnX2/l1f
b0bE6DyEaKEwEP4ni1jRJslgB+bQO5jhBSCXC/EZ3RQopHoUrLzxFjP6cyiyXKxa6WFjZ3i85TXP
CuOM5NYxU8jfNRPctImkvC9IvIxC6+dlMlhgLpEIU54jI5UFMG0CFQU2GNEfNXlaa9gt4Xt/DkN3
YTbf47lqLNYN3ZyO/pkEjL4zqkM0lONHVOTaa6P1jX3Agxlm12BAxIS/1ceYqECUbv0LA90Wl0+6
dtAXh/Dl55i0AuYjSEL8ph4pMhUJPaQi8nFInFqPkw8Dcga7EG7biiH3Cy7s1Rl8GQuYnMrGoXlP
bnz8HXU9Rfp55DsGUfXQQu5BOkvbT158QLL4YOTV9zbsv7cK9jm6d58Z7beBDvRI1lc28QW69Gt1
ijlWLn4QF7ngQrdnr9wlWgiKBaxcgUS+rFS29pyi/xpfZjVdzlu0M7N4F4dTqn5CEy78OYWoUa+g
lU4s/mxjKwNVAjCB+N7xgnjVpLbIf3YO0DA0fM0834AfLjZlECWb88f1xBk6Gmr+Ka/eWKUyqsE4
b7ugMaWLmA3xkWS0ff9JZRSbMwqSbb4Lj0epoLV6WcIZaic/2Kn2IO0KFa2pf2MuPKsUWoA0IczF
PrJxWUiQXmMf5VH0HVZ0fS11kvnp/CinNgdQD44E9RF6t4uoA+DCL7oUVnUcKtEey9bAghGi+Ftf
95uPcoGqg9oWxaXWRd3n9w/NHQWqDKzH24MCtTpT+hRqoUZx7mpQjP4JXwTpAqq3cZuiKod0mmne
EvvXsIFvtwnAed5bwJVIpgkJxx9Q6mntSFWEfofQy6sozvJDYNdr3Za3SyvoAPLpZCHzwFvW6wO5
7Ey5SEcHWt4n2TSeOl08eJN52aHggmZrc7D06n2wFoIPFUkVtQDKrCoQ3cW1CP+o59mdjTBPESv4
ZhcIgx8KRQtNF4nZIkCzsfZpwiDRGX05/znnnXIcZoTCvQWegfYLkJrF0IBnIJPFDC1MANna4EXb
vAjKLV5HkB2aaq3yMP99b8fTaYWASQa8uti5ozJ5uq+ih1P3yB2oQxp9TXzf24GzjiA3WsUBLeI1
/7+3sWxuBwJRAlbKzllWywO8BiFGo6+IoJHkxnIubWK9tncF+lorsezkULzZIYGiZciNfbxJEWqb
8GtEZAblwF7lApFjeevZYZbulGhSzPdlbbjMCO5qABVs2blXv7ixpQHutDBgYBgD2h1Shb5VEWOc
9s5NMiPVGYLoCUqRl+XxpGwPwNmEBhVCeamot2MfRNkmMQPjF9wwgRZaEa35DL9Zx8WQy3VMIAAK
HA1cqJ7FRtHj58hSmk1aJt3K5N6ElRcYPhAHsiv61ubiXgimMZCRREJLdCzbC7RKUhduULayL96O
Ql2DLjyNTq5UtNuPlxBV0S6ySljKdlwb2zLoJhSbzGl//kMtTxe5C6eKc8UuVwVKpMejwMxS8HwC
6dJ6nvxpsDtMk/z2YtSszsGAaPjU5WvtoTdDsmI8XGbY9ozaXr75EsXSBq2GSBHWlbIZ0C83XDtv
pFsFZaUbWzSzXt3YbM9PdP78r8MIRTGVNG2GHTIoYMvjiSZD33ZyjBFUswud1u23+V67UjdrpY1l
J5OgcTzO4s4hW2zNMmGcYvP9S7bBe8P5dXn7dH4yL++Rc7PRjmczmHUA849R1D2AAgcvj61yjczL
Bv8T19jSenM+VM4l8vnO+PX82MvH55sZzhv3VfLF8znRq9lSSzrobu8Cgnd+WlfW5Xvv1eVKzgf+
1ThDkqEHkTGOfuftS2j1XwA0X3or+2J5ey9HWVwv0PGjRJpnM+3wBnERDnQzt1g5y2/eSctR5jPx
ai5aWCl6NH+vq3L7I3Yfno3905f7NefMF3Pfc9tiEXYBMiejEjJMuQV26qI/4HxBbPNmcq3P6Hde
rOyEeS+fG24Rcm0cKwkfDNe7PxB9dX5mzuVv934l4VBOBIzXR3f5OE/rrLaQAp1nhQKWS7HIxTPI
FRtz87R/rDef0Qpa+2Ar4WJJgGqEVtjBPGa34WHHAQu3Xyfn5+frwLmtN0+8CRzENlculrXvtwTX
a4h0qMn8/Ub3x7ST9zhibetdcB1eeE6yb52V7zff9We+n7qIIrEOhxJ64TzJwE35j+6g+Okizray
nMu7ebH9l5AdXcKKKKBz6cyIdqfzoELkVXvZxdbanNb2yiJoCCuqRTYfNGF8a71DiFZyoWJ2lsVI
kaw1nF/qbOcWcBE8IiGpBoJjfy5gcoNPw8ba4QHnfg434eY3pHsCsez8XpvlS/55buBFPOn9FC+B
koG1e/Wy/pJfl5faD++WciOy28XT+JBdhjfarfGwsmPWlncRYPxmCM183jEaewblBfZndyDLcz3H
cotttvU3whXuGmT7TbFluYEWkWZUszip54NBA3IXHpTNQ+pOzrPnFCxvvlOd1Xv8VACgIQiIf2bL
geM+jth1LNJMnrcsJsRbhfOhbWwyB921P6QuFn539S2K1vtqr3+0L1ZW+VRcfT32YpXRkxkTGiTk
Kpt+a35JdsGu342beFdfqIe1mtmpT0o/gaYFoDqa4osHQYRQdTRWRe1UqL/LCuxb5Kn08bnNqk00
3Z2f2jIQkPZT96TYoWmA/AEtHK+q2YSqFyT65Epao+3QR0JVWalCPNbGaSXm6IvgxlAgO2n0w0ES
FrpYx0MlQjUHtcM5y4Ol/iG3sww8sJasxNDl6s2j6HSweA3MbNllXUXHpRo/SOSOGli5N4hOWpdV
l9SuPKrpTVSk6WeoTMrtu1eRCg7PKpJ2mqDmvH9eZRM5QglVXeDViOFksUWXlZiqN+kdcvXJ2l6c
Q9jrSMMEecNRuAGIb0C/WpwD3Hiqybak0bWyLrNdtC/qz4i/oaFUGbkWPyRK1yD4mlpF71DZriUH
bcT0NolG74vRZE2OgEDXdRdlaqp3oElKPIaqsBBOIeObdH5d3iTf9FzpjZkKpSZwYfSujhdGx0Qj
aywLE0ul6/AckRJ/JBqiWRtshhqfV2SgjW6Idjicdk8Vnceffm37YqPQHZx2UaGZawz3ZX45/ySN
/UF7C6lXfIyOf5KESFOIS/zgYrEQIzSsqQ5mFOkjhX/ECPqiE5djoXLtht2wktq+PWwaHw14GvVg
KvTa4nZCyVXqR9ghbtWI7yXgjc8N4kM3KG6uoURPjDQzaUza8FQVwPIcT9KvZ8s7W52Q04tMoBRw
nTb5GKEWSp/q+fxHfnuuKWFS80I2AK6GvGzJ+5Y8pDlSVq6FFM62qQYMnkp/pX3y5pHDZ4NVqQHJ
pIHMFTDP+NUR82lOaNHUdq4nBZ4z4CjqRKmvOWyo9DJsp3xrJV6yVeVIv6Kbnzwb6aisRLC3R4/f
AO5mZisBM1tW2sap6/285HQJtJzNrZ970r0ey2AC7QYtnAvki5FyeffqznEMgg9QH4VK/fG8UyNI
tTzxINrXOQo4ox7v0tTSDu8fBXDz3CwAcwBT9ngUv+/oTY1Rh8wLfp4oIaEyjJn2u9dPlzUmolBZ
o1f58o1ffcN41GKrARjihn2RXSV6rWxCCfWZHvXQTdoO3u69s5oxGyAq6YCwc/TFnlFHuU7wokUf
fgr9yyiXpgsPT5aVR8LbgCJUA84mk6Ll9gZ0COuXlt4oahd/2Gwjy+jfJIi0H2RhSFuRGj3KsEPd
XXhS/Rck6z9+Dv/Hf85v/wz79T//k//9M0fsaYaNLf7nP6/CnxXf/nfzn/O/9t//2PG/9M+b7rlq
2ur5b1dPRf23XZv9emrCPFv+O0d/BSP99Us2T83T0f/YZk3YjHftczV+eq7bpHkZjt88/5P/r3/4
t+eXv+VhLJ7/8cfPvM2a+W/z+Vl//PVHF7/+8ceMDOSO+4/XI/z1x9dPKf/mfZg1TOupap5P/YvP
T3Xzjz8kU/s7YEZYfxCWNZUbgIPUP//rj2gTUBkFDAvEQp2xIlleNcE//lDE3ylPCTAXCLK8/Gt/
/I1z9q8/mlsYwDH4i2ehlH/9wqPv9j/f8W9Zm97m/Niav/c4YEPbQ2YDyTeYdXMFn+z6+AACmwq4
oHVt06coElWK2WHJXn7BWBvGCIqm+Jt7efbQomu1KSJsHOMEGaWiTVtXMqOvTdj2rm4G48qJ1Y7T
qZffRQsMgT/aKGDxljCaPikHOTMQ8SxidHobhAcORiV/wLf5R1AW0lZOvO9S0yhOkEy3RVHdxhlP
SCphX0ZUXy+sZI+5hbSp6N8rSiVzv/ZOnfhXyB+jNIu6oqO1HhLSqbidJq/eWL2VbHGTLt0K8spu
48foadkCrWR0anO3HoI9BWu8I8h3JC6dLd2CD8UU/NXQ/P8n69XJIsj/76fqvxL/uQopg/55SOeT
yD//52FSlL9z+QFHBMjAvn1Bmvx1lsTf4SKjWQxzDPWPWRfnv8+SZv2dHjQkNjJBJC04g6/Pkk2p
GxVrLgfyFVN/z2EyXjrb/5Mj8wIAzQmcDfIGkFUuzsWlSRj1qjQOL3P0hTE3rORa1686eWBjIQgL
RgBUPV4ICoBqMqOsjPY+vteD68/TRSmosNGK1K5Ve5QfU4R9tAZHAbNAG8/qatz7vuU8vG1ra+vh
iDwS5oZ+Wj1FQavIdxa2IvMrqgUMpn6nqYMY22NQ4QSHFPLsFILRENpz+mcrTHprkyhhO9xrNcYv
nP3WwE4Hfny3FST5uLCLrPzQBMhz4oGWdMFuzOXpfkRkWdto0JKuTSwG8XTSY+Sjc8rsiJxhdP7L
JwMq9/Sv5eACxIxUfFRMQN1up6sANKcascYX7bvwYInMQ7bB5tVwNUKES9Du1TOjjB71ZiiGwPWx
7TAPFnaT0Rcdv0bU//Al7pV7CY6x2NexrvlXZZv2D4ld2PVBlxo0H8uwt2WcJTIomXx1E3XUpjWz
QypmV3koVPFOhSSN72KAZzVCycWEglyDJgfSxiQPjo564GEoEJ6CYYQjJElJhZKdMoKoQAFFy/CH
1mrTdNHblsx0J8Rgtt2uQYC6Qt2t5M5qtynAIn+6LCXUShERbwpdvsQuarhAgNIgzKpK9SOOlQBX
VR6N6bYM06DFE6JRwykosYw2/TEBIkLoqi99lYoxWr++ng33YyFb/m1a8Wc7XBn0wcGNfMjo4k0K
1GHRZWV6LWNX4jtNUan9jr76iDR/G8dIpmqk/dIh9WZJwaxLIV6kqmSirowvX3HAWqRE39KUSyAi
5mBNWzuP0I4O69JGmXes0bHFNa++Lg1RS3u5RWRkjz9IOhz6xjTEHY8nIiPUMKXDMqIr8dDpyGFc
wGk4PdvqmH02cUO48408ekQduRGYmAj1M8SnQcVhw8IoG+84Kg9+3nyUvKq6GgMa7rwnPQ175FpH
j781CrNFaBZouqMkcfalEV2gX2D97f+2AjPK9qNiDQJIqa/LH71IjWs3wfot38hBnZgHU4ysbeCl
tr1BMEu6MaW8NJw+6kPFBSRgZ5dGkQTfhqjo1W0TppW8BXcsWkwRchrdRtbXqFmmQ/0zRqFZcacO
1gfbNaVxVfDSdX3VbyMnyWS7xtFCUlS3UQrzu2LPPkGl6SPcbZs9PC9f0sbYFcLDcNSIDL6ZhZ2H
7AhUlwM357rldwWWVPF6UsynmjG/dUMq/Y5F1JiOFil+uKGdDJojSPs+cX1kGJEkq4Xk70pY2J9s
5BvbDXrBufYxB7/7iOiipTh2OeFLh4506G+1orWfpMHCnTTOAq3c0QqeBe68vNobWFvywMG17IuR
xxZeAFmd0VjF/e8DctPlUySgjiH+O0vagTRnff1+i8Gljt58CDYViTZd8dERwRmt3JnqELV7KNmD
58h20YinAGCkfUmCmuKriOK0wn9RSsG2tq+S2nxouzySb7yCTP1OjIaB0WCMxzZ+IXbXpPkWK4bW
e+q7vhs81/caXtlOqPlB8AsE2iA4WFM5uUFdZIa/sU3JnowbEYTxoONfWsk41Le+Gn+tk0BkB1tS
S92R4qau7mF0VsY28Do06a2pzePv2FoJxM+KoWjK+zjQrGRTdVEyh1y9K1P/gvNJ9CZeiGnElNNW
sTUZqAiN/SVa13GSbyyARKAKrZr4vZ1FxqzLwja94osXdaa+F3i32dehgubjplMbI8Y4EUv58Vva
G2j0Ci8BO6M0dty3CAEKvbgYVKWxvlqh2qiHOfSm3rYVUoiqbtRZwv+VShytyulRjaX/l4ImcqRA
xRwiqLIi26LeEOO/UeAau9H6VDcdvCXy4qLJMvHURKH62PWqJN13nYEQv620+p3umW1/Ow6p8hRM
CNJvEIuNw23bDR3S4rGiBt/wj5PRPMXyVHV7tU8mJ5BkHESC1uiTa1HAld23ptbqDzDLK7HVc9Mc
nF7v/Xs8e5SHBNFwXDDEWAt3aHGAcBjBilCDnl2QY1XzR+Belvcx8YYefxEMA2C/KkXKdVKofYcf
q1GUHMi8IAHUy/iu0NUg3WvV1H/uciOodvagl+FFHCVIJU19xwFrRRl6W7XFPHCjq3FnYQVQWfgI
K4ZXahdektsUK4NKRkS18VCV9KokEwcgj4a090tOD/Y6SVmhgeQjCTwgu4swMHa/aMvCY59IQFMv
37W4BFOjxpGJVQny5FOAPbaxMbAb2ckYyPv7Hg8Q3y0hu/uHLNDL8sKKc+UBWrKiY2ciaeaVUuut
7ihdgdC6piXT71S0pemgka58Zx+H9DxqpI83s0Cgf9N2So8bmYUn4CW+KcVVryTjZwh+ebzDxd2K
r8cOXNPWg/0QQOAJAwUR7kBnrWU5TOzLKa3EzkcgM9urYURbwQALVyBnpZEg3We4YMfst0CubhAq
1zEKTPWAzyJ33X1kRg12iXC6fuNnT7MnlJJe24CFrcdt1haDjmOxb1Ek7ETkFKltxLsSn76HMa19
baNnYXbfRZX5HY9vTM9Kwwww9EatiNLShEASpZ9C8YCumVTTyG7MYBuTA34qsirGnlNNU+KbqIYf
k+phK6BKnnanDEWrXbZFJvKtQlZlbju1tuoP5FVDdWOnExf5Rp06Rb8s7XIInxK7xB562wjFQ4k7
isy0/zxEfRXtYyX3fk65ZORowtf+Q6PYo/IBR4cQd+GuwPQJZ4j+N/K7fFKMw8wEfe9YCvAypvro
tHpJYQzDQM12I6M0DmHVGMW+TqvG5LGlZZULrVBJ7jx9jKVDjPeKtRNdTuY3ZaaZ3yi+lna7OukH
/EPqrNwZjVSio4zCzIYzXMWu1mcDBMhwDPF1zmny4UnUo7eaC2T2lXQWvMlQs8MKosol66LBGe+x
UKexuVGSwio+qenYVPdSIME1VLS8+g35cCq3eqZ6Hn6o7Shfxr0Ik12B8RUGldilUp/CKmJ0R8x9
ossQbSn7KcwGRAgabVTy2wlZY3UbSlJlfMu0uE5ugWpE7T1y+IGHwHCfVl08SlspLUgFgn0wK2TP
Bho506g5u5KGgRunUA7w/ovdbvK1+iPk4ug3HoNIqvuRbPFaG5Uo4W6uVAjiZd5cF5WMq1WZ+Jh+
SZFl4fEkhhFvGDvnH+HBOTWXAcZgGhl6FCaHqjb1K25Y3JrJfBIPZQgz+DolcXxHduU13NVaiwyv
7wn5QmNnmU4JvbRwO+qVj8jgi8odjBzDxlg2C3Jw4DuxW7eFeCq8QGscyC+8LBUMAqHzjCkgVi64
/srquuoGRL2Ocx3qcU9kLTiUobGGWeM06iVWfGP1YJVTLM8dDf8OI0N12GDSg22YqaQT5rdRPj0S
EeHjdfhvp9vIqryd10ncxCmGY9gXheD1wz7BO6svdBxkMf7EoLHV5Oi3NuhdgZZCWtOcjfTqC1YX
cQN7YCbqBEkaqzvhV+HvwCZT2LWlxq0EOkqIA02Dwt9MdNJ+ULnoC0e0iLm6lZ+N9zQLof0mUav9
shIVqiwGT3LhWmZRYVGX+3iQylbI/e5XSZ66QWBOBz+FmonFst4l+1iWFNpDbVx9G/PZi13+v9Rd
S5PcKLP9RXyBhCTEtqr6bUttu/3cKMYvvZGQBHr8+nvK352ZbtzVFSbiLu5mFj0ziAIySTJPnuN3
EJglg5QNmv9VgLzTQn9AAKKBdgWg5wMoSiqEqQEB0nzXdJGJQKRASPHfROn/xYu9/yHfTcOPHxOS
Yf8PMmBo0X7ppb7Xw1/f/uoev9R//R9/J77wJAdYGkRUwE7/ylT9m/gS//HQwwGMuI9iI8gkgMH6
O/Hl/wfPeyR9QCqFZPvxRf5P4guvfySEQIKJTPGvYsafPNaDI6bh37f6cWi0yyCHhn8ilwZm7aeZ
L5A7QIVji/wDMGrk+6ZMkdTDPPV3Bp7iujZ+BJtCy0DfH0V9N/oZ0lLVnRkXLsCurnCx55E6rHHn
CfBsGfamJNGyh27mAJXHeZRgjOgRSOaeGS7BmwP5dlN1/Boh3thcS2/PfhpDy5tNmiy86OJuz4u2
vDAVGhBfT0V5Vw8gV8cLcvscBwrJ6hDS9vwCItIHDqWI66Dz2nAPFStUMmcE6C3IidcBMmBmyC/R
a6bPFEKe1iCOy4XOWJTSkHQ5JktsCLXeiiqjk/QPRDe30PWa97OJPtASBa3SzP1/myr+L4zq/22C
+VgWOJ0Hw10pn2bB8J//bxqMBf9B2vhIDAPMJmiEUBn4bxqMs/+gdR6tSyCpQbMC+lT/MawQ/wow
VcA8kZ1CPefYFfJ3Rjn8DwrwMQowIYwRCHn/jwzriV0RjA2+U9Q6raLHhLJiHEEN4p7Keb5ksubX
3Tyt//W2TwoPjxPWmOUjq/139OPfH5VwUACBqtZE8vtMrN1+DvLycqiG5o8KN/+OfvQVj0avTbgg
KeLFaT1sCCp1tQAGG/R/VOz6d3QrK5hzvwa3uQhSZP6Q4yEl0lbDn7U4/Ds4XOnjqUMdYYTcyxKm
4SjeIyJ/f+S3dlx0y0XGiLzB9egHaVsUVwvr7kAFfnh0qP+3IHF+P4EseDpt6MhA0aZiQUoofQgz
pAJrZDfODG4Vb/9eFDS7PB197tDtAK24IF37rv4I/Wp9O8B5fRF0Qc92zMKLBj1al+iM8q9LtR55
XKJzfWHPn1TUp59+e6jzyFPoMkxRPQMcqgqvN+N/c1s1q1rTZqIfswUbEi5zmguB/jbEuk67jULz
04nTmpA+CmeWThAyPYA/BTKtCNncZm7ZLyeoVC5e46fhGn3r1fY+atgPt6Et4508vNORE/LTDQKw
hw0hNBJ3vpNnQJ/N00Xp0PG1llnhp1PVB2j3JxS6WBBVdJu6Zbw00k0eTKBfhw7ltTfnbwpI/LoN
bdluv3ZIUPRxe9+24CxekAy99Bd9rl32xCH/jbASGWo6MdLcr3MjGqgOQfBEr6HJ3Wb/G6cTU8Zw
EB3fV+uEXp9y5aCT7N+/vDQWyvYf92A3TYHCRIZ8aPJ7GVYPfq3EoZzbEEKIlY/uGyINNM9H70ck
9IygLYSsSzxFF2vVLu+gJAq8I+n90PGXWiYNLhLQcZFJpRna8YYiiK9Rk2jPgLdObZNl0tqsFAR1
hUqnJnuXGTw3I8jHu5mG3eaJLPfWobQRp6ESdBeq/utSeGfa205N3LJpVOxBzI7moLTEW+F9UANZ
utTZmf0/Nbhl0xpKYiFoNfpUlhHk3YItE4cqYvLPGjr/PV6WVSs2gz+nbfuU17q8rVqkfCNTsIeX
T++p2VuGLaDK3QOy0qVS+GynRTC/Dhe2fnp59OPJ+Pd19M/cuXUvQ1DabLEYeQpF0vnQ5QwJGS3D
23Boi8PLnzjxA+yOdIZqR5EhOZ9GM7KOQVHsBHPcWpt8gc0owPYqiFIdieKKibrfj74kbu7axnh2
K/MVQ9t0qrj/OsqaVyjyfnFbFMtSJUhZ/A3swqlfqYhCoUCvH4esP9dDeWrNj39/FODGc4PctPJ4
ytCGHpOHZeIXL0/81IGxLDULSqlArsLTEmq8F5Ddiz74pin2otTe+5c/8Ysd7rlDaRlsRFAzB9A1
TluOvHkjvPFW5dO7fuLTnsUlZOoXkkso1M7IBqqfaKJmV2oJt/crG6FlvPbe1ZT30JOrjIxuvbIY
cSGCQq0olhoK5uNXGlIDwcLure7Km7hcxN7rg+lmUK0vbpfS//DyDzmxC6Hl6wOo2rJyol46Q+36
Mqya6LLshurMTpwY3SZqoRzJMkUymU5I4O6RppsOEvW7M/SRp0a33M7clUho+5uflrr6ZuYZUtT+
G6dlsRvfDVIYRU6USDmZP7JoASJHfncb2noINFK2ct06kUJwu935tE8zLtzepMCzPzWqdpVBUS0Y
PA/5XXQH6dwzt99xds+cdxv8BFULCMNj0JRDWy9BNXq8ALYDCadBoSI9d+qvuOihOE+84Azx/gkr
jo5/f+Qf2CR0m9c9T4GeXF+Bmq6+FdsUoqC8hAe3rTgerEefQC+yCRWtRAo8BXR3RYNMd3OGi+PE
4YwsJ+TJMayLZhBp5InqYYGCLnp+BuMW6NgoeyitIkRnuBPjWt0qv/vS+8WZnT617laowNahDRr0
8KSD15RJCHkRFGiJf5fFQBy/vO4W1O+fK92mm6uLHnoKG4tTUzcc/Dmht+sjn6BlvhwfJhl2bziY
Ra/bVmcxiB377aouM3IxdxJS3lXvQfhzAky249HF0lfy28vTOrFldrc78Kwo2/Y0TBdW0F0AJIkX
9R/dxrasvi6jaAhZhQhD1NcxlfkeFZ1zeP5TE7esXkJ7AdQ9I0KMevAvA7DAXhZGnAm/Tg1u2eHm
zcU6U+PhuTmiIDpQ8dHEeebmaG3hKma8nvhZ6acayZeLes0hCApcl9tLJrSMUBboeTFeFqV53Uw3
bTG8R+VUu10/oRUCVLkO6iHE4Cwzb6PWz0EnGDoeF8sIIfBVzU2F3ARwZ3eV6KHkp65fPom/mOye
ceV21weQE4FAcStKq2Bu7oZ4zr8GmhfvoiwY9pU+qpiDCWZ6GzRQt4xRt3rXbRwylbJ9kGUw7b1o
iT8WakV9/+UZnThhNltRXGuU89qwSdHH0aMmwfz4TWmCyG2fAsv0aL4KgUJzm6JWf4VL9+sWoUjq
NnXL8jxVx6joRE2aS15dziOUWwPa/Fnjwz9u0qbjykRWEBLzJi0Jj16jervr8mB0u6COqf/Hl59X
eSNUuIMmbWXwDi1dVyjsH9xW5bjRj+5VEvUhzyYMjUD4lTeiBByeKf2cOiqWQUOTIALcz2tSqNp+
3crtcvRqx2NimXO7te048XVLCaFf5bFGP0zQ13RbEcuewZNd0WH1m3QJJAOwzx9BWwhkl9voViA8
NnHdoMkqS7Olh5BU1QH5s3rnAPAn1tzWE+E68tC4X24QUObiemnqAHgGYDNfnvvRUp7xRraIAS3Q
9gmp7DjNAvpjk+10AUZu+VbxoLtmemb7sdw2t9zTL4T/o3M5954JgCqM01XL/K7z8/ZiYc3oOLr1
lBJxR5ombOtUAiwNNNz0QKtzvBOn9sAyVp2jERicaXGqq57f+CIAKfrCjZsrYMevPlqXwgCKu81Z
nZKsGa9a31zS3KNnluXUBlsmu42zF1UgOE9B2gTGx3Jt9OtQzw3wnNNMAQDuy/gYaBXnmGpPrZVl
yDTcwBGerfg1ER6FYL4C0w4Q1P60f/nEnhrfsmUBakDgU/wqnTQpD32gLteceBdug1umTLy4ngOm
63TNexTYp2LdmylczhjbqSqU3XhMi2CsGGBVKVOlvig5kLPb5tVX7UizyxaKsrfKCKhjewyKRYMI
fkydh6jP6bfZ9M9DBkbdLICYOxoygcOpr9lZnr8Te2LzfdZKUUWBcEzzuDnoIvgBrVW3UMzWB2hJ
ofLZG7c0aBR0ukt/r3Xr6LnROfXU8jayBF47Vin6jTKgGHMJfOoZwzu1Jse/P7JqH1vnzyzLEmBN
vpMGrzeAyh2fHDY9x8IXA6ikXFI+G4A7Z7RfLO05DotTM7csGA4fEEF0bKD2XbTDDsX98PO0hrOb
Adv8KXHug3gSdWREPsVVL/R+492V2xG3zBds0bXK46BMKV+pD2QbukyhiEPchrcpCjgki5oVyO20
XKCit03inV4A0Xeau8195Q0VBPnQ9pD2dfgBEvb1XnqLY2LKO94Ojw4jRII3vODzJd1GcK5BWRr8
7oAzHNymbl29RY/DsUF/LW14FXxfeD0AVWniD26jW0YqSAiM40i3tCmGH56vUrH+GT/pPxG+zTbu
B9IzwG9PabGO5X02AEbfh2XzfuDz+OA2e+v+FU2kIR6lppRHdfUGTWDRvmjbwM07/iKXerSvw9IB
jwt257TAS/F6aPv4NV6V8RkXdty/Z4LDX5wKj0YvcjMSTtWY8kIGfwHb1xyqueqv1jzTV0rn9TkB
9OMxfO5Dlt1Gcxlm09ANqZpotKv7gf/F0cn/YYnX/O0UqD7fdTo4x+B/wr/ZrJxCsD5X6CVIfBVe
loLsSen40LBlShkEsSBNtaiUouluh0alZa9C47u5CJvxugKwugL8O04g5PCq895BocHtYWcrk0Rd
AKyBCuJkq8AAMc7L1Rb8oUDhP1Zm48BKGQuzFRLTZkG+X2tAfZs1G9ycMj3u8qNDCiBlE/aMkYSE
6JAaxz2ylG5+7dgm+nhoycDrO1MfYoq8u/Y3cj/TP5My+XdN7DtWZ/nSIeOZRO2y6zw0YOWV44JY
ATKJfT7rYcPQWr6jHRAYptVu8TG1DJWCG6XoCkqSgoQMkGxOdmi6OucGnjdMz4aANT5Iaoc6JEnZ
oTmgqom3Q0uqU4IB6ManmxlqkHrwUZPEQ0vQruzUVQaqF6eYBq37Twc3RpR5twYk6cj8nlDwf9b5
mYLAqUWxLlc/B2/2is6qRKE9hQbhTdXKzy53E0SWns460qMXyRizHkEB7k0fRto4rodllMbTIjTx
ShJK21dmGy770Q2U5gnLKE0cDuuWwXL8KXhjhugQ88ktBvsN0uxRXWszYtpLrl6j0+yi6aOfbmtt
WWXus2ntoMGN4l2c79tQfw7HP2P2/9uZQBfy6T6GQqGTT2LsLghjtK8t94Gv3zvN28Z1NcuKBq0R
xw+Qure6jVBzNHxyutBAqPN04lHI8jqiCw6gAs1sSK/LlbmdQBvRFaFVuPYrIZLFrP5uXfHW0IHZ
Lt1WxTLKumVKgcMfB6VbrsEkfkBO23HillGO9cAgcEuzZOLyYgBSBaieM3T8J1yJjc/CDeaPaBqA
9zYyQfxAlv5MpHhqZMso53rO9YB2omStunB3vIXBH1Q7nhLrrmzNCLc9cpEEan3vDcEGgJbuHZfb
skuVBzNaoiuVQqKA7DzN3nskOgdsOu7Z73Htb4zaArrXRe5tQ1pv3Qe0dTaXK9/eAnVPLpzOoQ3O
OipQiX5p8YG+XHalH6pdESG+chvdMs+w9xCZBBEwd1Az3FXS20kkeRwHt67MsJy9zYCjPa1izfYQ
dG8g5za7XZo2LquOjwA4tmHmoW4uCjHEN0FMzxVYjlb+zLZyy0Qb6rN5awGi9KpFfwlF4++7rdfX
fl2H6CsDa/eZw3ni/NhkWD1U7ZHrVMANshoEnmie7S8mwsQDOqlgYy/v8qmPWLabmWZbqVn7dBzj
+j7YOL+Ly+qrLLfwTER6PC/PrZdtwH1NUDYKAbUJAhDY+uBOOGzQz0mqfvPeqqEhBwWps8tF0q10
PF6WXZfxakCTQI53IntAKQ9s22T49vKKnfB23Lpv0XquZlA0yBS6Hf41Oq3rywk9u05vsd9UPzgY
URgYiPDqyBdxFwzbDUg/3cpsXmSZdI/kEp7a+RHJXxSv+wDM7hu0BJwqGWBrenqf+1GekUxAS4hH
1UNg5s+zDtszx/TEotsQqBzYcgh/ViMgf/W9qvJ7E4Eq0mlDbbDTLKeKSmgupSFVPsgF+ktabU44
TuhIPV2TCZQrgaraMaW5/pZR/95rGsehLcvVGnkM4zdjOuoufxX4Sh2AANPXLy/KCb9gg5wgVibC
gsQmleCQyXdji/dHSQ3alM2EwtHLHzm1q5aZdj2oB4ZjIruPSb9DY++dN+q3bmNbZup5BCwYq1pT
6vFbkvHPOtLfnYa2sUoEN0o4T22cLCMYNEbtvYpGdo6k8MSa2BqPoVJF5JmyQJUd7DaBrN+ixcft
yNicrRPgq8bM2Qz0ib6vt+wLn6C/5bYoVlC8KM3zaiEiGdQEJh5/fBPGjrkYz2bdBKulLjX4IJKi
xEFZJ1AQl6I5R5N/asmPf3+UREKwUI3TIKd0i+JXNF7BEjQ8uK2KZaQyN/4iGelS3sG3BKBeYsh0
ujlFGwSlTAbaXCWGtAjF5xz8V/sOeTy3R44tcgV6YYRo0SaBsFL3JXKloBU7Y5onIigbBNVhN2uv
wg1K5+hHL718r7Pos4ae6nXHHfOlIHV7uquhWKCIuRJ8haPyAYKkS66D2e2atnFN0otm9KRkVRpJ
M10Lr9ybtpVnIqYT59GmGK8aaDStokcJjkfsqiRxuGuL0A3OgAj+6bq0Iyuq2RRV6hcc3Y+ode9/
5QmdDryNbGq7Li5kN5Uo0IsHkvvFLqZuEBL0ND+deQ+aSIhe0jJdtvIKKkLfNqJmN/f1ix7gkQ9A
e04zbCYuUxDQvinD6me4dm6FZs/W0vVrD0Uxbsp0zDR/LcpJfg4KRs7c1KdOi3WJirZsCXhDyzSq
yFvazt8naYzjqliXKB/LmrCyK9MOJJu46egE1swycDvnNrhpZD26iBgt0iamHyEX9UE3Y+fmG21o
k44mju5zladHgdDdnJfXgcpyx8GtSJeOaHo347EjlpTZPl7yYhd14oOTBdns3MDu+RWID/OUlgvE
TEKw7lcQUHWcuv163aYCJHwmS4Q25X4Ae/3FUoOlxm3uloXylnQraUfk3SrxxY/1rfLae7eh2VPj
J/m4NV3VIQ9URleKDQ8cEjNux5z5T8c2JlpNP5ZxQqqQXlTLlB+6QZ5TcTlhoMwy0CAo29pbO470
mPiIHNyhN9F7t0Wx7BNMoIXK/JwnoHECh2W+kl1ZO664jVcCZkAE3UKypJNkvAZt8RVZG7cyrGfj
kfpAArw11lESgJzxy1Kt0c/lqKPgtqM2JqnrQa0PbbkgWXsVXw468C50LX46rbqNSsqKsSLztLAE
Ndn3fO3vtt64Reg2Jsnf0PQXzZGf5IPooWXkV5FjgG5r7eiRVgQgsDkhTSAhDrHsIl38mTr4P0UI
G5K0bXVGuzifk2CO70hwvIiYWzbPt4xTiQqET7k3J+FKRTpsjKrLJp+4G+rPsxFJq4rjDtC4KSk3
qFS3SE3um2l0c+a2iAq6qGizKTYljIxyx9j2A1y+bsfQBiSpOpuAPfanhHT+xVLkFNzUsaNLtAFJ
qjLMgL18SuZ2ut40eauzc+H/CX9ow5FCwGD6BbnkBISFEKvfGIjpC/LgZJu/CXRCkHoZRDMlOXRd
olZ8EsXfFF9/SDoD3dGn1wRYnaYF/YJjElXBkRi3uUQbt2OoZaORIB6gtzrnYzKx4H2t63tuWjen
8ov34FFsW8/D0LddNiZhFYgcPHfau1mnMHQLQG0YUlXqCIjB+Dh88b2lSLZGs3C8PG0U0gb052zK
ECTDDFyPYdzwvdrGd26Hxbo+vdjUFRKKXbKA6WMf6yLc+0PuaEI20igIxw32X3VJBka8VTfQHqVu
kbONNKriYhpCCPoBK+Efev2Xj9et05LYKCMt2jacINmQjNGSX7b50h9yzhwHj54aEJioQHFZLTJZ
RNa+auvZr/a6bor2wm3yloFqoQttNl8mfrRm6lD5wbheod17cwPuUBt+ALZIIyjdpkRuzW24aXYo
xOy2OiCuf7o6KyUT2F69PqFbBm7Hqn5DcvH95ZU5rsDvRRgIXz8dm8yQ8sLTGWND/vc2mxj7dgzB
uh2bO8eL1MZibfFIV6YYuE7H4s7oMZExPdOPfOLKsLFYqOWMJoxCmTSsGkuoBWYgtQJrR+fmCKi1
9D7IaxsSgird9CjW7tmwyJ8euNHevrz6p6Zvrb636QwdQnOXhI3pPpA+i3aGtL5bgGTDslirRlF4
eZuIdnyoQ/UdRLIfXSb+m6bSphqwi/aVTtT6RY70WxBwpzuJ2oCsbQwz0tQYeZqh8QNCZLnSnduk
rdc56og6GOZSJ4aCJ1GCgrjKB7eHBTRhnhpSFfF89mU2JZkO5TckjLb3eCU5BS9g5ns6eJyjyx80
mDIpY9AT5Gx9F23nxFmfP4PgzHw6djTFeRlngUz6VYmLdmyWaxQtzjUanRrdukl7tsV1GcxD4g1R
X+4yM3dbCl3G8BwRzYkP2EikrEVn6jhsQxKD1beHdicoqlcSsO9OZ8bGIq0MMOo5n/tki/K0Mb08
QE/eDQ9HbTRSp4sV+qPbmFSleg1ZxbTMKidcI7X1eiDr1OpqaxF7mepBGFD0h4OTW4FK1NMDEzbd
hupiDTdeEb7Hw/GhjchXt+W2DiPEvYySfqkSExBgSzZ2s4zKrZxDYytTtOl8KyAsq5JasQU0+ZCf
W6s+PxN6Hb3IMzeprenCw20CGwfpkwmCDt1BdCb+0pUFuJDbiet9OOhmX7VR4xhy2ELs27iorFSt
SsjiBfusQbHqIgYwdji8vBUn2HRAwPt0nwdwrdMgG4ekh+ou/2vzFDWv4ymTn1C7jvX7NlImrtE3
m3N5Bf47EL6AeYT2H2ZITQy3Ae9Yuy89Mva3yHJXcofknF4hN1JXiC48tu0nUaG1Ma4NechUnTeJ
HujDMg5ivpmzlbd3JZmYhnRIAbbuMl988Nwy3rldBzZKSvu8W/vF75OC91fAdH8alnOv+xMtfWAu
frp2cRYbBlUblUilt+h2ER2NP4ekxPMHdN7DkUdsHd933VrPN72WqrkcshEsctBwZRcv798Jx2jX
dMe8XtgIXHZSZ8MlkpZf0Ubqdkfb/ER5BzmOEeyVCTjwD7HoLqFQc+bNeCIetYm5KhAGZ0O8qYSX
gxYg09cLPUxbWSk8Z0jshgOiNhKMdp3XQ6NIJfEWHIQn+aGOQO/ntPI2EEwRv9Vx7atkpb1+6zVc
XRQ6H9321UZ/+ZEHNsJ6Uglk/dSDbFvoG0POxC2wOzJ7Py55R3zeGtChjQlbsw7c6+NFhNb1vdvC
+E8Hn2M04U0a50ahCLtjWXzbcOJ2Jm1WK4jrrJBSXLHokPvYQ4io2aGL3I3DkNrYLhqFoI6Xi0KG
Jxx3fh7ecNKdWfITR96mtdLZ1Brox6gk20DdT5GWuuEllAlYu2RnTuSv7Nwzl5MN8PKbBgKCG8Vl
0Yr2L6jz/DRtJiFLAouKt3z5DMrV7I6QrDssC7QRxrrV11pAn8VTunjTMlMcpqZH5XOp+HhTZH58
W6Cjfth5+FdnFuKUx7KcphQ988YedpMX9c+hacy+zJblyuns2SC0iE9tDfHPOjGsfLMxVRxCA3i5
2+BW8N9yQaqZwyb50vyANPVNr9yYfnDQntoMY6bdirUZEihKX+iovgMRw3e3WR/34VH6jxPwKYdj
pxK/i9UrHDxxrcd2OnPmTuymzbUVbR6kHDJ48rGaX1N+n4XE6dFPbQhavUQQndJCJUJ5D1wXUUp4
tTq9+GlkPcnR7LkAx5sjg8YWvFfWWO7BrvHgtuJWSJXpAh3UNZJoQkIKLC7iBoJCMKKXR+fYt2eM
3IafFeEyDSTPh4RqJHJJG5rX1Url7RiGzW0bsO4DIit9pmvghNeykVd5Dp6lLhzwMGpItu90W+9W
AgX6FVBht+vCpqFS0IPgw9L3SeCRW7xLr4Zhc3se2RxUrGhlLyiCo5Kb8EONnMObJeonN19j46+C
sCsK6J8iwetVZN+VyHybzi2XSW38VTPU5TJDii4pDekumxmUxzyPv758hE4YrY3AQpo0KCF51+G5
zr8H+Vztlh5qE06D28CrGWo4K63x/ooGshxABlLuFBTD3E6LjbxCVw9Rfq27hJLybkNnO9o+8Vx3
m/rR5B65yo22jZ5HFAS6rfjUI5geG+PmzWzYFfTZSigzmiaJFJlux07sUV4f3M65jbrKe0ifoX+v
S2IWHEDz/bGWzQe3JTkeocdLUnSoGsUYOgJc7FA2+bdug3iJ2+Ds6eBqnlSm6x6PFwp60iXKv4yb
7xif27ArBi58MpdwXd001td+QO7jrJsv3WZu3R/jMGeiZVQmRvPuYgX+6lCWseN2WvdHXnl9H9bH
PCCZvvIiv5OKn3l4nbB8G3PVhpVplmXtE1EU7GrWOdv5cc9vnVbFRl2VZAZ53YICjFfjjihzciNV
f+YmOjVzyzZXVc+symeZkP7QBJDCZCBedDuHNuYq6OJ4jCPcE9TIb00x3pQraHLc1sSK7MZiAO2O
QGqxglwkeHigf+UYj/7GHVWaDQKycON65B9CSN6N2Se3SVuGWQMBaTxpcEwiX+zUngeRcFwP/6nN
Q7wzl31ZQvoxxpj9lDXQbznzOjwRrdhQq3jyaz+XEc5ILhCp8EovPwddqd08bfOD29JYxikWDj6w
gTcAok3NBYmrdAln5XZ32pgr5NHFDHn2JpHImJEgu9HZ/NFp3jbiaoBC4upT3G08rm/ZGlxmXH1/
eegTy26jrYYpR7MjJCYSiFrKmymQal8hrXMT8M1x8tbLq+qgLqzmDAHLPPoXHpQmX1d970bTQm3U
VbcOtEWeuEuGWF8G7VAAOdKUbh7Xxl15kGZGHi3vE5mHV3V0kIVb3y36Dp9akh5InZO6LBLAgCgE
hsd3U126eVsbdaUlFCnRMdMnRK16Fyuejh5xu95sxBVU/arAG+ARkcP5BGKi1+UwuEUrNt5qrH3O
w7XpEwgBf9Br/DYcyq8vH/IT948Nt2ImZlM3dMcS0WR2QvTIdIdnVuSY+njmSWejrVhfz3Xbt32i
PIggRqxgb7lHq6s4msQhDrMZBPWU7FWuzpUxfnmU5z5pXaeh2dpy5HGXNGpaP63jjN7eAqKwF1rw
8q4tIT8SG2/Y9WTaIFHeivqt2CjC1473H6shXt5GctJ7ZBN0WntZe1U31fpA22A65CV/y6DGte/q
ftuPQtSvJvSz76A5rg/D2MdXZQ+51GGe48tqzb50Ywv58HWhudsV8ytd/yhmNTQLvXVa2wQydm8a
Ib55mefU5EhtfFkc6jwgVPYJoxMk5Rumd4McHGMFG2Em+hJKmhHO2DTiMUk3vkEQ140rh9oIMwP1
9o6C1T2JoCW8NFCjWsO6PrhZh+WLmkrmfsZrmayrd8FXv9plgrvh7amNMOs6AzmMcmkSrwVTJQnj
e8HKH24TtwJ5Xnkz+ifDNsk99SkKxfXq927kypDae+qgYzW00H2F0fAq/5aT9qs/x26Bgo0AW9Hv
KTKNJam8cLqs+cWC1IPb28bGgJV88jIz8hxMU35349OueeUZMZ4xzhO+7je2KU4M5Ee6Nql8r7la
57W53gAW6CFMtK95QA4kkNC5NxDSdtphm4GKdLIuDOodyWB8U1xojUa5sPXgi9zGP14Yj7yNLnjb
015KuAT/inH0yJC+c4OFUhv5tK48mrIWT0FTlu8JhEQPqtjcZLuoDXtas176YEaukoAODNJWtNiV
oVt3D6WWYW0bSg3UL+pEIeW8y2q/AT03f+O25lYQHgVsmJoWWYmOqE/lEvg7MUmnrEQkbCYqkB4T
Bjx1lxSVyfCsf7UF/XLmsByv19+uXYx9tIpHh2UEWMP3i1wCHJetwYGOutyjm0Dt1RD5NwHkG++6
XDqFQ/iadcmXUJxaA/TJAJZfvivaGwjpfnTYAIxsBeQ1yt2Ab05tss6y3jEZzRDWad++PPhxkOcW
6fjOeLRIkCWQa8t9INpWcVkIcQir+IqK5rO3nUMF/LpSn/uGZbWyDEs2bQF+wBTT5WKOyu8ylOU9
adB4SUzhPWxzHt3lXjwFu9rQ+hUDy4PetZqp+yDjmEnvzeW697Ji+WZGD3L2L//6k1Oz7lJQJ3ia
AmWWlN42qp3pcZs2eda/KiU4R/aQ7O7o5RD45XWPd8pVwQf2KoCk4ie5luyWq3q9JnNTvO44jw4A
fqn9yxM7Ls1zS+Y/3Rbh52VrFGmTja/hoaENmo1Gp9QrDpTlLia6RUEV4B7WTIjLcPYbSMYDi+k2
dctfgOUzIlM3duBRMwX6mGZ5yEDb5ja6DU5Tgx8xLXukHTx0eU9brnfL6PTuOAqnP111yP2yCch6
PH3pzHcRxCPAr8rOuKMTW2pD02RW6DXitE3YNu+7hv7MfOIkAIKJWy7CExWSAi2yAs3IcVQkZOXB
2nbmxfRsygGDWy6CQpWbRJ1E7SWH/OZW+Mteriy+W5rWCf6CT1geopGg3gu6qE7aKY4Pw9TemrU8
d2ROzd+ycXBxQWxwMS069+L5JgZz6L5WHoMxK+7yVMH8LXMtS4YQvKvaREXh+L6Zy3tGJvnByaBs
WFoNyqaWgqg4QTXSA/RNfMgnIEncBresdUYlfJFyxsyPnRO8e9XE5N5paBsNViyBGeKsJa+RBY92
Fa2yHY/Hry8PfuJyt4vK/iZnf/RknTTTIoN93tf0MvJY9aFTIAnRPFpfLZo1Fy9/7YTt2pWwrB15
4Ru/TrJVt3tFh4ex4W7LZFMQrF1RxRW6+hK9Ft0eF5/YT+Hk6BnsWhgQAzJaqxmWFVD2bhbIKIAu
/Zz614ldsEF5TYsckBxgWlB6u8ia4S4e5XXH4osSvXJ+VLiEoJGwIWxrP4iQZrCAOs8+iVy8EnJy
QgxjbMt1QtjZnyHRdRzb/AhocZ2L8OHlU3MitrJRa8agZB0CiYjEnkJqv2C9vKGAAF3JWouPeRDX
717+0PGR+0y0YAPYJLijIUQumkTkIdRzmgjKKFBrl1fTRucbuaoF2PylG3ZxRmtggEZzrhHlV17g
mU/b5VARSlngum+RRe/N62Ve/4ezK2mSG+W2f+gpAiEEaCtl1uRSuTx2uzcKu7stCaF5Qvz6d+pb
deFKZwQbLxwOTCLu5Q7nnkM+ioWBwGgru5tlCdYU8I8kq7saPLBxGWS0U/Vn3on6sbWBV4sQH9F1
8QTeZef4iF1I/6x181czeNFEYmnHtZtuBVdmgzYBE+1N02KWt5vY999/twtuxUXYJQcd+95ibRsc
H1S0ROmw914yFNi449nH0JoaQnPwK6J/V5SxOsmaLzdeO3cRdihZ9xv6dggh15Zkzbp8R/vXq5bD
ExdaJ8GSN7WTVE91RYGY5NuSRvVwJZq5cOYuam0NVdX0Zdmg4Xv8vYfTktm98d2540yA3qZBuMAf
qoXebEvwY6k3Lx13nIoThsVVNe7c4HsmRDIwePV/zmXs04LA2i+H9Z8scNv6fdDj0TyVhkQ3RcHj
DGyu9a3fZXGtM6FhJBR8xDFPwScoFjz04Wav+L5L39Oxz8GEx9EyPHDssNVdn0h9jxL/tW71hdjR
VXDUSV+NSAHUU0VYfY45GJZDHpfno+m9asU8cTFmkRCl3cTaPEUjOC6N/oj5Ej//4hKcDXG3ztJs
NXodw2czNT+Otb/z+qYuFl6rdqfjPjVPsxHVeZv7NcMUT+kXb7lw+L2re6ga4cbsZuVpzZIHTTAL
4bd1x5CgHZtAXQTpL2X9O/jNCnc99iIgwtd0LImgmksH6D09xTVQAglRKVnx9vvt3DEkSPz122hQ
SAEIIX6UVCcp6YNrMLgL4YqLsRvDZkRGFDdgcg7TYIv/WIr5RKb2i0rU7vkLnNLDUTGNoj9rniym
YqcalPlN/c3vcJz3DgM1dBmHBHakui/gLe6yTZNrozsXvIwLtItjYOGTckEYPaohBS7ZpEWxeJW1
eeKybYWaBWZegaRuQ3aCfuqXgzK/U3HJtjbWUzpLuEdutz/n8abdhZ9zcTFfe4iCcwsiwidlxnu9
q8+N3q/NlV4IaJlzTSYj52WjkwL3fDu178ZBiC9l1FWnvutATEpUBS4oHs1xKrqK/jDrWvhl8sy5
RTIKDJ2VacGUzgAlnkH0DB3Nn15X1EWEjSwCLVkS4YpyKm5R72C3S7+tfrblIsLaMdHQqDHNUxDQ
u20qunRLfCMbV1OQL8CEsJUgbGq26HNDe3ai87ZdiRAuPLMuKIyXUxzHvEISNprkjldH+ZwAbf1z
1nBKmd/hO25fstmQtd/wCyY9p92qUeHrjOfZO24fKthsYhPi4SGu/m0L+bSDeNFz447X33Y0qutp
btDvRXvTDLeq4V7k4Dz5hY6rl5ZP9do+TWUwnCmnN6Fgnq+4CxHbNzvQukWMMMkXdW1aPo+d9Ys/
IsdOxbrpfS9hSns8gdUGZAjq+7gC6uB1WVxwWM+OemIKqTvFpGY28zXpU0VF6XlfXIRYzI9wbtnQ
PtWcfSL1rpG0J14MzjxxMWICr2w91qiNlUPYZIwGXRqX47Wm8gVbdSm5lJbruL5EfhS8GfeVXexd
0LQ0ixsa+GWXLkgsWmisDr3oJ8KqMV0gNUTCa1IYl7bvWGpJAfJFJ7BBjX/SXQr5+uk8Nqb7UFfD
dgWbe6Es5qLFKlJowPAnlPqJHc7SNnu2duGKYA0XaBfiz7UcvTRJ8LHp69QtPnZoWUcAuyclEe+P
Srb3smaeyYmLH5vASqt1i1R808Ntr77zyZz9LMwx4M02QcX3WIGEKV7PGwvj22Asvngt/guAbNpj
qKkgbSsW0WeclvJkQuMzrc8TF0GGUYJ9bA18Q0FpmxGxdKcgWv/02/nLlfpPJt61h05kYdWTYfzv
djh2sHYlXrpm2LlTniDjsjQtX1BYwSD5nWbF8sB051dYcQFVE+DRrIOc+9MwF3u6LcmPKpo9v6dj
tAA6yZ0Kop5WuST3BhoHp4NUxs/duKRdSk9CTDFgxjQ2H0e6qzOUqzzboS6gSkzETpIgLQH5UvlQ
8al9nqtk9ty6EygfUKwaZoLG2T73/0hq3vXymjzCy6V4o7LrIvvWvedERQrXfKR2Qas1QSfchlBm
g7T0fNf1Ib8Sc/+vHvHGf+WCt2prLAk4EFaH1jrldVmkjSDybpuX9T6eQHK+lObfaEjmNmM6YGlL
xJxiWnu+ayEP9DgJym8gJUVvi0nJLIxJ9RzxlZ2OlawfEpAkgZaiCO9A489v+oWom2JFXpTFM6jI
T/Sw+7ksiuhmTwZ97pKtIGk9LuxOrDvGnxewaJ+ZPb5UQdfeTMr07CY0/WAytM+LMV3NDlbAUg/0
c1NTqMOaJWi3ExCeQU4LC04/CCqcCXmZnapB9nfbLgqix3tlhUxlFev7mg9hB+2kkRd/sjVsP0F3
Bw2OEPXPr5LOxzOmYem9kAh0CBHDMyhfuytP1YXE1gW3VZb3R9vgqQV5wxOl9tRN3ZUQ7cJL62Lb
dvC88CCc0P7Y6vmGY2gPUnNanONgK++9vKULcKPRPJmmxh2l0mLiYyR/9MNyDT906Wheftd/XHEg
mBL4Uoi7hUgya6L+3Ozt4DOkxhOXwqsdQWgxItV8asGGm34hjHqNqmBlN1+QFpwpBwqKc3NEd21/
QEoMt9MvG3GBbFAYlz00UFHB2eYukyCAPO9y7s9+H9TxZ+W0qSEaBsDkaN9l0Rq/nzFh7pekuexd
cSCEQpEVoV9Q3vGkqzLUW/wieuki2UKqUZtre0zDH/NNpLZHAHi8QNbg0pavbyLZgFmPASB+OsoD
wp4BKb8kW8k+//7M//fO/ep+pQtdA7o6RmsS3e2aleJdhLj4X7Sho5MBFi+1R0G+Nu18ZMtA+tsI
zvCm20lUZWN48HvV7abGv8S/8rpg0u1bxTpQhMu2Bvy9V4+soD/mqdmuOIy3HzXpYul4WEQbw/Tw
UxsEECGn8qDgRkXH6TQuL61TOkIAzeu6yV8oxqJ250gv1JOsisc+rp6lIaHn2k5AlER6py+iCE97
aRsEWy3S076LvaxQutyLHeo8BAmYwhzNbFIM7DFgioxXr0m63IvVYNa4FKIGkU9EQBdf4uVrmVc8
JF1oW13t+6IFvFOf9GFWdAKvqNmv5VoXLcVJWgT0ohI9jSiRs2P+VCsT3x6AEp2BRJ5lOqGY93hA
mylvTQsJglbr505Oc4pZ5GLKhliv7820R1fu8tvvq3ShcDtrZWnXl9wskX/NFehJy6ELUCI185U3
6oK1uHi4DU2eIKniGoQT7ZERzOACxFB2GMmR8dZkVT/4geOkC44rTVgYGyco+HL7uOGnpbWOrvyK
t99xjDq+8p6/95GX1nBiATH0fIK0JWyZ7yhl7QqRW7N6FZtA2fNqg/8Xr2gSJyuw4RAM4udkjI+z
aIIvv9/528RZXLocbcry3QCSqZ7COdwzxJ/gyai2DTRE0MkBYlzPd1MyapVawY4UOo1THjRgLv39
f3/p4JzyBIX0QbsONVxJTL+rsrmF47qSNlxa2okVuuiQC+dI8jVbP4gD4oYQ7/OSSMapOZauxxGx
6ohv0s0G5GrL8sX0V4vp/6tDvPHi/gKN27fjKAKEOf1BNEQZx4J/mg2mwVIlbWfTvYv7v7Vo5iIr
dpSTT3WkiiFrLFnuwsGy23gpgq/l1sBOJl2caBHRhwMwJuD+F5lCKG/8MRWUeFU8MCv8+oKCMWMX
IPSon8CGdyOXXoMfo3z2uiAu2ENYCAcNhy3BIhSJNGGHTAPrVUyRLtYjAo7BVhGvcMxrpo/+C1sD
z6VfO5X/GwB+XXQdVk8gQbKnZRnVIypOXtQBXLpYDznvYyA08scq6aLnxcTLD92Ixs/fuKi9nQ50
CtZDPfFt/SxVBxZeo5ln+OYUsNoyiitEvsAc1FltMNUYx/Ra6fmCxbtYPXEkbFfInp/WnR5nQ+kG
EsjyiqO8tLjj4mU4Dc3IMNUbt+0/B3p+BcYZ/cI1F6CHqNOsEmSFTywYwpTL8v1CyAcvA3Kxb+vO
APTqEdIeqr0v8EihUeFpnC74LabJZJXR9VMhhjJLljAT47573hTHfwvIHphyTeqnrZy/z1RtaVRG
29nrVFxEE+DB8YzPCfBxzD+Vsn3uk/Gj39LRa2/YNB3tODNYWndDlkS9PM2R9PQrznspMcuPcjUP
8kS1Q2ba28HMi9+Bu5jpaIipAmNokG+YNM/CoKhTNgyH3x13oVKVII1BjISd6yV8jGFFn9W6LX6P
vYuSAtdrVMSbqVDobM7VcEpmLw4lLl2QVGMjvJbVVD0xOd6O/X53sP2H101xQVKsHaNyo3sFDvtD
nBhfDkyYS+MX17ogqb4dbUtCbLyxyDFYiFxnqpkXVRiOxXGHzE4oaGp8zrXayePOFMkk5YVfWOjC
pNSE6Xu1qSCf2rq4hRDscVoBHfY7dsdASyHFAtWaIm/K4Tno1nfbyD1vuQuSqiymFcHnAxtqOrxt
GlMqwTB5XnLHI5rVUo7h4uop4PQuDvvybjBJded3Kk5EK4cSL3091E/isPqsSC2zuDuu8WFeeD1d
gFQStVCV27H6vL8/ku9L8dNr1+7kBVR262oKEU5EpbnjfM3H+tq876XMyJ28GDbRhjwMEB42M/sQ
gyU7bWhSnsa+ke/2jf8sm67Lx6LanoJ13bJ1G/36qtIdy1jw0lVAuVRPpucWnIh2O5emUye/Q3Ns
9+BdaI6Zl08xDm2ujiZt1tLP67hYtSDEVx6ZBBMKqYcsCuyDiUjpuXHHcnlX6r0MWPkkp/o0sDVj
fjrlXLpwtWTdBQpBIZYuuEpVZ79F1ejV+pQuXI2M4M4MGqzdTPwxqceffQfKB79v6ZjtuvOqATd4
+UTHsk47YtTdjqjMLxVwEWlqbwPTsAmrL/uWhgk/d8V6+G3dBaQ1DdclXbvyqVUzSSsV8GxdIFPq
dTAuIg2i09C0NDgYO7VfISr2JVkqL+ZDLl08WtknLeB/GiEekOp3rOi+VExoP0ccOdYpw27aW7Lh
ttAILcbgYQduzO9MXrzzf1pWPQIkOhCJZ9Wg+VAQS9Ndrn6tHxk51hmX3cihm1E+ieCIs2GPEERW
U3zF9l9+/hs1EReKBkWOBvwdSZCrICxStAyndJTanCzoizxP3nlfQWKQ7E1Ig3yBTBegxyU44nfP
HM9FpMmgT/iidfnUb3GX2aj+NIejXyDpwtHoGqJ/rWmSVwhkDrXdyTDxM1IXidZE5aB6tN9zAco/
zE8l690iduZXOXKhaG0tt72pjiQPzKCzdgrFaSyOL1633UWiiaVmIxqd6LLL+VzU5t0kuiuncqHy
7SLQWtqAqGzYgxyogu6Gzf1+r4poud/4Ev+JSpW68foJbvsdRPBtUW5TAgKB8hSY4wAbiye4U7p0
aEe9C2mR5uXQFlsfFGTp7jBedvbauYtxk2Ui22BAkF0cLTkvI0j0ti6Irpz//67fG97AhbWtVpS1
XmGqKPCqEyGkf2gOxbO92b6bfYL7IdTk4O6s071YnwWb3uuOFKcjedFmT8qP1c75rTnaLUNbFniO
3n7qo1hn4xiT21VXf+hVl5/ierwLl+n9rEAjQ2KgPGOxVY9h2Cogu+RXv7Ny/M5ujhJ9FFvkFX4Q
NSOknfn42W9tJz7glFIpw0DmR03HU1VUzwDSXOO/fnk33vgKLo7OKt3VZj2QSbH2URpwZHW4nle+
8aXFpfNYdSPUSkiU5MUgHhcmX9DBfp7B1b1cuqAKWq6SXE/RPqfakGDIBja3fjNE0kXSJcmupoqG
SQ6K1yXb1+QvtPv9nL0LpIvCdQpXscmclaTkp2Wr9zoLu0BcieAvPLQuOVk4MTQLd/jkpimnrAA5
y90er+ocLqX1cw4uoo5WhtbTwpN84iTXYwecrWw9kwQXUXfEtT02jYkPEMbwNsUAPehZTDKUzK84
4QphqmQA30VhktwufATxnO5uuqCTV9q2l669Y7CCFqtm4PLLy9V8nALy58Fiv427OLrdbvCRdoBF
0ePUdmcyVJ7vlFPVtxaUndHQw6AYu4nRi8agQ3itQXupre7CuABm6JpNKXzRbVUnU6/yZqZ2ztrC
DA+0r5oT3kj9Ha0iQlM98eJ+F0NwHkWib5XGe7lBS/jK1X1b2INLl8Os4KFY+RAVuRjI/DDIpntI
dhTb0tqS8txKzUbkMuX0ddqnos0AI4+2NN6BhjrRkNcP6NfVpyYS45pi2Ph4aEu73Ly0YOuUVHVz
GzbggP+973/bkoWLZkGSHK7VNMq8W6LuXNAlerSd4Z8hlCS8nhfhglhaBtZ9vkcyr0v2d0mH7+PI
vfQsuHB18grVguVyavF0VT3LSD/F6Wa4V6wvXAzLbCzwBHMj87KnX2IMZWYrGb79/tzfNmEQIr5+
uUCptIBaU4oc4A5+rrS9xfjPfPJZHIJgrxc3YMWKylUmOWHBu2Reb8NYf/RbOnq9NEI2gBoFos3R
0i/dtECVZpv85tPlL8DAFpZg9Zzk0co+NsN+38JY/fbtxE8bj+jE+gUus5DPRUu/bwn188YuJpAr
OkdziKVnejyoQv4MlPBaWriIQLNUMXikYDpR3DVZLBawFYIWy+dIhAsJrOpx7jctZZ7wvTkVK3DS
Zmyu+MBL99vx9iwqWtOjjJ4bCXQWaVoLgh3hdQmFC9FKoP0YEaBI89AW620BcjuMvLJPvz+Wt/M2
kTiPK9uoMWhBS+SbfLvdW0VSJgp70ruFh1FhciWvfTmJXwNj4WKvwEKJsVq2SkTzK0oJO6T2KrDk
h8OJc9LckWQDerWC8sTvf9aFD+ICsUyQjPZoBpGPA/kr6dR7HoZeFUC0Rl77BAn+HloFk8g7NBzT
mK/vbdw8+2375Sv9pxwFoixgSyE5k0+x+TTM5XfI5nqFOsIlJeOiWnipKN6luS++rbyqv0Do1kvX
kgsXkcUpS6xpsHF5FNsJpHN/jLHww24Ctf/6VKza6FAUWLwZrUwfEwYw2e/P+yVzeutW0tcr7xGr
aAXd3HxUEXsXKaYeaqW22wiSn6mOxvqmCdfgpiPlcMXeLtiBCz5oiqUych9FXncx6phjndZt+VOY
KBfo3Jyo3j7//qddsgDnCdB1IpGHriI/hiZ+GoI5zHQg/FBqwkV7RS9c0xXfRG6FAO55fGFRNYHf
O+CCvWwzroBwKY4Km9anctXzed6u8XdeOBcXy6P6apq4GHgOIMWjNs1tNxX/eB25y7oV19XWgHCX
55Gsk5NVyXP/oh7tt7jjGpp1Hi1beYzKArw1MsTqE/A35ZWGzIXWHojoX1tCDNINujQ9rkvCSJ92
VTz/USVx9JSY+Vsfjse5b+xyhrGs6Wi25R2CLT9GMeGCfVZJZgNKsTjHqFJ5WrqouWFUM7+32YXk
rFtPy8OKOA+PIsKjT9h7S/roWkpx4QF1Kak0rSZI1AqeJ1MFipGDqxM4qpGxFBMxHyxaRX7xonBx
/hiStTRG+pXzkM0fYz6bzMR6uPJAX7ALF7JYlyFplWI8j6tEnifwJhrilwyLXyCLSxkem13ifOum
h3KI/inXa7MYl7btvMaa1JgMxvhzTuZjPcf0iO7neB9OXkbHXaPDlV8B7H85crNmPWvZKYYysN/i
jsltQcTHpmU4lX1vUlT2gvuoFdZz9ZcD+08oUU7dMG0hbosIe0j7Nia8RQH6b7+tOy9yvdUYklcJ
nFEA3eSe5uj6+c3uCFdacU2sLpsKjm7mDUkHu95MbeXpRV1E1zQuGFrvbZyXc0BOhS4wAwAFac/r
4gTT8Wj6o+YGZ77XP8XG92woMSnjdeYuoKsvMGKieYu7qDs1Z2QBSpQXLPabvhEurEujOAvnqHHu
2/GRoH6XLox5xocusOvotqkPmy7OaxIU98s0/GPBe+zn4V1cV2ljdJ4Al8+T5Zjvi032N6D/uDaV
+WIwb8SILq5L0KZeKCbXkUuHfxEWPppx/vb7T/pi6W8t7diomhfMsUpLc9Y09ENnSHc/TMV0V5pG
+bl1V2USIcI+Eqg2oS83BGAcEynk53n2+/1fOhonfGaYegrjNmB5FIL2p4z7m1hF16jGLy3uBLDR
ZGVL9hGL1/uSgvrxgXfWL89yNSYDirpLEFcvd51AtWBHvR1av34lEuFCu4C/KkKwYsd5JUFa1OoM
iFS/jbvorjWOcWV4H+eQ3Pl3UupbQ+MrmcmF83bBXUVVhtGkseuoke+tUbdbeE2L/tLSzjO62KLq
hqqmeaT7+GT2cUjHPvDDEQiXUVUX1S4UG2gOvbZvYR2cZsJ+el1wF7tFTRfHYw2BnjWBOgc0DLq0
L5k9+a3uvKLbRi0QwD3Ll7D7I4k1bjlAbn75ggvfGlYMwG5Ib3O0A0zaqLJMa8Dq/CzfBXDFchnA
GLKxHAzYQwr53R/WtH/6HYvzitpRlNOc7CzvW/GTTuSnHOMvXku76K2p7mVSbzzMhwmKpCk4KvXX
jsnNr8b4C36ATP1WkpHmc9nHKevJuyZZ/MzTxYZNVPIJcRHFC0pOvGtIpqvKDzMnXGhYv+w1Kcou
yuNC/8PQctHaz4J+AYaB6DJkEFXPiWXPII99l4SJZ6To4sLotquiHPcwXxgIKcSmUdctZeHXD3EF
LLsxqZODTWHeaJ2xA6yOyo/KQLi4sB6AgyYKRyzN4n+TsvrYgiHD74Y7T3JH0egDOJ/mHIIAIMQI
/h1Wz8qnS08mp2mro/2geagWcm57ebMlle/ijtUHbVKqsSmjvOq6L5FtwXSplj+8DsVFgw0RuHa2
BXOU/Wx0aib+PKAM7ecKXTzY0RtwOkhNc9Hz7kfUkOpTGVb/+u3cSW/tqMWh+pXmU3CYu2hvPvSL
8exauHCwoiCMlFsY5scYHDfRPAYnufvNnwgXEMaiIxoVaNzzZeg+b2KEzM/ipbnGhQulqoa6RY1l
CfOtbKashNJkakNAM/zO3DGh0hatWgYktbrpf5pyhwX1fmy3wqUHA8lTy62iJK9VG9+KoF2ySGLC
zW/njg2Vc1mXVTiQvLXdadH0MWDqh9fSLrCpAjfNQDtN4A1tXsXy69buXkMcwqUH2yc6jiYubN4Y
aOJmmJRlX5bVFJ9/v/MLSZYLbWoXBn3znZB83ZeqPQk19ShhFlHwV1mN3ZVqywVaf+HimwCU3XRn
S5JHbR0XGYsG/VGTFsKStteZBL1ualgHdjIk3iGFrgC0KE0AN2qD8vg7Hqrq/Puf+3asjc7667oP
aZshGVlrcwmx0VsZ8G/jKv1oR4WLtAL1fhWtSXHkgxrNmM0TOHjTsAslJDgK2fnxiwkXcDWYiIuZ
JDbvjs6AMGLnWesddrtYq24olmGecd/aY/8Jzrc6Y0115aV5yWjeyOhdqFW3JckhTGhzkQDGzxTV
36q1pOeDtPHDOvUq9jN1F3JFcB5lTYVFlSw+vok6nrIQtPHX2gEvSfZbv8PxJIPdxlqq2uZJlGxn
DLCof+tR8r8DoPjuudgrfHYyTud+s+GJx5BgYSIMoAdmVeQXybjYrJJO1QwSRZJb9o+AK04nUnvW
FlwUcRmapUfzhOSgJYuzFjrwUd1MVzb+P0HfNw7vFx6vIBQDhnVtfsykBJkZCDAM2M0fl+roT4WS
9W08YDBwN22XFcyGqU5UlzVhD5GuOmlSPhc9Wvx0rlI5BdEZNLbopVYbdJhYdRy3aiBReyq6qfVK
RNFlfu0z9q3t6awbk5toXs9zgr62JYdfmA5hjderD/XAX6bQsXpXVik689uNYHL33PuLJf6nzk2C
qS2I0eYFRYN5zkOnlSz9nmuw079eXFPAkGcr93xv0JnqNMglISjhtXPhgviAuE2a+YAfCkKIEBfq
rscffu7BxeQlh12qOultvrHjr1HXGnjS+NnnhREu3qpjXO5l2Nkcqlrft2fbqL/9Fo5en/aCYZNJ
2hmOuWtHaAFwlKPTFXqXngdOX6+vidWY6K5szkA6+E7uw5Cxab2mWs2wyltW79Qr12LrhqEYbM7Z
QlMo13Xng/bXkAqXVncccrOMtB9HrA6F+CLl1UjSLW68IjDw6b8+mABzAEel+ZGPSxl/VnN4PPN5
DrzuIjizX6/ex5K1NJBH3lW9PusD86gJW/xm5sDn+3r1QGnWd+G45RMLf9BwUqe+Dv24SEEA+3rx
slGA0Y0GcxPtprJ518UtcIvllYfibfQJiAed1ZmNaFctJg95I25MoSN9SmoiHnUTq++xoNODESWQ
BMmyeP4iF4dVyGgfQOi25qaCsxknzHqTw6tiAg6g178HxYx6ZHO55sAqrPdFFIY3MQaF/QJbF3cV
sV3zAiyjOZ1CyEzWQtyG6FF7ru48I/sQHoBv8DlvOnanl0+Ax3sBr0AM8PpU5iihi+3ZnM9N8Q+p
f9aQxfOzLBd1xVojtgKZWd7F9gbaaVO67OSnjzPGSOfrbQebxbQJXWagat+JxgwpwFf1lX2/vPy/
ukruqj8e3aRijOjNeTJM0008HMsZgI/oLoK490O3FfS7KLdrU+tve07uqkHqLURSXOGHRFaGadwm
2wczz+ovv2NybFgny2DsEk2YyVntPfDtWwo5Kz+wEhDfrz/CwfsSc1jtlEMl/N+9IHmMeWmvjbs4
qKhrwrkXbMwxLfM1DsxfdRL4PVbcBUItzZZsYYcr381znyvKh9OL2/EzVZfUqI+DqAiCbcqTHrNq
MSFpYmo/ugru4qA6Va2TweBTDl+m3gkLKIkOBi9Rc85dpFM0N4Eplx2EccoqMHKvGIQwywe/L+pY
LMByvU2gm54PzXITkFanEK/0mz1Dze31TRRI9fm88TE3SgR3s0ra20PPnjbqgqiiICwLTusx7zr6
CUMIWWvM99+fyoXKDASDX+/cYMwJn3Ic84jO/K4w4m7cNzwdfVZE/XMQxucpEd94uVcPeinVO9YB
/HSY9lof4cIr7wKrjsqg5LObMZehPgaMtGh2O4+S/t1VlXmEKmsZpruO9u/1WCm/q+ACriBODXE3
mQx5F87zY99Pw7nr2PT590d6waO6LHErzq2RCHVzAhT3aQuWPwbtlwNwF3FF9lWFs16GfO6+GhQ4
0n7u9ivPzqV9Oy+x6GM6Jh3rc4h/nqZwwWTEtbrPpaVf/v4/WehhzAE+iwZHsstPNyH+8Dtqx6an
QchD6R3rYuAHCvNNygLmN6zKXaTVEM1BEnMz5HBz440AW+k5ClmR+W3diZ2buC/+F5znqyjCdCjb
dMKMqefijlE34FhbdRD2+Z41HRHpfHSej5eLswJWYUF8EvX5VJHukY/T9kh7vzlb7oKsWjrOlazj
Np/r8N5uy5fWXGNqvnAFXYgV6LRbVQjb5YrLvzCGVqbjXn/0+pYuwqrhbQE0yNHnTNLPW2AeVYwY
3G9txyp7oFpJjb5cHjCudNoOqnwEkUDt5wpd4qzErIxoynUuzTpmtVZHZsjh+Sy68KpK9kfR0aTL
WVJ8D+rCpusy+9m+y5xFFa3qSkYad2UOzzYK5lMT1s9+p+5YZ18sDEOPL6c+kTukKF+nKrr9/dIv
H+6N6N4FV9URq1UYHzrHpAP/s5dBfIot+gQzZFKvTGRfuOsuwgr8PkdUFD08OQs+Q8wChLNJ4Jev
uRCrQERUGW51zswmT4GYSkBEOz9KQe6irEjL17AMyy6X3XZkoh0fLETZr5jShZN3SbLipeKmC/oh
B5XD/GFhdD+JQo7vdAHUvtfHdcFWL8rrmCms+5xamJOdF5Xxsa/OtSHWC7LIXdDVUG52l4uCTfE+
h2jy3Wr5lYrLpXvjPKdVTywy5KbNDW3rHOKgxVmZyFw5m0ur09dBgGoWMxRmHvIWZMTNUCRpEO9f
/c7dsVdZR+AQCvo2r0hr78s9lo/DYIoTdJ+vNUUuZOWukuMOEhCyxUWbh8FAPgX7rus0avb5Xa0k
8MaB4uejovyKl7hwWG4nfFbDPI0glMuP7njP6x+z9YNf8v+1Zf4Ti4GVgZelGdp8svHXJOg/RM01
BvkLm3bxY2QqKbBpss9nMevzMj3akfoxunMX4BVoiOyiLo24o+9F2qrtIQwLzwTLBXgtNdnGZI/a
fOkrMEAEW5OWY+BXSnAxXlCkAEUXqGDyOPx5SKANt/r/OTuTZbdtbgu/0GUVWpKYUtLpyOMmtpM4
E5Z/OybBvgPYPP1dyshGrKgKkwycKggHRLOx8e21Qs/ksct41ZMdZrbq4bXec6S3FKufZ2PlnZ5f
s3u/OKpcxmthEZ91MDavCxCY+EUwWVYnUJMrLBYiWfzdyMFPIyN0ma8JoJrdh66BCC55jBb7YbB+
5m2o7f5531nnmNW8X7vXuq2/IJv25xBAAshr33GZr34FID30CEJKVTbjqQmr/WM9FyiPrKCK6RfN
u0pgrWnqnFLEaNu82lPcHPC4y+8pI91Ysy78hUgEZTA7a14pF+pEQ9NehngK74zPjU3Tpb+EDqRq
lxnnuRrHdF3zDha7PTyt8Bpf2RNl0fC4tw29w5ncOOFdeTA592Q9Rtvh7Y32MD1YGTA5FDHSRv/9
3x/81nBdl8oPu6coJG1Qo4ojMqiTmMG7gsnCT5cgdKGwfs5nOA+j8bUXImupeRzD6p5OzK2xuf5F
P/S8W2e1LWTAMoCay0WV47dWLPqlZqy587FvjY0TPrQqgkXNTNvXhq2nOYf7gNjaj37j7iziRa27
Dtq5ebVh8XcZDJ/mYLwTUN2Yoy67ZWDRcxT72r6Ocl1+C4FZ/jGi2rNI6lpOSa/HDr6hsR9LHLo4
l21tPuHhHJ9BavoYbqM+q1yUfluFS3PZuDtCJNyxVVTz35rNTxQq0X7xm8tw2XCrhmMfGmSsy+68
lfxtWC/dxev7uujU1jWomoNv3GsTsfiswiG61FBbuXOQ3ZiZLjFlNAxJmDLNq9yqNxx3lkRNyxe/
njuz3pSCloBYmtd+C5/7OSyTAs7unt/Tmfa6O0jU50P9uoo43cj60i7G7+bvIlJmNxVCE1q9dmMJ
SbOx3xI6L343CdfsMWBKmDpaq1dY+rQn0D7BqaCH3xXURZ+QjtsWc1D9OnX57zXuiUez3Gn6xl7g
kk/BkuthRnniKwzKCbLResifxTAtLyvp6bsiCCjcuJv6s9fUcUkoBQWmLt+Nfu1jo57gG1mckM/M
76zXGxu+C9CUc9GEsj70q1ny/q91X6aHgtH9ZYHv5J2t88a6cjkamVd7obdFv3Y6R3nOXB2nZqTi
7Dc811/94cRa8iaGsm2B1uX+bPutvGxjOPtdsIizbPd53Ya5DQvUdNi3gzRP+Xz4mf2ErnQRDbcl
Fw0vXisQj6emCHkSwEPZb08gzl23RuVsZ6O9eF2V+bMuYSEalR/8RtzJG0emMRED+Qe2W37K5+lN
y7s/fZqWLnibi2JYYt2g6TV+Mk3/B2uCr35NO2AFTKVzOxdj8arNDH0eceAKF/rhefJfeB7fxiHv
gyCLmvm8tvOzpcMffv12YkkWrAQ5NDSdU/aJHeGQVAEs0fwav+4KPyyeEWe1DStdvAZI2V02AMmQ
XNB+WJH8FxIVWNNrpoJMku6dFttrbmKvSEC6PFTRoTqs2FiQxXqI3i57H70tTO516EkXh2JmLdpl
KItX03P7Ni7FehlVLLzyrtLlofYgWuneywI8FL1Wn2voxBJ6J8749dEkXRyq1Fg/LUfXtdFBmahA
jG8ldJw7yP2z5dHgRftMVXDvZvvrd1npklBAL21MzRpk9RhoedqCXp/7Ily+x80SPiDZ1j3swxic
DiFLry0Zqo8/T1kawLZORzrI9sP034M4WM64UORe1YfSBaToZmmxzQZ/EB2+zGXxLoLImddacxwB
/6/Me9lCOhhnSfgd8vr9WTPJ7hyCt76Ds44FnxGKdEHx2sGP7LUNh+HhoEv90jR4DWq4MkmLsv4X
vNX6JZiBH/78GcLcqG5Z5iDrNsziuIJlZz34FfVKl5sqhbKYvcit0W24QKLz3TAVd2K3a//+na2S
LjaVq4VX4BBVZuz+qV2rN0e1e8U5KEH5eUhKu+qgQ8nCq8j3KBnW/Y8ll56TxzlzybpDWq7DmSvI
/sKj8HurJj+cUbqAFGPbrEOoT2Wmm5+bPW8TRinxO2FcRMoIaCHLYs2zum6fm1l83lG/6rWgXEJq
LiO+2IIHGZjJb3RYh0dGFz+lEOkCUrCTa8fp2FS2kPZ7ScELT8ineQVn0gWkRIO5zfIJR8AAWYa4
sX9FxPi9Bct/8VFqGPW0dirbq/0zjGbe22H902/E+c8zXCyLzjci80wfkAk9uP2yT7K4s/X+8yb7
i6Xp4lHNKEVY4CDJILbTve40Wh7sEps3RWWIedG4RDyOKJlPYLCbP0aFDN5hi+ued1hTwhtyMuuf
VC3FO0ZhYpRA0Eiclm1RcTLYevkmUAbzMep5/bUKD1EkrKzD96bqoiLp2hB5nEJx812DD/yTEwG2
KRjrBqTjyi5NETenJSbmSxkPxwMeGFAUvLbt27KkgUm2allhzIpAOBkCtZikxJR57UNxwDSbsVNY
xB30lBqyJqIs8Ti/TlEK8KL6vMVBCXnO2MoHth51VrRB8xhATPc5XNcBXVqVHzQH2cCfv9wgSvhC
cA5L6HrWyVHNeMr3c3aULhy2yxmc/qTyTMLEpV/DPjEMm8h/T7lfvy5Il/waoq6szbXjA2rev0+4
7D3DlvRvHbXFm4L1y9N//8yNY8GFveZtmOQowjyjI3nM4+bDipD+zp9wq+1rrPZDkK3DBvI3doqz
nOBdJ2j2ixSjn2mMdFmvpo3DA8hEnoWGZzqXn6BP6Beoun6guUV+plFznDU0zhMefAgovVd69+u0
g3SdEuM+6gkWj8ryGiXwC9+Lx3Y29NTNh5/BsQydzSps7WzaES7oSzh3SSj21wr+t57flP38TdcD
cG4dhHGGpMwzPSp66i2t/I4HV2CLWXDQUX3E2SLtfr5aX53Guh/9rk6uZWLR6yUoodeejXP+Tff0
K5xef/vvVXTj9uFiX/JYIFBFljwrrWjPumD2EnH4a1cxrHtUFxzPB8Tz7/zYjWXlYmAN0jIb1NLz
bBsqhiRc9062kVcqWLocGIrLxVRq7Dr7oubTqLZLsUZ+yKB0QTArxRx3ckbHc9I8DGR4U8y5n9qe
dJW2UJrCYMSMr2u7WECKIK4uMmzj839/4Ftjfv33H7Yy2W4hVAMQFc1zmJ8COlaJOtjgt6hcEGwe
Itg+RlJlYsCzHzxAbHKI6pNf150VW1RUX+2vVRZ2BjYs5JsWud9GKZ3D1ZTbVO8tRgVqxk/x+NRH
o99txcXAhgLuccFBVQajp1eU2ELQQ07vvQbE5b+iYOqMWK+9DlFgTfL6FMWBXwmAdAGwuKZHN1aH
ynr4zpRDsCUCngZ+88TlvzDtCp53QmVbr950rZnOJam03xR3+S+98xmaAkWUbbp77CpuT1Vcei59
l/ya46psal2Emd50ytv8Od48w36X+NpKHfahLMOMr8WUdHR9ZJP6y2+qOEfpQEsKZ4MqzOr590V0
b+ve+m3irsJWCx1tElU6zBqN1a5Y+ExE54VnSldfq8XORON9gDniEmSB/YvXxwe/8XBu41tO247Q
61gHIcloUAVP24R0m1frLiDVtPAum/Y2zJDLkxAGWLdTHdM7ge4/D9a/uGW5iJRpmw1WD0DfIFaM
5b53hpy2KiyeYeOC8F2qbyqIymSPN5kS2YZfsJbbp33G3lPmI9dJUZP1EvJF4pkxQHFBgQPt7Taw
kuKNuslPezVSv43VBUM4ZMzDVTUy22hyndSz18OjdAmQsDC9rBq0S8JwhY5JT5KuunONvXFEupRY
zmZc8BiPsA7rFLWWPGFR5OdeLl1KbB06JUu6hxnSHV9D0n42WI1+s85JIXawKg8pUzLbO7KeNZnW
By6PewnKW6PiBA51WfUzLQqZjVZ8kPVQJYB+/PJALhW2KQqzHnAymW7VCfHlV7UdfgkPlwoLDCy0
ZSBkpnB5hgyNRbamjj0PSZcLU6pAZDZD1AJyen/bGJpugvt5/UoXBzuaGnrjFpCfFkMAwZyxh2rE
XcrjRkGYdIGwhvGpbyxmyxVCSuzViCIKYVuUUJxvp66I+bsiZ9NHksMw9ZQvatIJfK3UY7cv64ku
4+43bf+lvzWPlgQqZ1ejuDfBMWSorPKq6JcuaKU10gvTbkQ2lzxrhz6jeeHZtLMcYr2bsBtinhEL
1i2A4TNfqns43Y215ip7YU/TxHScZYM2Zx42j/SwfjdT1yBxGeQwA45kGR5SL1qWabnJO03fyAj8
i2UWGg8KCiMd9kMHm9T9O5/leD5q1vhdfF2meWS6axYRsAyB9PNB5xfv1ebSYX21VgQiWSxbWoxJ
SN4PjfKbKi4KRhEIqM3uNONxbpIo0Ck9Cr/tzQXBiNTDMFC6Y3sbq7MqTZRAwabze6lzUbCADwzl
SCXJho1926cR7yL6TsdvTBYXBGMmEntkjiPTpdrTob1O8sVWiVXCMwpzaTDZbEdpBnZkfTi2icrz
z0Ol7t2jb2Q1XfmsaZo6XcTjgdezwX7sRFG9b9ax/Cw3XTyJsZo8bwWultaB5KNQct/wGKA+oL4S
rOjiF+i4aFjOWvCQq1yz2Db7U1D0/SkykV8dCDyrfs40EIVHDNqjdcWj8xLP40OjifCbmS4btkT7
URd2xqiYdk2CRb0dkc67E77fmJsuHXY0pp4OXCIzjc3m1NKueZp1XDzasmZ39sobO7yLhKF236i4
Q+Vz0YNlgbDXaerZvdv1rf47wElAgoYNO1mzaI/guk2HNoOqin5rczH4xd8uEZaX9QgTjnnNeDmO
T3MAGesKmeyzVyTraitBXKaHRDZGhwNHSBrGPvPI+MWaLhA2Nn0Fq69mQ9FKBVEDFSUTbJvuzJxb
n5X9POcrZsYJtj1bRmRvHzgccB5Ji7plv2FxslQtUTQe6thmYdydJz29Xbv5znZ8q+POYrUjV/nQ
Gpt1wf4ubsr4xAoze0124TJhSNfNixjIlDVLcDbdV/jCeD2qC1eyjQkZ2ubY5kwoCrfPrr+stvZ7
QBYuEmZHsWxsD6ZMBH1xEkX8PqhKP6tb4XpwjpFo44r0c1aqTzVpDa49te94X/eFH3K8gbIEBQxo
24j+sy7m31Dd6rUyhQuENfVQj01ZzeA6Ap1AznPkS+O1eIRLhJUtR/pLFjNumKAjSkZOQTjGXgeG
cImwfevaYrLXjpf2OA19/hIunF18Fibm2s8DvtU9dEHg6pPBZOy1JtGXXVUf/Jp2FuYxQi51Q7ld
lkPeJan48k4rv/NfuOyXGQ2O0bidMtOSv3MbfiTN6oU8C5fxQuZ4qtcFTedz8ybfH8kye10Xhct3
GZmXg4JNdFZSU5ybQdMTPBvuPVb/eh8ULuLVwFR5HGClms14BXvlHQ0fril8v43QFcFCkq5vZBEM
2a62j6yjr+VQf/SaJy7NJUgFi42+GLJwD4+HpiXfgiPyK2YRLs11HMNYV6gCzJZi+x8DmGKWu8HW
rRF3jswoV6o7dt1nW7S+htNw2tfNK+ktXJyrkmUN3f2tywwsDlMVKvtMaOsnAClc878BvIcRYJYy
hLb6hOrDs9hg1Of1OV2iizdaU4ZEfdZBGfkyiN5conik7/xaj3/er/K1gUPDxsZs39WzlBm34Z0Q
5dfvx8IlujorWIU3jC5TeR0sl9H2IHtmYvqvEYxt31Nbxk/R2hyD34pyIa+oVrD0pAvGSYTkkkdG
nep5+uI3TM45ymQLHd8warJoCr6OXdQm8Zi3fmeGC3nlqBulR6DarJj6TxQGxVpRr2BOuO6aYUGO
US99mwWR4U9mlucmP5RX5C9cxkvuWrF8WdpslmCSlwBFwjFBxtBvyJ2TFPtjPPSmajPZkuHc2wnV
l5Dn92zdOUztNpQtNLW77CiiL22/Z7mBWuB/9/yf5Ny/n2WEyzmBP4oVilC7DKNjnsJ8KLtk7Kb9
bETbvoGyl36QIz3eTWtkXpdq3i8t7emz7IIKe1+0wA9MN+35uhmqZBVNPp8gxTimeWUsvcgJ1Bcb
2x2jDTXqUyMQDvRVYV/hOOuH+0PB9ud9gRgYNo0aq5fv0Tcr6ONodq9cg3DVskoWVTuFe1s2j3nS
DzDXlEb4peGFi1C14thGWiGP1LAcDlzj27z29CcXLkOleWw59rI9tX371MAH93u59uW3/540Nw4/
F6JSR71aQ6sjDbT91s7qvDLlx2IIl54yIh+Rpa6PtCQcslN0hqYVqpP8LCeF+8bZb3W8xToPU0AI
b8BRrknVV7/7DYsTE5B+A4C9t0cKgfrxtKHq8nGOhJ8snHDhrHDNg1jly55GZmNpLtoqgaKH8QI+
cOo4a6hd4nhopUw30x3PlFf61Ohj94sLXD6rUjkerYs6SgNpP0ZI6iSlygO/7dHlsSKYEw2lLEJI
nXCZrIgkk6qQfrpzcGT8eWCWFi+SY2j2FDz5+LDOZf2w5n6+rbj2/9z4JCGyNkeUp6uMPhedfhDz
4FcQLVwgqyIGW7msedpDpnVXn7q89ztLXVUuPAPEYdjFLOUKaz8qJ35CWtnvouSyWJbPCDBgGJgG
lUlzA49tEnkWBQhXlavqwrzDdZ2lqJzdz7OKxLnifik64dJYcRypvhxnlh4jnU5bjwxDDlHcOwf1
jT3XJbLiDnXc1OZb2ouy+bNl8To/lQcpiV+mwcUzAtSDQWOj4WlUorYt1klLaj8QWbhoQhn1Ae4C
B4Y9HKaErlBCvAppeu26LpoAA7gm3LthS8lqt6Qv5+g84YDy21xcWG2zDE4PsORKa1roBJKZL018
j1q98UldVq1YYSlyNAE2814PyTrMTyOxn7xGxUXVlN0Fhy40S0deiocuQBGAVUg6+LXu7Fvxymto
5y1bWi07O9Vsec6D2Y9CFi6r1ukjPEwRsTQ8NTsfkrCYPCeiy6q1hkfyyBVLi008QS8LdpntveeX
W1+T/7yXq32M4noMw7Qx6uO65A8o6bsn3HarbSeysO0Q1UW3Rikt+TtUFH+Qe+R38Luw2sC7Zqo6
taVTUDTFaarYVeJf7vDj8JsrTmQR0p3SKRJYQZDlxEP+H5Vp/vBq2tWXIk1XhDrHQYR0DMxJlj6E
m2Wo/a66rr4UlDiBrMEhLpUMl6ACz0bv9LaZJ7++O9OlGhjnXY9Irg+mOYmG+AHizL/5te1Ml6KB
WnowG5aazaZ0WZ/24/DcbZ2b7njIcFe7ZSkERbeHQBg8YcYr8UxkuvSQWjZAsBRjPuwAPPqcVx/j
iAd+Y+7CQ+OhIOIddlvaLBF/iBHyXup2a/xWkgsN0lm3kBca93QpqUjwzr4mHUEtl9c3ddFBSCpW
MIPVW9qGawXUg01PHR4H/HJGLs20iGhp1rLnKSHlG7Pal91Gvj138lFqIj3bw2BNpSXqRZW7fQrp
JvxS9uy6Zf7watRaOBTBb25NqwMuXUtdNp8iMcmz36g7q5QqMeARrOI4MOJzmJMLXMG8Sj2EizTN
a6SFnts9rYZwTALkdU4wP/KzVRcu1YRbSzjOOzquppE9q3hvLzmUIjwXkrOn81GqqhAYdCJr/Uy1
mdK8Pe5JEl4nxi9SUi7UFNm15A1ucNgEiuWBkoh/a1TYfuC7me78AddA5Vc/Ef88a8gyNQEkxWk6
RV38toj1dG7CKbxsbRzgDOF+cKtwQSc1wqx8XCOaRn35WUTjuzznfhGeSzk1gQ3msRMUKFxN3vKY
d0mxhKFf4ssFnSwTuNbpa+tr9J6ooE3MRP7ntahcwmnScoDA1bqlcC2tP7VNub5dIw6d8f9u/voN
f/VtnTUb7YZEYKHXtA2G/cNAYWqTwNh5uDQ1C84Hb6d3eipQ/9CWZfv7f/9m9Mvf5P+Sv9hwVEG4
y6R9Q+XjHuDqqoPggQBy+wOOvvu7hY7IhP73j92IBl22al94v9eTwIYq7W+oAfgSKe13hrls1RiW
qxw6nDLdGp9MP/+vGA7Pc8Alqyq4go9wTbJIGzTlyQ4Wbwexn6+IcMkqGTUEMv6jTVkdmmdYv9kL
7pqjXwzrolVUiMFAQ8amywTRietDFCzZPBeyC1XxJkKaALxN2sieJzHFf4rtzry8MVVclS3J8mEL
RoqO0zU4b1eSZYpaP60n4eJUFYlAgxHM+raADs4a2MSQdXvvNctdmmraYLvRwD45xQW2etJRkCdm
H+M7L343DgCXp9rmBkUuQ7OmFppqHxcGtbmkqfCOS5cSWnZL5Sl1JFy5rWAJ9hyVkGuqD/Z5kUuS
W+S1/cbIicZn0HJ114U2tXqWCVRRanC0459+jTuH/NDLBtTvanEEFB0McNXrZjavLB932SqLtdTW
62hSFW3NBe4mPVKU0TefjnMXr2pND5DAmjWdCjE/zsMWQ0MDVjF+rV+PgB8CThgSrGHExzUdiyI8
kcO2CYnl5Nn6db7+0HqfwzgdD3E2PfRoknqG9nur+nsS6r+OrLhriWlmo/oGCvkpErjigWBHzgrR
x097mNdeJwh3USuw0eVqi2JO14C/QTHA95WGfo6e3EWtOlpU4VhjurOhWi7SkD1BlbPfMytsE34e
+qVVS77k+ZIGYu/fsKGzT/UiozsR5693Yu7CVkqVBIfUsab7NPTJxtSHSssPXlPSJaKuB3aYL5VN
V0Geq/YvW/hVuXAXiIpFzUJJ2Jr2696f9uVgycFN77V9cReKgmglb+mKMeGksReyL/osUHvmlarg
LhRFa8uCUWHjJWyv0s6UEMOHcZBn369L7IeFuhpOo9nWaB3q4w/6mKfTGM9e13HuYlGqVvUWEG3T
MaafIDL5JjqI3zx0oShMcdPVFca8Z213qbr8XUeC/cFvIjpLSHQaylaEL6lGEf2pIFN3Grs7bd/Y
u1wsqpWmBrWhTAprw+3UDlPzuC1zfdZr5ZeT4y4bJYUodbHoJa3w/x5mZF0fdSP9wnbuwlFd0ZFt
POIljcG1ZEFw/EFt199Bim+Mjit3dViOK21EthQZ0bp+gsxf874mY/U8Fyy89yM39jAXk4pM38EO
mi4pq5anjoo/9qj0ivYgJPbzcjJ7K5qrwUfa04knyxRMSU32O43/+kaIHP/PjWuINxN4B2N/1BL1
9ZNVl3UzcG0FzfyBLqw7saEgpzFHua/XQnAxKVRkMahRW5tOw8ROJiTNhRSHn1QAd0kptsqdQipk
Sis9Z5uM3/Gqu5NOuzWPnBWsRTMwsiBtHHZMPAfrCPTdsOE8QkjoToRw6yecoJXEqFhrIjzYxSXb
/u6Jqi6rwapLpk7dC6Nu3MddaagYclg9W3CPVWNlvpqqJBcz8/5c6Z0+F+HMn+ROGq9AmbvPm4HB
N26Ook73o//WVWN1CQkuWl4zyeWzFIEGazwNNm15/EcxrDqZCtS0+jV+XTA/HGIlKNaAbHLGK6H8
G3XjLyga+u7XtBMm95VAGm+5HmHgefqEd7b53zgP1M8UhbvwVB3qkg4qWlPWsOZtkZdw/bS9V7UN
d+mprhq0NPk8p/GWrEenv01NTr76Dcx1c/1hzCN4cdjWqAnpqf6Plun3Ux8fnt/TSX1xWAWADNj7
1Oh9TuZCPo81u5MRvLGJuoaD5XItNh1lnxY5XU68TBnpdGKHmia1XN/qKD8eZOP34sld2invQqSW
IR6XgpLTJ05LmYRxo5/8voFztVVEtdCQ3k1qeNH/hYQIebIUitherbu0E9+V7WmHrzDDBfxtvtf5
I7VbeWdDuJ6I/05vchd32ogwNlDUpIvYeZ/0a8xPERxkCoAVOMnaiAV+s8lFn4ScY6gNkjm1V6HB
Hs5SCcv37k5O7cYx4LJPYdgGtu6PKSXhnn/QHSwEmqGjD0sMCZA7v6FujJVz8Ad90JkjLtZUbQ09
7REKonbWBa8rM9W5VmXx0CPznMQrZZB3xK3Vc+ScNQ7jd7LU4Uxf5JYPlwOe2Zdg8+MjuEtITday
cTssfQmKkif5IcEze1aScJeQWhuBp0WJxpuy6RLI+/Uy9jsRXD4qnHg4cIqmVQjdk3jp2mQB3uW3
5pwV3e2HtX3EbKqOFaEEh1BzOtbRduex7sZkdTGgXeuwiASw5saWJk/GuS+zoot42m4xvxOlXifH
Lxa2iwPVARvI1iI/voX6O96KTnqBusV/D88/CfxfNe4cx2U7wdO7mKcUyGupMPCgmPfr20EJt9EL
qgSHp7yop+d1r9rTUgztA7FtfuF92/7931249ec5EX5UN61Z8ZVS2UIlNY6/hPn4xa9pZ5nXbNuW
bp9tGtANXk6/VZGfajN3gaFqPGCaKBZEMW39DkIf3PrRglw4R/UqgUx2Cg8WUgbvkfv8Igo/Mzr+
L22rrsxRUzVhLRD9PYxQizzH9f/8htoJ3jubw9N5P8aru/qXeXvPgsVzCbsWhk2zdmaJS/rSqhYB
3XbhrbpzO74x91zqO6d8a7q9wNbTAmuIhvUk1u4PrxFxwclazUcpcrRdGA3+cO5QABH6MSXchRtR
8FFx2us6NV33mbcy1Zz4AWvcpae4IcGQR4q8lGb/oETwKTL1nVjxRoziolO6D9euWwLyUvDRPAUH
IgcxDPGb1hB5hqLR8dFv7J1FhGezrj+inLxANTPJ6/wN1K0/+TXNfg7TZ6TeK7hR0pdcdX9Xsz4b
WMve2Y1vTUdnEVXBtstwjckLamD+JlH05z7l91QUbrXtHIRBPoRFV2BIim54M7ZMnuGJG168BsUF
qLA8MQ8ZOj62wzsdj7DRVLOffBB3+akJnsDVmEvyotbpbcHNk9n9VKi5C09BHk61cY2m402fYi6/
FCG5V0F1Y8BddKqfhB3ELNBtjqdh1X8NcE3ymyiuElTNh7jQMScvYVx/7Jrh97jv7kQ0t7p9/fcf
rqF6ZVCAmtBtftBnq9XjNEu/+4+rAzXBTyvS43VEyi/9tL/EXXgndXSr086iJG3HbEMxHqyvL/Fy
2lr94DeznSXJ8yoYEfled5L6d1IfyT741ZBxV/6J7VAMnTSGY6qKt11TJ5o3fvdYl5QqdlNKGIC1
6UzskMTtdpyPcr5nsnJjtF0FqENE4WrqisGFsfhYBjv0047d83LpklFlyVZOJs1elMk/V1Z9juvN
70R2ySgTj+vG7XXVjPmbbtWnsCN+U9vFotq+VLNdMU1yg/vcUmgohuXR2WsOulxUo4p6L1B0nE56
0E9Q7+dnU/F7d+FbX9M5Kxsg7yRoKRa8Mp9tM122wfiJJnGXSIrjQ1d9fdSgDXmc8Fb8b1g3v9jN
RZIqzcI8KFoKJDVIFmsej7X1bNo5K7tqy3Vsgypl8EMSVbLNn72+pEsjRaxvVb6hYRR1YIPtT62J
/eISF0WS0JmEK7w5Xqy0PKnCaUOlJNRH/DruXBO3gNW5pKpKraleadV8HcPRD6LiLou0iKOOdF51
KRYQACoClJYnkAdb/L6mSyPB58KuNZmb1Nbl8RQWvD2H1jel4+JIW1HPSs51n1bV8NfEh69TtPqJ
+nMXRmqCvG3arTteYEUSJjuzJGFa+MVsLn90jL1lVdQeLy0fzqLNP3Fe3ksr3NhTXLO/MW7JBLS7
SwNef84PlL3PrfS8xhJndZI5jvu+N+zFLNvWnORURZDbr6yftzRzGaTcamxWdGrSPJB/BdDbqEjl
F+EzF0HamoBMtIg6vCTn0Hwc5u2Ba3WvnFb+MlPEXImndSYzhMxUn+7D0H9Za0F+m3qjPxRW8Uef
jYC5Qk8xNEJFfPAuPdb9r6ZqX5kmXuwXlH1/jjwnNpKcosw4VX2rX8UQkedajubOdP+Hn/93pgtW
IT83Hy2y2ra16VIoe7fnaGvHB96L/aFodnpiUthTMfYkT6helk9HGB+PK+bwlzVYlz/xLFD8yXC+
52f4muePtS3DL9uEFEdIp7J7hEblcoKDDs0vjMjpXOg5fDhm2XlFAMwFnHhpoAmIcX/B49MZhn11
Mm0187pMMJdv2rnepVihnRqbI6na4bFe7tUD/qNL/KtBd8Ln6hAwrKB9n+oAW/BJg4Y+Q5nRRE8V
MJnhtMAdRp5INUL9Da5fT0Beg+EUBPl2sqoQl7kWyArKpQrOrIlplaCkY/7IG0rSvLD6sSwsOdeQ
NXn8f86uo0lSXN3+IkUgCSSxhfTlu9pVb4ieNkgIBBKeX/9O3dWbvDO3I3I5pqoyQfrsMRJM8q+j
V/IRJHUQyU2ahl1BV7wY+l7VOB7Tz/NY6AOEdcNDYFgvN6ZfzlArbO8K7/+0v/jn2MeuQVdFb2zl
ezxO0fwMc3oXjbcZyLBrMLmER8rour5FWRJHL34alowNqbxpt4lj+vf7IQYgFqsuoZees219LsRS
L1U2wNg9vakrgWXJ3/9C3dp0DPUaXZyZhvEupGWaXrqqZJ9vik3X6dJyLL74mvCLTPYudD7F4sjP
xR+ez78E1+t8CUW+mEOgZMM8b+6HMye2gAB9ilqFdeBG3nbT/ytz1iOk4JOSXyYVt59FcMuXgqtw
W4i9Tp2SBjb0Ao5949IPYUcIgM5LBL+xP+zV/vns0+vU2VWaN23ZrhcbyNhnY78onQXS2ZtOEL1O
n7Bm4BB3CuyyqbBk+h1ofoCBRZhu6vbpdQKFncBcxrNml7qnMgfvzcmMrC1RN4Vaep09tQ2BO6eW
S7QR8+axkbpPpzL9Q4r7t6d/dYNJI0PU9xiU86aBAVTjZdgNplpvSxTguP39/karLLrYh+UypKw2
WQzL253Rcr0N9kmvs1wpybCtNEQX2lQ9NtZNj0Snq+a2JoZeJzqYkqpi9rjBdRQneyjdwwBm1dv8
ckv4oddI3t6hkaZNO19Sa+kzm21b7Fr4yasbL9dV3SvrKeiRTeslqYvxu4Pe42nD7PLDTZ/+Om1B
NqLjY6/nS19G851uDT63Us1wmy8cvUYMMwj0A3OLp5NsfdoCU0ejD0DXLb9u+/hXDWrteRxWtS6X
upnrXWSltnD94+E2WC+9Bg1PiRgwzeXzpQBu4BXNxrjurbVJc1vcv348ZpimIS1RNcC67VHMX+2N
NCJ2DaZO4RqG6Ry4wYUod5AeeFMkuY26xa6fSmth5VwkxN75JbymuoCrZXFTMGPX4pJWElaDwq/v
umq22aBCdYR33m1SNewaSN2wRbqu7uq7jXj+sMh2gXzZjZ5n7BpLDZBwkhY6NXeiko8iigD0rG+a
ILH/sguOFt7UkMK8Ayvhr4KETxuN/1Dg/HP6YNdA6m6C+Toxxtzh0T9Lgn2ibJbbDOmxCvp77mgq
08ZwETR3JSaC2doAnNKV1U3jf3aNoAYPjErSzOQSV+SbHbBvAUv1tqzHrhHU5dCQtdwGcuGr+cLK
9i6ub8OVw3bn7w/F1Dq2ZYtB+hD66mFx5uwbLp5viYjsGjndk7UWWk0ahJv+ETXelFV9dxuQiV0j
p8diSWIZd+WdY3rZjZ2DYVG53TRsZNcgae7KuIR7KLBG1BR7KBCsqAXcTZN6do2Rdhx+sAS70Lum
Jsu+ZYXKwMV+ve2ZX+2htqFT24JbdMHOaDgnatt2TWC3AbzYtWfu2qq5HjVVl2GL/UMDWMQpatLb
wOPsGhrd6BU+DzD5vIR4mfK2Sng26oncVFmza7iyawO1M+SZLz1Nbd7Tbbd4fRuqnl0LPa6lRLku
VnUhbauyKpbfkm4Ybiq72LXUYx+gpkch83AxhOvHgvBvRAz+ttN4jVZWA629QmF9Ebp6LVo+7+tk
+xP3+b3u/4fhyzVaWek6wPihEBdIGsQHGXN9AX7Z79qO39YwsWvFR99RYhcdicuwjHRHPVs/pktI
/9DQ/0es45++Af97gOTb5nmka3kJsmfyG3QU5Otcp1GmN0MvA0y8csEh2Tr5wj7HLsAcsafr66rj
6WWAzfvPAXZM9SFOoK1d1DU/JFU/f5CsiJ5ijIoOsNyMPtEmtcdJbGk+wp/hDEKeA3oSzvA3xYRr
tGyiJxpP3iaXhDfdI6RC+UPfCgip3fTrr+HXcMcAcLUQySWei6+etK8UA6LbfvXV8I4SHJn3WuZC
arqi5fZLXor0T3OyfzudVxWBUylkYv2SXKCN1UB0wYstZyLQD9RM7rbC4BpxPbAEvpbLmGBVUK5v
alTrXtb6T/3ke5r+h9N5jbhuIzgLO7g6XgwQaR+sL5dzheBZ5n5Me55HXYDUn4jZn9Shxb/8vfd/
//+gGYAejVO7+eQypyrdQVFiPWqMoXYQFDMHhzLlxx/e+/sr+Kcv9v7K/t8fiuhmh2oGOoPVI51e
21hVIe+CoztVhyZv4QGSrTxpX8smieId/JoZCOa0HfEG+wCvoPSd9cJCEp+FreIvJlnKj9au6QuA
132bxX7iuI9NBNzkNgN8Q+BdgqL2RUW1fqoGUh6hfzl/rCFndh5d0H0WlU7cYWj/aavict/q1h4b
0FlDnSk+0WO6uvXoOXGfat6S+7YWw5wlkldZW5v+S8kwD/nDw/mXZ3M1BHGDdbXxxXZxo4OOMXXL
Xhr+h1Xlv73h63gXpoDNgRWXCrf6CBmg6pA0cbtvbOg+9Gat/jBH+4+v0z+94atCRa995V3aITXA
HSA6d83sYbcFtGI2wwBwD4Sx+wKhIP8D1MRkb5n+RZmNM9qsdWYAQzj2elV/AAX+S9/xX1ja2FNb
grVz6dvtZw9NuKxo8Ghvel3XcFriWyjvxpgYxqP4tjRZ3Q9/iOv/8q6u0bSclLYSNYr3iLglm5wJ
eRTNSSa3WOUhSm8bnLBrIT5rG2Fo4RleleU5KYajkzeypdh/Ye/70kP4X9IL7pL83UlVHAK8Iv76
3w9f/ctduQrx47hCHHOkMSZWafpZRsNy4ZVo7uNKtvu+LNvD3Kn1ImM137aevMbjh2haxWR9fKmw
/LzEOKo7OBoXt7VU10h8qj3GhUMTX3wah4txjmbB0PT1fz+tf7sHV93g2goeYXvBL25bnMtCi4qk
nBX79L9/PVf/tgK9tpLGurmrDRa2lzYSuoxzXUGdPeRtxEnMshQyY9GHbZ5E/9Ngi5y6rNqqBTo/
rJoJpPyMYkkRss0iH3QZjGVdJZ5LQHumOg89HSedD0oogGa2tl+pzYnkdfx5+M8VzIYFIKbf5ejT
csmwxB+3x0rYpPwBKSGL0dRSwraJZt3WVO6RmbnehzVlxxIeJmTfRy2SxTKN5tRAZkPtNZQUvg6F
D0eA6O6ZXSsYAbu1APHMJVEeNzrZQTwZsqxUIwGnAwjoJ09Ucl9D2feFmqiId9Fm9JyNhdUH2BX8
Lg3ZfhbvAnf1OFSZj9LhSyGX4rEta/HWpMv45LWLDlrCk2Teiqb6vfZraLN6EXXxFCBe9bVRKiJH
DY2U+kmOPY5H1qP6a3DITUUyy6l/So0Nu76JqgzaaHjHq53ULoxJg16X+3tDjf5pWt9lVtSvnd3i
+xTfAXYNelhybCaKnSC2ym01Ni8yLDBHZsHLQ4fX+RxB4G16TOtiafMicckTHFqKJ1JIc6rHhpJs
hBNHbjfo8WN6vLDuFWQo0Wa6Sb+SCoKqSpaC7XjDPsWliX4UMfstVttiT2fC5yRVZZuBDByZHOht
uwN/Ktk1Xd/vQjyMh0qVPQCYhhRY5UrI+Yap7z53fc3gwFVreIwHnbLxNOuNRU8pWUCB09Ps51MV
ioV/8m3n5Z60Dj8/rsnyvgWOnc0nKZqTN4Ke8QJafEpXgdp27uYSsmzdjOnPkBkY41afi1LN0P3s
bbrqPcJmWw05cbVy91ThRzNu2infQhk9m6aM4rwGn/lQlG0DJ/txjkeyG/q5Lc+DrY1+cssYDgbn
/b5e4T888q6Hwazs5M71hmcJmhK3c3UTuhdpVR0dkt7L6OCwFRSHKlnSUOy6ZsNMIMMKu+2enCSj
ekh84fVn572InlpFt0FkBSrHKHfaWW/xSXxNjhgess3lxgHIcRGxG+sDW/s5HCBfUfLv0zCZ7ZkU
Dq5sBqS57it2A3aGL2fL2ewzBrzAlNlumtw9Y1HN7xfAQswPs5XU3FPT439t8EySF3jIRSRb8TKS
gzaJEwfeh1SdZlcElbuoALw76yJ42OVTv6bqoXAyLd8kmCnhAJ4ZVPFUix/YbU1LIAk0L/FQvMCB
CWKaoFqJ+aB9F5tfkNjsgaRBczaVTx3HQTyqcZrEpW27Ch6rXWMwb+jKERizAfbu07NVY7mvAikA
qfKln2TWp/MsvtSc8+7NrzBuflFxk6BiiRSuZzzSjp82F8vld8U0maB1MBsPO5WFlGfeQAhpR3VV
6fMgdDf84mmo+IOKKju82ZAu6gQ6hCGfyibuUEC2vVwU8JAVj3Ml5674jJ9y43Pnky2S2cyJco9G
Rv14hOCxGPdx00fuYy3jZXyQFOcaovwNkXvPxNp9gbrlmKDTrDXOMUyq0mNnx9Q/bLwc9CmtqsZ/
jTbFmoc17vqS5lPw0VhmsMjk4iwhAOR+hqJ6Z3O24HQeKwplsFO9NGt514HwQE9Cp6jcwaJa6u28
pM00l7lNktbshmiJ36PrSMn0xW2iHQ7d6Dt+zxCN1mTfmraoLtaA0PxlioWA/p5wqWCZc3MRlxmI
7ADN1ogVzXnBd6peApi/7b5Iiz45Qy4kqd9csfbyomHyfDBBJ/WxnvH/wwJka4s9tLiVfykYDCLr
rKKWtSeUMevc7BI3RfUJdH+zuMOWKhiarDVezCMRMbA48HcfG3FEIgJrj6bGDOe5HWf3S8JjW5xY
C2GCzEA2qsz6IELYdb2t6c8tTGQ8NhTSsVUWgpzWTOiE7MqeGtLkUdP68XvL5BI9u9pZV2WINKaE
yiONfIkxlcAYqa/TKtqyjbZIUGnSmOIv6GjM5IP0lI4XB1285Rg3tVT31NJJ/ahaRumnAYKC7lAJ
PhRfOQ0ze2hk7IcPcYVD+ntiZJJnDfCUj7KOMBr/BXWwIZz4FpPornfT4rIEfDv/S07TtOqMT9hk
fZHM9PTQGpCWHuwQieV+9hzNUVZPpbLfx2Es0kdF616/LbgIk85iOffFJ7WaghyqYmbiwOS6lPcG
9D2Se77SRO8aFnMI35KZHG0YfXI3A0NmvmN2xGoP7vBEq35XGJZizhIhmUQ/4EMbmR3+UGPt7v1y
9GteQPd+nTPmWIjkngma2HvDKDjy+QY9rOnn1vjefq9cUg3fh80QifZsrdZPqlVWf+QtMJq/xtrw
td0FRcSYHIThmCfth6Gj6h76rU14YRWJen1qoEar5hxKDoM/jdovvDx1aWHWXw3IYkgPJuFxsYfs
QtqYTNWiS5ZMbI1JBGwJoPkRZwPryHTPlDdF5tIilsi2RdFDhl6EISR0D1SeUP1Oc5e08VGOQKy8
9QYydslxhh8RxLDXGDj1b9WY+GHNxTgBqtasBWjYmVpdOYlMOErUBBKuWY5FrdreHgsIFpR0Z0Sq
iLtgPD/yFzZBunfO+ZIK/71q3Nh1GbdUm0ur3yUd89jQutmyWs3Sgjk8dZvYqWlwUucpEEHRsXIE
TobQiuVVcobE82pPkjg6/U6iTsjjzAzpjhqjJ7VLNhHmvJdNhYJpMb1OzIG2sihrLGUm4faimrb1
WIvZsjdSaNfvl1HFv6tNOvpLNhO3p26BXdrAYpbXg3HPjCxJlAlLq/hYo9xQd2nJogU2qola1lOy
UX5R8JxYka/nxh6KQKbok+O23PYiJUVSHUu2WHK/9mSiP1TDolMc07g6KrjEV3v4X/TJlKcTPHIf
jI4oe2iXFUp9OaZ0DFheYHyey6Z00GxppsmDfsjXMxmD25fzCLH4boS+8AQFn2OKMip8A4gKsHF8
ZQACzsGms08z7ZZU7hVXwB1nG0yJ3HlGZYmoYSozZin0p18UENDOZ6iq5tgdVzsw9oFuYinJgcvI
L5dGtKZ6IbSHgCxMJhjKNVxdCoUsyV2q/yoJ9+GkjLxQoHvOmkHeERE2bd/mLoU2qO83a3aVXJk6
J7QPCv+td6TPCKZw5i+7FmA/bpMm+oLKWvCvQ0DmegLEvmEfim6L7HkaFA6gADoQi42hSobmuATi
8UmUjbfxhPe32JdNJHAb7xvzE0snJMOq2E4lzI1/S9lrAHfmyU3dM4crxngvO71WTxyk4ORpXTDc
fV05SDAnsAQao7Op1gnMIWq+rgcYIvXtr5RSkhzqcojUWzzKcX5NRtCsXouyCcWPCp8V9Y6VctPf
ikESEYGus2nxtDVp1UK4oK6HCN8sEi7TUW1AbezjFfc39NNCc0xszZq1USzLs8J8+1AtLfDGUE/s
zJHZSfaIFYutngoxlgQVZR3BYxqgQpM2AGzuJ6VY+JiICA7LeWSaQF7H1ptu3mMxUSTdqa6r+phK
hVQ9yEKlOg+pIxzF2ZbInwUEULnPxdTN0aOY5sSc2bIlbcbgMnHcmrh6lVVTdij1Jfq4Q1u1sVHZ
HI1R8xCr4Dqd2Uo1/pEVtm5pNop1FMjPJLAeL46U1fYAvXA9tnnVrWuGf08Aba4TPb70SBAIf6Cx
FIA/lb1xO76GpfuZFCt5EVuM7r2ByO2dQ5k+bIhoLGyY18Wk/IhTC/VxCVHp+dwrFNEZiNxr9EgH
r7CMLdIkLe8FrHhjlAxTq8Y9fnF9spARWj5q2aXz8uBT2vnnuS1WuavHuo5eUCiYCEIGdh3KA2ki
IT+MKaqVgwtiVC8h7fR87EdZ3MdqgGhHmpRHlFylBfEzsmlzBAGK06cNZWCz7xjOVbsPUPjo/XlK
2qTzqKjf53uaTuTBjJWffvdzNci/ZggdfZ4FU7/QnCKYHdK1gcz/xIpl3HUQ+v65wiAxN1glHoYe
Sm9FHlRRxi5H8OHTuq9m0Gf9MR4xEfXnsulav0eDn1q1i0fezB91p8t52GEjO/hyR+JNcfjwjIGN
z0naz+wZVvLkzfhZAaxaojNQOV+dseozOmOoeY22g4Mv/B/hDC/zigRBoNmI0Wqc7HTsBkhnDunw
oBcefe+58LrLl4pUrNixqSNUZk0FHt5XT2My7whf3Ggzu83F9OCXuYJd2lCgkh2x7opqtu+Xsui+
KdOpeW9xI5IPCl9ivKRezkmdY+Uz7CrfrSNgW6qts4aId+NYB016hna3q6fvLU8oPa7q3Q8vlwsJ
5DOCbCMCeldi1/2mYUo2Z2lgS5xkvoOs8VFYneiHdQmcn2Z4gI+/JgVBM50NZYN1S79hM5G8wlvP
hvsGotQshQbviExaRDyTwbZIj5gRXET97hkeQxd5r+Yx2TlecrYLNlrezKzIUTIWP7lxJWRHFvwz
Zu/8l4emSXcYKl894KyIu1jZFEuoYSX5MHX83PB1+lgton0dZWKXDGqiKdo1DDKHjGJbtGYRp7JN
P4o4XrCGcN0vXgHjg9E6ICcAum3ZUqbiRU1osVCSQASWoi08GkRaAMG3GAT62T73PCDCL8XGL6Zt
wh1uV0/zFkZ2GHSn29lC2CoHvHZA9T1PpyQaUKAsIQGyUDU5OEzhWHVTuaNARp16nhRHWRbzpTII
UIpObd41bfJAKQY2VHcVCjbA0lVcBHjPbNFe9oFmUMS1uWJ8zuE43B6nKe7e+qlH0IKu564qJN1D
CVKgRACikav5SxhSi7YsRuE0oOXe6j7a6woxY2Ryy+0g5ky1MBJfOQYeQyU+cz0NOHKgnSFQFHuC
+QnDMyDFYbBRQMfUDueVLD+GuBOoGks0bI3E5zGtXXK69AWef8lonzd28HcKJQK6gHj87b2gn7oa
4SM2ZHqr237OfRzEM8xTq08Vr4ozrI6LS6W8QzzxfcaJFzkAjuV+NRzaaVQ05R6cLZRNOvXkBFTl
uFt9hZIOdlTDt3GtVNYVIC9VwIl8BGcb2ybBy4MqWHOyHYpAwN6XLc4T0hSQzEXbvAJ7dATCWtwB
bdJ2WYLQcCzbScDdnvNB75ciVg3EI5PlL0AiUQCjuY2fvW0N2n+5dL9AXYhOfUzWDzFkF45tKScL
wuGGh1aaZFdWPtrX3Hc/3DSru1GI/rVcOoaTzwyWKQKTZI3DcPBJCdeLqotPSVU2e1hV4KCHxp1q
E9YtX9NhPjTEW51FvtC/yroxT1XKy6/tbEXGJtI0e65p+7l2xbIeLKCV4mKi1h5MM4hxR+PavSZl
2b10cZ18L2hnfsNNlcDYUaAwS5X6tLWE8AfYBumnKbjiPDOdkmyB7tMOsjCoAVY7tkeDJdD3AXHQ
n8SGMdeu0mVxrJICfsNxV0c630yxnoqUlnrfRoTMmYxsRXdd2yYYbvXTGjA6qka3s0hf+2IrVvrW
NwvycmYAG7+jsdyGzywZYHiTJhMx+xp9TL9Htx7HWb+l+pFvsnzgVNgR1umyxhCpWX9E0dq8CeAN
HgSB1CreHVpEtJUT5gnIk2Q/SBVeoWEKhe0wwmjsd2Eq2+URaqjHsmKLAKFjiHUm7dY/lxQl5rBV
42UdGfw2HVW+fMQ2rLOPG8rfcm+HuHyKWerS3Vb693akRn2RK6T670Is8gycX3tggoTfxRCFDTPP
ubiAWaNl5lCrJjlOR1XmdQTv0JyB8vXE5YxrNE/vNqKSJpDgqQOZkwNbEhmyINMUsuy97BqoKFTc
n2uJ7LdvGu7fLUE6gwqySV408714IGFQPyNpnM4FjCXR41VL8xZ1scQpxgYg2gMQgzJF4q22+1qt
wzfUeP0XmK4Wv1ofeJJRRUqWizlGaaxHN4GLtaDLzNcpnUZclj76atp5fERQoN+D1/OvgLXc86xA
3c+iyOJMknkbHuY5FZdZl/qHqIfkL5Rs8ouLGomerHQTuVvhPfJbF6jfALKP12pXok56nLZeb3m8
8PSOlj1DMB969sEOqN6yCOdfZ9tUl3cMFYjOfeVYfyiWfnOHso+n9ixo21w8fR+BSPyxNMOvcAPq
zgZDjdrrOufgIcovRpVxvSuTETQfBopfko8zHIAfhySyUOqWHejgz/0iEdlUjPj3vG1jQb4uqOou
SViGvYW0rNht0YKJK5QHbboHwGN4hUgxPGyieFEJjOCKMn3ZsGs9YeKB3gxBMSowGFJ1e++HKPK5
dCsBL8YjXujWC/ZFl136tLGl/dhSaHruNjkUIY/htwe4ty/6bUQ6WHr/Wot4+zEMkEFdItXHe7I2
7gMfYvKNtI08tkEN5m70HOVf4mPbn9bZmM9iM3zaRehnX2ZIWf+qNlvbEyB225iHBaO9g2ggmgA6
Yt281SAjPYH67B47Cc7svkhaHfaYWYgpd+hBykuJqfx4wk+kFwaIkTtySUW1i0Vo8Z4i48t8UVHo
9kKA4ZPrSGr0HMB8DLshxPwlnVe8UPxu7TOp3fYUNWAOZS2SBay0+IKU1UKq2t3NZTV/N0nfh8yv
NfYZwsfqGMVhwABlXVGEx/0MDtBk7CwxnC31TrOVbHvDl7K9mK3GTbWAarAznlsp9gkfqrNJseGb
3UCjM8Oj+07GGaP3GoXJQ8rBCzwUUdevZ2ltG59dGsuvYWwn+yyFYS4b7eZwIZDZhD9jeKDtPkgM
yE4bWSaRx2Oj7gq9rOB1wiUMY20xTfQJtdc6oEuYBp2raYkMWrhqmnegJ7znX1a0aXoqh9J+iU2k
u5d0oJq8yJWyNUeB3i5H0ndwSLGrpM/j5KrvdtjQSCdmxTgTgmoWuxUa0x+1lqhAuEr6ck+HDhSo
CASF8SEGPn5ATztFy854I5+6ikx/hWE00Me0bbpHh4fBCoi1XQ0bRl1/T6aK7+Q2VgxHfZ30zglU
BgGNWXtQ6ayPAWIHMrMmIT+2ScoHTCSUOK7cr+d32+jqB+9C9GEKZYNeKBTNfReNjX+WmkdnjCCf
dT3zJwor6At0WfFk27WFskFghcSw0TWaH12/ALLqzFi+dWm9VllE+XRuxFDFOTNLedwY/GO+DrAD
2ke+Dyjw2/m+i6sYXfq8OL9LlqSMjkTS7ovvepbuUPWGFsyxduyOfp0sUvKIxizrLFP7FoPKNGta
CnuuKdbdA6OqGrIelWWTxbwZPmgHuSVEl7k5trTefmo+Yitca8irP3ZsCsM+TSG2cUk8Qj+mvArV
RWJc/67YR1CsRcxD7isbEhPr3SK2dtqzOE2rkxWREjmmo7w5QAyxmXcuEibN5xIyOqKfBXYeqwAv
QxhMbDIazYioPHbpY6LIkpNYmR8Lt3ZCj2Gi6VBFoZXwZF5Q80RreRDMpVVGUjiRoXOABG5W6rYZ
zpvrVr9z7apVVtdT2+waDwgbDFQ6e5YjF0+YWye7qubloypinBNm5GcxMMyrFNrcDMJTRfO5JANc
CeyS1ij1qvQ/pphxZXcJ1o3vXwUgkGxOx9JnM+XDEYyZLcqantf7JUmat2LUw4HNI5p+3TfYs0xp
+DCGdv2WRGMCXZsGC4R8Dii596MxiARAl6voWcPb5WO9bRYKmEVnPxALM8RHr2DmhmZ9hsxWi9XE
uk8KsmA6Cohyd2wXTHFzXDzpsr6Dd0uGVdr6oS39Ou4w00ceYCPmf9nQRd1wjspafi9Tbd3vjXdz
laG9xLQg6lo8JAeX+rsi8IrlzsUOeNxCk+3Zi7Kwx9CSyaNCHtJ7YPWH52KEdOleOKPUzgC0NuwW
mdotD4UvPyzgVU75CoWjj9ishV8dlSssyypanZKaVkfkeWSm0jeXBnMxUIzRNb5vFib9ZGacKUjF
rnVyp/2s+8tqpOiwUMOc4TSWabPs62qtv3sMu/dlW5ivcyymNwiyrz9XNDYXDOBx6vi6fIR2Ithv
Naiy6mALHz+NaG3OuFpm3q089nXuAujC6G5qySEcyEn/kbbxII6iaevu/A6RX3MsB+ZHFwMXcIcF
lku/rctGsY0LqL4RMELzq+vC+iNsmpWHOZrox6rEdqw0np6BXBB340wL2Ht3SX9ctsKgQscy5tcg
Ak5BqRYK+AzvJBbDwqPvLeCTnggM/iYwNT+qeX5iRfJ/HJ3HcuS4EkW/iBF0oNnSlJFU8qM2G4ba
0RMELYivf0dvNxE9bVRFApn3npvpZ73w2+1CgSCTxj0qagq1/Imlnrcbu84HNx+C0ty3fuBeI+VN
D8vei3NlR2ZMkeUqgebLLsNMFb2+Sr5oBFKm2F/7cOaCo5qr56TX/oTsgFzKCmWCEmfwevdPpTBV
ks3CnCGrtf3bSN/WHPVbm8iyLj6OTumQx2sOZVZa08bBs6vlJixd/+v9mCJYEIMTbDLycVnCst5v
4zIoeZFL1L5pq8LkJLL9n+Zq4zKeTY2AqX2MYBUNd0UfO6+H5TGfuLLsfBtdmTs2XlnDGcNB51EZ
elEV5oyvKe/MuA6n3eOvd+ylOs21RPOLCTutPSZPMoRRdUIWHstkD7daZWQZ1WvbxnRiDLnGep/s
4jbWkpJ3a/XyuTWtyopJCG4Vq+uTMXLNqaiZr4tnVRap3GL3sofD9hHqde3SZeIMIXES3vY+HC/e
UQw+3k4dPNGB4XdjmqVDJyZEgKL0fsxdvZ2WvixfIAeibAnCPdOj2L+t1nxkLpbzqwqt7qlnWVmK
zCkvVVhYH7zt4KI2G2wS1DDnvBaTne8zAgJ3YXnuPDJdcB8FbUnEOtK072vey94MlHAHeY9grz4d
RzH8QESS1q1eH6ce3jMqqHtTB2vr4s5oAPZU1rfVG9wESVTTci6MKtaTPyXsl2TjQex72dGr1w0q
JHM9gsxCh+LSy0JffAczdhiO44Fm4zhp3ojnTVj1BSRJXLtORqfF6s2ZmV/dw9KJOB9U83sgSJ7y
W4lEj1NRJ6tsWXR+yPrIZKzj57YR9sdeSzfDmLSfEHW7x7Hund887F5m/EqmnrcVRaaljctRumUi
vcpOisEUedFuzadXohl6vV1e5tqpsrA0M6e4ZX2CmxUImvWncwT9maXl0WmL4LF4Lvw/IcH/tcoN
i0nKrAnC7qUK6+WEIo0tWmideVO4nsPlCK2kLrZfDLpFmmlWc1XS/0PB/VeVe/DKkIwjWxnq86gb
PKsdnf7dLu3wjO3rZrWl42sUT9bjvKvPYJRj3qoKd6UsYvZrY+3RgjTclk3ov6MszGdEq/bOFkTG
gQ4VF/nR/HX9RV7QIYOXblre57CrPzo7YCnqSg1AQmkuGI7atvfMLY9ena4OMzOhR5ysIO6Ttppi
N5Hy6JNjCe2sGJzfpLpnPs9NZCaeeviV6gjCfGBmxpRCsgxJvIttTyvoiYrLnuhCplqwJqWX8lmT
InUbZnh+VvvgaeZ0h/YQ+HnJZuV0rUzVe+d9WbkI28DCj3lWR2OXD/06u551OgKiVahSy1IawQvQ
i+3bZmI9XCjbDv2GlNpIzKpj8uP/qnnzf4v2kNWTXelQ5dKJjulffXhmaRO9t2LMqrlS7s3ELDP4
jGplyzs+bobFCBeSAJt7Gqsnl0Ut3oOZ+jbzy613vx2eY9Sd2zo9dqO37JV6jYmUTVx7m8MtaXfK
2f8jOV6pv5G1B+pIhrF2JnBefoFqg3HTe8Luh7VKV78p0XQPJ/65Lh01tB9G5SP2Z+vk0zYU/58F
0ORuuCzv1b7WfbLP0WTlxaaaI0XUDSkt/QV0nBuRFe8wpKN0q89DtT6eV2H5QfdYl4X6oKEcqZE6
jps+rTtzfNhs5phe4jraqxNjJR07jTs13hBVXHCGtmjHfxv03vA+NuIYXh3W7UxpXHPxa3Zv7VOT
1LyszYOcR9WnscN8a/pObCw/4VoehqdhWQyfdGlQa5P2QLBOu92ZsBo8H2TmLo49/3hg2kJRfl8s
eURPVFt2/XHswoyJWf1x/6gHxcPkulhPTu4du/sD4zVynltElvJfxfDdf2sIic2AV0D1OtuEHdHN
ShSGq5xWx0tRmoz1TOmzlPkcVdZ7vPOUMH3ebytlAybUIcH4UgmhktJa64F9qkuNbryIjb0KaVRF
q35bKsyZrJ6hnqwklIC+sLRy0T22r13Y6z9nHyH4cvw86YsH3VUs65uDAvSBe3+Z8rhwrPV7K6xh
/xsjKUUuY2snPQ3UY0xS16niWkdT5nqqMf9mPZbfvMbCEWc6lxdZ136s5qjPmhHc7K5zQY5azHhW
/dziQ/TOBd5nOq7zZM29zMK5j7rHWU86PodVE43qyvLGkrKIlffmp7+tfZnuNuF3ILQVpynre2bQ
/1chbXkvmoVEo8r0HK5BwagqwUi9JHCMeGSNVrxiWrsQGrbPJ7QlogAYGBPLKvXD7LDjob+nJ6Xb
TQaXUaV/xCGEmE/eFtQG/KeSSBb3jNUo5XTS9YYGttpl0N0Uflj3GwNrMN9mDizxr3EWG2MyqLu9
ti82MVC/p1YIYeXwtlp+9mxx+zpycuMEw0DvVC3Wwvxw41ioDeeeL7PsrpwnNHAsmZWu+W6XWzhm
3rxEdfuKWXDs8jGy3bC3M2Z/KfMrcMpAf3bhWrU43EfQ/dIoAqs61Z5XVqcxqrUa09kVRt1Kg4HN
toeAmR4aeaA/m6/JNa+jYdMvBvy2qBQ/tKQzYpizTSi0IZ+QMLfY/Yfe34Y5b18XbVm0HNMNKr0b
bo6gNZMn7tIw6pJiFfQnh8c5wSfdd+MvXubGv9mLW6tE7d7un5xmqXj7Wxakp5szR0z/WuJ/ZWXX
nxv1j17wuSoRzSl7q+O+PI9+abrXIpi5ro3dT88cJkFzxdzqxVsb1WvxtNvdttysETr1jjFR7C4t
5qnPYNZF3vC4UZtsKvpTxU0bJ9prFK9oSVlByagW66PnzJY5P3+35jVodMf0msjLncA262PhI+h8
itIE40+IL/eP8rSJkBYwUJG198h/EJjU9BxYG965CCaAK0fG3Ws01jH7O3VgB0G2dbY7MczH775X
QDbrU0x7caQYo6G6kQaP6tPh8f7mY4wJnHirNqObqopo4Mcul93LY8fWc0L/YJ4OKXcjk42Ah0mb
Bv312YJ6EScsZtaiNQzpOChItLpXrlp1WhRdUV2Y2FrhSlYH2+p4eUhzSle/qtLa/W/2Htj60x4i
18mOlYYccXQ7PrTrbBPFMUOTf2xOLM/LDrHmlUF4jb0F2U/AlqZu27FeL3JtXiWEjIYXvQ5RsGN2
WKUx95jJpIQCSISpQhbY8AC470UrUInGzurIqjfd8+xHKniaqXYpWqpl1biFTX/XtnVorgETZq7g
68FvEWu7ygE27O9Eyba3km+Wwb+7OpiY3gfQoKE9vU4wAuGfAG3+V1Hwtlx0O+xDxhQilMHQphS8
hrjv/h1Qwvbi1/6ByN8PEasOhb097q3VtPdNW0mqDa9fP/0x9vSjrePxJ16e/tMXYd+m8VhUfiJX
38fVK8mJWNCr6R4XW5Q2W1P1XBzsMUNm5D9XKmGsJr6sMqmN1d3GLgryoey3s4hC3bDpZUeGsL9e
ZOnGuCHHOP2sdsbGpDN2OnfFNpYhUqjbfrjzJv92GIV/2D8gzZvxhfp5WMQOXhoWERb309RaTPg/
rC0+FTjkUw44acYsHuaewmT3quFRHPXOY1sjopzIfDXWawDfQdjLtNMvLLkvzvhLrp8TreWKoq+r
EcuuLe2pwIkpGy/d6xUCThxeLFmgGXktF6qwiycEXLJeCbxrO/9js2Pp5BUoC8WWHa9xmw3i6J2z
NU6W+92WhVQfvFXh/pV/QODaFeu7n2Jk7Cnhi+vDv3M8tr9qRyqHZ8is1Ykp2GNwD0PGVV3P5L6C
uFVhaizHvQAoNcxGqRAWllmOL1vgKsTNCVShfi5d6ZevCFXBKxJsW/4JZnoKe22275LJyS9ETPWQ
OgHnA5Gpdebst9bOei05u178QpdhGoabiPJAVy3Yaagsv77fu9HrvrX+OHBclpUlLjsNWHiJIySj
Uxggj5wgvOo1Y/gDiEp/RGR3RKlgfMKusY83xa/qKWHbm8+5FPpDdMw5u38YduWVpXLfe424q8+d
2xsvawnuPZcLO3xyHyqJ58r0e59WrIhHnt3dGHAlYS1LKJ+qo62Kn53oGvGAILQVURqMReQniEhG
5Z4KQnGLSkrjJzZDTtde1p6PCT0pzqW1iee7JTr293E2qkos4c5VEqse10FicZ77Yy2vYc9Jf9mO
dd5ZhQzAh8HBOXQ/HrNx78FH7fZNcisBtQ/+wY9XjgiV34VZpZ/vMTNPcm/btynbTc1PEdTMHw/W
YniL9R6+23EQf3MVT3LKMlXb+nfoseK/xVD8dRdv+hnZWyhPGgdrY2DQqMu8M0jHqUVZFvx2Ofus
KlljZny9RnsgTL711aw+fJL91qljsljxZ6DMCL+ZUWwvU+l29xalzus8RgoGhZkyl74rxIHHsK5h
Ylt+MyMchwdzNpK1G1T17Kuhs582Bw71oSsW62HsIVq4OYfjcbQoq6Czm7Z9VEuFpwL5SeCqr7ou
F6HFII2wW4zALXdK732Am7tKZwnK56GfqnSnS0hGmukt2UUQX6YBvnMbLPWd5X1znHSlWz2NDoPv
ngWnYpWZZpE/6ExKAADlU3VJRJzh1vbdxMZP9gl2cEttU6V25GsOscGNGcrmaZczKqrMj+BwZAq2
PK9fuLz73M2zXb70WzPJt4h12s11qjr1VfvzqiTm8JCXjs0TrzpYathrF8DvXFH990sSFoeBfUGr
fKMjiWWuJnd79N1B3MqxUNeYegHQIrZc7xWiRfsZzdY8f5jOBa8M96Dv3uuxsIe8LjXEjoMHgyK4
F3P5aLMN+ql17EHgMLRzeyr3oo8uw7iJ+gGIr0Eg3tRS/MNSaJYfKu5G+V54BleIQmrhGzD9fCsQ
ZP0TDPwSIT1uK784L1KdGW8F919WeEyXWC7bfu0ge1+b1W3d0+iORZdhDR/ls2MKrO7KAsZ87DHD
GO/WO/TmiSdde3811spjP7blspCS4OYTNwxufoihdgEVG94qkvJiDpKhMIu6eSys6S9+ayqDwbLA
cqKRm/Msrf7Uwfhc1c5RkTTkLbaUQnV5nK15vZsiBuINUpYvcTjLu2Vz2W0fWwE0kHVAT014LSIX
7Ba/lfhfqVwt9lirqfC871QUR5CGli+9q2+E+deMvEXvu+nqW6dd9XMmclImjWS/aEq7vh+3ZYkD
+AqujiXFiIX8Gw/bae5X3KE975U1X3dmDPPPVDJ8FsXXIHpr9dbHoxvrX1McjOdQLzb5pMXT9gWE
X0yneDchs30NRXI6fKk8d2iZBTpOUZmzzzrx7W8UCxGm/rY7Q7rWy3AFQ5helbT8inrz8I84E5Kr
KwUD26vnbTVQCLyJC61aaP8DnejTfpFum/OXKx+7QQXevaesMb7OvZq6jDgY22WLlh78N0/1+rM0
x5LDeRFH8INCTvno9PT2fte728kt55GC0NJPQm3RqSmb9ki3dWUg5+JwWGVS2ctZmVn+ocJq8020
+4Pwnf5EYnLNNOXdw1qia0oyBz/3WDY8kGPLGEIzysyfl/7ZaYqxP3f10T5hjfSXytH9k7JqL+cs
c/Ec9bGdJmqhpIlNfBFjczzzKS9rTknYjdAkgb2kdLjQpd5YntYSv+Bl5LKZ+AIZQvVmazb0+fG4
ZiAVjFLX5Qqs6k8xRLdswwlZ0OzcF/Ps44nI6eYLU/4Qo6/d/5rJWRz/vJMicr9PU1Oz8qfZuwd3
tsWbWwXRtwLyrUzJGBVbElmYxCHh1TmZ+sb9q6GjTGLH236rhNwvndcCwfQGg3aYvmQDdpfcs74k
KvnsJ++3J9tAnjBXyQ5gb3d9ug0shrmWBn6id9xyvNiFiD1KApd5kXbpP/CNUQboqQCsah3FVgHb
fyyiGok0GH1rOQnSOU+6OpYbf8h3sC0GmzCIwLyRPSTU2kZT66RFtdoXI6CN8rJrLZlO8HKGmYjc
FZGZy2u5WzoZab8u4OPzm2wnr0BTCrbjNYwGhAbDXFyZtFNoHY8As3DhFH3Wf8HmYYfv0/Z11xt5
dlwRLWeMrkPnA1ei/de2V5cdSZBObYowAWO4e15nsoU+93hCFwZW42BRYswt4/Q7ux4c7gpDsEee
mT3nW5nCHa1eMZfYWrhaMY1FgrmnKCwbO7biu6KpignYp6M7iiGOxH24rDikBxf0hWMQMGsZxoIG
c5fbM/28/xmPc0DkyN8qnXSWX34EwG13dmipZ8EsTT/3zSSdR8rNtcgcCSL/za5bC1nQtqI83DXV
Mg9tdFE8E9RtFNhVKmgfscUctnVmhLrWI+nDQE7PZtirAjFPOwrley4LiA7Y2jcqlW3l99YlkYxO
Du8MCQ+tu32k48vn2FH/+b7UGQdK+c72JkpbxtrWlN+1iQMWpGJJVQmcNgcBciKnuI0J8MhsWoou
XPkt5zt2Pm0ak7xafSFOXJWwCiXYEJ5XSyWdTHsLebIfELa3jYI1SLlN9fzAKhjVnBwgkOPZWdXs
YJqwfO70dQ6zdQ5b0o4S0UExpGRJnCovTRMEz7smG56MwaiDp7gXoXkC5Kv2K1zE194gm7fq1vCq
9ndbKGb/cpRjTe9n690/x7Jwqr8ukQOm9Vo1UkeF4bondltEP2IZ+cEzO+5nn5faqlySRrIrs6Cy
WRi76qIN0oVDYUincSFmkijYN/VyLNy9HP1lB4SVMivZHlLmlxWYEWuxQHOmhwds+xCvahJAtIjZ
1n/8v5t/1cSOWUvvRQ/9JGVxcyavK/J90OWHtw7VJ/Ew5G6/EnuYTdMhkG9j34/WD9xYf7jv9xDT
B5kSbBOcVcFle2o+jTYddLIRmXLRVWEAshY6HrFonv9zCe2Mp34Oa/s8ROH2t6xGxhcGZh4vi0e/
kLCW/DiFUJ8l7sy6Piq5rP3JbEc0vQ5mbS2gl7pkTVNRjVOVb/HQ/rYw8efHoSqjOff9+DgHobUf
yS67ykqar5QB9XJfno6irgmPEFZOAx1Ef+DM/FdVjPVDJUMc0Khy6WyjvQY2MWY5ThOlhE5Jydjj
O74tH71VhjYqPMsWmqTsNq+4rHLsi0fPMvZX2nMZPIByG1rs5jMeePgh97l+GoYhPJL1CMS7GFn+
TY9uR82DK0hN3vYZc+Jv2YbkvMxQhW/TF8aFQYeHfOejaPcntxEGO8rS5saD5FBJt7u5zLMonjsD
WvnW07A/+1y6MATk6rJCzNo8uE3dhqcIm/snxRYTbd2BU7RO4JzNN3sR8UQWcIK8jg5vQ+pfaz9p
XSN4cKT6McdqyCacn79BaR+UKkyTvVjbXn2r9nl4523GuBSFe1lxeX+rWpg3rUXw4A6z+XXUTXdi
JlLzENphwD4rmAbcBwDDemp+M+hiHNLOFQeha6EfLMC8OV0npXH9yul7T6CB1nRcw8eeZCg3BHen
Yw09ycQWiTx0l/FHXAcWdlpnPoAY9ZPBfbx2Vkh2sC/iOm9YJHNvaVk/Ot1GZ2wKC/UrVIzGoRVz
Qwjzcj0px93OoCPLT7gy62mvahx2SMx7gqUqzgm0DX9Ao+yUxAxq/bxb71G1T6/yGPUnOzH0g0NY
5VmH+q7lQTpTK6k3e1PcXXY4rWfg8/Iu2qbpKi0XutpqqTEZ/2Xnjth+o0uQxpmr5gEqjBSYqx1W
p8XiB+DwyBQfHX9djD1QDrvX5dWUwr64+3DcQk5hgJNefpMlUK3FN/K72mr5b+gCwix6sd411NAr
8wz2h3bT69UHAnnwvGb60x6edUXs26/8UXQ2lNXVLQra+KHcvoi+uXA6SEKHmOdEXdxt45RxkkUI
j85QYobZR45nigsJkC2QxzTMTdzgTZKiJwVTrsH4ykwmvYGARZZKaD37F9cFcBS7NeTuUu/f+61H
ckXcquLsYKjjZa70QlvMxph0amj6Ns+vszHsXa5UG+iUtfAzM28ECndadjF4xDJOKwxgqMrbbClQ
hKmQXWq3zufchtaV9VDFXRHp8Ie2fA9RLhI3PJDl19FYK9CG3XzsTojrsu7uAwbLfrU2s94ThBmy
Ip6ivGQ88t24WnVmNaX+wBZlDHpk62Sh8v1KHzpnj+aVSeD6REDqM4SvvSwm3i40s95npMblfjZC
viAaor56M7U2k+tSawy3DrvF9jnyausMG9sSTbDjkyaEyTjtwvw2DkmzhjD4t2AZpl8lCZoXrHEC
zztG5Wh125kVqQs3JI8R9PG0ZghY7pweQ2g+eH6BVpSM/ivwt9rM3ezy39EOVo4RQM+KZ/3o8M5h
3q6FvVCV2sNtPlrhpMLznbfSEkpjzdv93VG2I410o90bXZh9N2J4ctmwDAGIGdeGlUfODFdQi4/q
mJa0VWtZJyz4JCId7VQQrpmz1l2BgFBVjrfFWsfo5LdH9y0KfFRYJLicfghWLtzm5hkmDFUHocC6
HmPcX6SHB8iSXIJDnNFDQuXfZmTu1t/BENTfyWfMmB7hzqAxv72NZdW/xvMRyJfeJ0VQVWP/fR7Y
Ep/EB9NakmrxIxocctEk6jqIIndpH8fWA+ECLDt3omnu1r5A9i68ReMB6uOuHn37noT2dLbwXvqc
2rd91xSF8H+k3AhjWB0OI2tAhTt633rZ/hyiQJE7XlYuwjVo2MnDkBSMycBzU2cHrr40xwSkyyxT
HGhS2xlVxZYFaArgQ2t/9ptDfLpAeY8zWZLMjQZuWr7WgFtkpwWq8CZSquI25SnTHzaQ2ZpgjZG/
C9jJdxW2BiZXMx16ZQ31aYeGINeO3xDekYf0XuQeTC+lMcdFOX274S5XK1STcv61jenviKjb8Py9
BXcY+zRgQFkq/qtQVsvk+Ir+pY7HMnjXX9sbE3CW8B5ztxFE82kNLyDqB3QTbFGTUOwMRbITSrtQ
CkY3VU1FjhgMTjKNXtqzoucXuTaMZEiwJbdntfxXkMF0vjHKIH7RzgGoUap67Zok8HYygIRR1lPY
L861n0B1iHyup2MryXxVqi/WdLOX8E51JVP5ZCwHfecwm4DSbHGG8zJrh9n09mieRUDR3sbjtmVh
0JlvRVAVaV8xFf3cMo7nZymD+S9FhbgctFQnIzo7Jz4j310TOe/G25y/oyS9Itao4F4yWH6715U/
q2lzK/Ae13+o+mHJmcUOZoyeI9rEI7mHALczjD2uLecO4mJHh1ysn0tMGA+BOWz/U3vvX/ultj6R
GPzhcpCAvidcxoj2tq+vu62mmyitAcgzluqhtTaeDTb4PVYHP1ssqG15o5CkmBFfkWGa9zhB/dL/
/KCecxIHgn+TLd539t7UCZY3vhz07hszwIqbDbzyWHrjcEZuG8kjqeO0IB/4iVVuY5Uzfk++bVLR
rDUdUkzVePLxqAf5a6it4dmKA+siQmXeFfQX+U/EKJMu8To2ZF0alMogiE/u2nYvxuzeydmNQHyQ
8d+AfBIDDIz9BWO37WVhihGLyZf42Zui+qEtjv3jC4l5dHH2/wtDf/veVVQf5KnMn8mZgcWXjd4h
oYHt7pDQjtSb1vnOgv9/+QoZEnuxeChSFdvbTc89YZrFNb8r2/NeQ1DrK0PG++fGNesvb/J2j/BG
0EpOe6wGSF9UVsastZgANHUzEQiHg9AP1+Lk62J7hORjyCFj1YYm9ecGMRs4IoCMKiP5X7SRmc25
aY6nclmbIZ/Z5vsW2FwTLfnWX3r1QYt0jBH9aJPFaj7rwsFncg4o8Rjt5J8NaZj709qZvzWjyE7z
4q/RU7Q5cEWL1a0PU0nu4o69hfbHPCNT5ZWwFQjgMobNtSphTCSicLm0WTE3MDh1w2i8M8nrqH9j
1Ers5PNRyRuksPWfOyJCn+LBV9VJhjjYaQvvWJ4IE4k/Y1UE8nwokjJJFXF/MwzJ7e2P1gkC5zyx
GdVNj44vgYEa22amAOpvIJWtV6u4m49NxyoduQaYW3cIpzhSGr5dPUDZHSzrjSfiVMhJzSbI/FTr
QQ9KSPrkr5bXoAeA2ejTtCziaoWHcn/2GPLp0hXO9solGC7v+x6V1dVId/dfGK1mdNIqizeXZs67
D4//4+VzcTyBfkXdQ19YHdPcKKSb+VHMqtELOpxjTkzqAAnXU+1HmTWqzZInTwQqA0J3WWE3hfY4
8r8y5321s6MK7f0HcP6XXUinaxE5GmXEWBOGxDx0zN/zPgb8pPgdb7aVnIxde3wbKxTY+jYGswfT
MKjdye2eUYLHeTYH/S62bCtuTEtx9xR1R8FGMnNcbq96aWmD2gD4pS9sf9RpI/x5umGjRRFpk15M
JRxZCH2XiHKYzP24xt7waibIuyc7sIG/U+KGZnr2Ivp2KGch4nd7sBkVrTd/1Q+obcenkDEwSEJO
Zj3JCp8zTqYCnI2COhTBxlJJwisMLWCKPjCFfCkAcIgNsan3Z6Aj8hkIhNpL8c/q154a5Ts+obrj
K5zfYtEWyAiWT1gjFP4vhd/9syS0crcqH0rf2RnhIIceVSnGMfvF64IwPjGphm5zeqqcpU6lgDAU
0QSCsi8BaQoCfD8GbxnoE+PudlRj9M6tEJ/9ceFiqlvuXjeazwZulR4BDTyjY/Z/BJ3tjeQaGK+W
QDI4aTN9UTHIjn3aRTRaWY1mwuYkOZyCDpR9nptOoJsWnZ9BILnPbVeK+2Xa5B1km3wFpf/ljHFN
bK+Zf1A2NqfZDZr8KHk1Yr933uxoXJ4Zkd6963UrXmYGB4gUiti+BVNI/t6e5614a7/k8zSwtnLL
lLG4afAt5clZDwYeGFW23/24UPvHXtTheI4bdAImlXDaM5JtKrn2fMffoDR9pj9EO3xzxq2xscpL
6qE6V4KTmIq8nsZT0Ggu1q2AV2SCQYTM/n9ltN/d3bngwkcvfB9NlxsdOfGjbCKPwRwLWH/WdlEl
/1QM+yhONZNbgkeYof5I2Y039bdw0HVzciuj1FlgXHMy6NC6daRXYLOIrv4MVkPWV8n6c3bB4HLQ
C+/ZLpSmvgyYHI95Y3nxD8Ys4Uq7ADbjSbUrr7KOmdJzDYrQLFe8O3SHfRrmzx3Qvr4SreosAm6a
VYgOedqYcTcNrGIIUtfdDcG4f6o93MAtQCV89AgV2Yk32aTeiB1P7WXrB44FEIvZfTZs4Vufg6hs
lvMk3CN8D6HdHtzlGOv8OBgEckE82jDv57VdUtCWpc9LUbom7w637l9dVAWabgAnAhRAHfJ725tj
e1ADUfNsq5qVOlpIx0l6IECaHGqB8YEF9pRMoY0plreoCKnee709D3bIv7JtRmvIxkIacRpDsY1g
NO1sEgJkLs1Nswb/vK7nSuGKCT9Wd5wvi67bnxFqjfiS6TZO7SC+2twtokjgfoOVAGorilu4Ea34
oeyY9I6tMS5eZ2G7zcPEtmc7OVYyQmyFqLf5+ahw+Ou+dt5mnwBbRor5OC9EqCYA1SEaE7eAaUHc
IneWS81uhtTV5eCCEKN4nBBp/sfZmSzHrWRb9lfS7hz54ICjK3s3B4FoGMFWbERKExglUehbR//1
taDKqieGmIoSzXKQMukSBODucD9n77UJldB5sYhMQp1WMOqxMbnGhVJ9tlUF0LGvZMdWCMbhuBoA
PNA5CxtWGtUTH8VmoJ/vizkJPyepGlgenYI6IwogGwqOiCuc5zh7xosoyZynaYik5ackKsX7jnia
TWKMhXYhqzRVu3YhkOxQWGbVCpBjOO4EpU/tBTB6n/gqDptFn+Ml4deMyTaQiNcbE+pzAZj1WbO8
Cu0qOJ4ivZ28IGcqdW0KbqALZCS/9XFS59/b3KHDT2E/zfYT4AK2KMEIHCdqsqhfe0ZTIL5z3QZH
xxxlcXg+RWRLfMa57Dh8HZzCqm69Qo9k5EuOT/0hk8Pg7HDydgoDU6msnRkPTnMGbqC4pZPi3TaV
6O/boRqNTcNLydd8j8f8UmvzbjinZpJ8KIiTfZx7e8p820UStTXtfAi2GaCas7KS1XlcpNRfOfbT
cAFBIQ4j486P0tr9GLcNjhPJhvVrbARTcDBLdhefEoBANs4IsKPo9KbpeaJuW5NQNqhnxN4g1PqO
Lea51XiBs6PgbAWbGqnqZZiK+HnEjHRnapN8bNn70CBH7sKiZEWxPHRAFaZVU3U6CCR2uu4d3YOh
vkuC0kcMQrkp5ztaud55AFtg4yYd7jYXW8a4gbGGmh95SXtbUr7dGu2sX01ACS5pJFooQbSwhecI
0QjuGaWWBwQMCQLVNAy2i6gK/VeCdIfzmRX7eWd1+yQQVrcaBgOZkZ4Vn8NsKV7OvTs8U4ZO7qJu
zF7GkZ6nzwxDMdeyCVqzgOVnlG6CLbHbJG/Q3Ks+duDIdr0T2ed5AEBCeoZ25YV8drqK2vMuFMOA
tFajE5fzk6+81nWMXTa36krBpcKiqQLnYrRRzSSeoZJNFLC79FM9Te+9ThNPhZebUH6NTuw5ySYc
1sNk3AxmWOpr6vQW/Sck/XwiZi1BtUOBbScD01p7rqCfXk1OCYIDE8pqrnKBGSpvtYD2bBNTxkvw
d6QKOEFTOzpds3naWxgPgeDUct4FHD1WcIf759qpBqz2aesN+86bnG3D9nNrNUlxjR4KEA8yl+xQ
JiTN0eEbrrI8XXYKQXRVlEmAoKY1H5xcE+khyXK83R09iiu3rb2dmXjaurG8D5MuxUHC4KE9F6Te
gbNw9a2lY3LmJKOyb4o68NQlzcqHkOPLJnGMcl1PI2wpT4tYmWiYMa3r+QO/hXU5GRwIKNwroLJD
CyoM4QIolvyAb1WyPy2sveKg115nQGYwrcEJDkETuOiAgzjKXzRozeflWKcHDGeDP9sB7r5UhV+R
jrZPblw06P4w6YMTUCBFbJfHawHkW4meojSthgZPK2mE6QXjvd1l0Dw2WdYpzgv4RZeTwdLAGboG
u6eNynkdSNPiNyD1Y4N34xFKheXbZvUtNypx1RaA9VhhMBpHfb4rvNm672Jdfc1Ht6Gj0Xr7Jk7N
uxJtC3xjDpUhU0GgsXEdZByuqHamRlGMwgx9eTLDarYauB3tFVSD6dxU48Ceg53bijkmJOVCKVsE
lUUTUBTMKS5VZUrx1Z6jS7Sk7iHv65E/g0icfbycxcexFtUmgN9yEVXSfa7SQX0pwRRdTPbCpLEn
VFA0ks+w8wkEX7RHDsoGDeIYMrySQ2bf8mXt17mgsgoKw7rjlKJd2NnQXdQiytq15O0XBwSA4mBL
8m+Z/CBFSuypiwyg8z4W6OuFP/JNji9kllXPddOIsypyeawWmoJNKNvkLAcQe54G3bBYudvhrCfm
dk8/uFsHYWt8YXsw3euBQavbHeuyoVQV1htsr/Z2GAghspPEOzMIU8QPFWRsucB3f1JWjWa/xj60
slAS76iaMh0JeqqmjeSwGp65ZVrfu40YPpJGESJZKzQIeBVqgdFgYCJT4AUilalWverZ/ijMwjNb
wVtIidaFK37oJAajZs+lsajSrjWqVd7qxRVbuRbdmUUhIJhRkmdRU59NmSourcgLNq0M2vMxobGO
ujc4yFrTHxrqhw2NLg3rQrmw4Faq1r9VNce7IcMLImwR3fJRT69tO6rXoWFXH/W0y86QKNiXNFLV
djJG1oCKOu8uqVtvTS0tPbCw0a6xo7j4ZCK16TdtPttQK9l1BKjrlnYQc5X28yddTNbjoDptq40y
ueTUhFladNnGMZFfhqXbA2uDkvQtxfL9ZV7W28kx0mvOamJau3E+XoquxIvZzW2yARQh8L6UnNMg
acHsHMhaiCGmyn1mgKCath4RCQmQhRg2+pckKY3qIuGjFuFGGqxakVWDxD5bAQ1jx7xqNMcKrvSI
TRvVc8LpultElrFM2BRXOXXPBBIOFEYz8twcrSe0MLRPKILyG5tzugXHJYhaFtbcrmZ1Rdmb8wVH
lzZPr/kO425elXaGxvKS9jrZ3NsZxEj4MuUAp7fujNrtVkNiVr78npn6n5CsRyDsNhwQ4TihOLCb
u/KQVNb42d/3o4/YuHAccmeYKuPAw/lUq/FQNPoJivR/+K1NDxzvT/juWEnhZFkhDlgksYTtVNa+
M5XHXEi/P/1oTaBOSdlGH8Z24ug22yulD9X7WM3mEQA31AJqH01qHELVXXPceeTTdwJ4/Z8eyRE6
fQpYxJDlGQcwd5i1wzstRfD9rjdpHg0Se9DRihjYJMo8+CLb6bPDUH/nz17u56fnTZcBnYvpdAco
NhlrtdjH2juzJ8xj2LiJLdOg6n2I0NSvzdgwQdC4zTtf5hFhHPm8m1g6KAS2lJic0i3ip/dR/c2j
XIK8rgAzxFZ1gAq8Kp/MZDrxtJc39gYV3Tyakw0f0IgzWXWw0V5ofoYODvkMIpwYgOw7c1aMo9kp
HQvjRdlwEZF+N6v8Gi/w+l0j0TianSPFAb7xRXXIPPdz2pQ3VDK+v+9HH8/N2mzT3EmnAx/Ua11u
8Li+L+3HOJqaY901NJTi6aADonfHG2tK3weWN44mJtC5GKd0OB1CEoXXUizpKhwu3jfAf2SW/DQ1
nUrotaG0kWnvmteoJeo9isvuna/yaHJGCm2xcrvhYA/9uRLhTi+Td+UUGj/o4D/94rzJuYZP3x8K
o90Q3/RJOe07n/jRzHRNAICtUP0hIIh6g9DG2jj1ZLzziR9NT3hYuN0R7xzElARXzcgRF2x9/L6v
pjialynwhtoy0aqqxSdedfZLEFjv+83F0cRMPHQMQwMx1oro/HtayWEhl+mJZes/fNzE0dxstLwK
cmNuoUo6LYJsakpBJN73SsXR9HQ9FaVQS3PyXxzE+uFFI8v3bYHE0fzUQuWmfdjUB2QUSOwzbNW1
AOj1rhVLLE/rp2Euw9ECQQ25nAUcSIQWPiRjMrzvE/QjV+OnH06O9WxYaVcdAiEWO5rDZjYFpfS+
X/3o2+kKpCSzU5aHsJhdQBn9FUX50n/fDz+aowUMpETE/OqYQdIVZJCtwOT6zh9+NEW7TMV51/Nx
i/XsHroLvZiiS048FuvHh/iND7R+NEexcOnmlFg8GDyy94aW7ErZfaSLCDGtImcRLk25CJadfeXM
h7Fs/EkV84Xlevm8hScRfsTQmO4TizwbJ1AeZ52m9JeDDm1a9c0aUbgg4eoW4nzj0+r+EDScdmE0
oCbR8JY2E5rEDpWhNRnWoZ7Auw/9V2cEjYp7cUUxwL0ZCi+9znTUiyjXxivcGPHBASa1iiJtn3Xy
Lm6864SEqm7oH8cpGjfjnFIk45g3F1y2cgptuHeLIt22th5ukNV427Txlq5q9SHFXrLJwk6gB476
vUAgaCFRgJ0+nY+jE27n0urUAwEAZ2bWDOUKW5f2DQSwQ+XA6lFAQOPtgaIg4jF3FT32C5yoJUWo
BJBsFF97dRBcw8Pc6KHqP5EejMOxtdeE/5ob9Pznwm2eZtq1e9ll11rR03yIau3eacrxefTYGdj6
eV6kkGSCyjkTGkAePJVACdx4If06ogfsMPYIMDU1roRZIEDBq1tg0JErSgwXcdgh2CzPRZXtObQW
d6MbBDtLA35tI2O/Al2GtW1C4tdDBJTGTW+ZN71rDVsOgTmmUWfEzYUh3C8Crd2YydD5duJlj0mM
rCputZ1AInKTAriCwXZFs6pY52XyMGe567M7K6btXGln8EruK20aKItgoWS/ufboiE1r+Mo3EheO
jygU2FEzTmdwA0DZp5F7AZVxQGUwXWh4LfG+Wb4Ig4AgXSjummk5ePftcRdAFj2zTYHJoHC26K/U
R6qMyBF6Osow/6lWOrntQavJUDH6BvAtH7CJvrUHzbB9nLV40WyjOXdNCPXQbGQNYZm+XWsqa1/V
U3sReO1VyWBc4LQb1wPTt3MbdllwdAbLz/vprGvtiyEsHoZ22onU7YpN2WNukp6d3So69ReTpV8m
kCg3ClqwHzkeliUBOrOHM3uOu6n121p/EChCtjoUbAZa4uW+5ebpwZlpxjro6m0Xp68MdwDz6T2q
pa/r8kCr7ruXutM6d/BjOxSf9h2WqHUtMUiGtpuTaDHDBe70l1nOH9qW2KkbL3QUGHPVwBYS4wXk
uwmeMzHRsX3lGqhoaLyMlxNhaLBQpnrGH0m/CLtg25uHkJyKJ9l1uCAbV78DS2FfWEOJkQB2bf44
QHvhIcjBJ/DKm+6A11xa1DWMh6DsCDoo96lp6xcxSNcnVSt92xneTa0l1dk80B1yojUYo71t0tf3
xn6rll4z9jaxqa1m1Unqly4arJ0bh/Bx4BXAS2BM+4u1Bw/M+CGFBLTNh/jQpuY5HLMvTti7VyIx
oDe1DTN7mqv5aY6zDCxCHFs70P+GXw7UTPs6OuS6Sc8rVxOICRC3pEx4CMhty4nnbd3H5oVlOEm4
NrpR38JrvrRiz3DXsMcRpkHj2qCqCLR1MVXLzupzFBFqAeUk863ELl9EUGgUztP6YxzT8haqaDYR
fs+Lfg4+ZrG9+MPmPr+WlH62Rl4e6MEzN4Dvet1SwyolqkFE8yu4OSwzgTzDZfCMQVJ89DQOcUjW
SYSle1qvNSqcaACRz/LnXr+2AF1sxmHS6MNXi7jJaTRt4+KGeYhwS21c1Thrl/h3foWw4V1EmOum
WC8u1JRdI6wJLoltuNZYwquCCqBpaoiz0dCQJTKAGGM5ECDEPwm7OivS5owBpl2HWHa2gRMBPabB
4I7otMomRx1g1VC0MPoxnYN6/lYVCKNSZaZ3CLgM1IRD+CQ0b7hLdGk/NUWnXeolykd/6FrP+0xz
vPuqAd9toOoU9X3QdC8I17Rz2HdoJSdeJQrX7hBqIOkm3ui6bp35lk3FvG3zqJrXSICRANAl+9rL
hvN0b5PHpmFA0XMcQJPMPlMYn4g07VPMc5Wx8eamXkdeU0Bsb27aASNe2hK1Z8o2RGfSjLwZWdoe
aHDvMyXF8Exv6/gRSUBbHnpN9pPfosC7SIbec3zTaz81Ch2oCUj80OcDcrpUuRONHLt97tA/+IXX
zsgypHXvmYuYpMWAGNA4WIM3wVEGoxj3BwgaATrEV1XVnHl95e7mtAwvaJyAfBbNAR9whLe6ljdI
LPK1Sbtxr3k6LQej2pgWMGl/ysMb6o4EFM2yGwZQPmZES3X8TvvWds41qOH1Z4f2jp+OTbizKgec
l9fc91EmHnVeKbq+HLcVOIpSVlb1ALtp7tZu3ZTm2k0M5ynrPTptta67V3U+n8Fjns6khfZnJP5h
VyczJldNps9hGtn5mkJ6geDM/A5Ww70tGzqmbRZ/M3VadajqRPnUTYV+XvVe+NQvHfIaf+86Y0GG
M1FGTrJiT5P5Udy12D5iuBdJJvprrcNP3QU5dCqndc09UPd7HFpiH6IWxGbqRA9OXU3XWpLL3dLm
QBEsR7HxDExoAOjoMgH7u07afr6R+szBw7QOLGghyMQMAv22UpmTkGKBqMN36OPWfq5nDZ+s0kSL
7QmaHnlVqHPUhOCqCGbqPgyYHu/LpFcXrtMXD5iluk1rmeFHZKkVGwT08O2WVKDpjO7/WB5SQQoQ
JL7IIm1K0abrooI1KMnK1VBxeNZmiYFDRtoa4fomDmpY+vZkrodSXg6AcldYplnVhuxBqmAgqiD4
UKPhFpiXmmxn8CVlXwerxuy4QvrDWxLXDwEbMR8tWXEzhQlvLne092Vi6kcnubZE0gYqTB7aUtap
nxi1hbJdoaI5cVRczlVvbXGPDnNYTVsgA5MJswTl7wpIAk/eAIcDTNwA4DwNw/tOdvrRyS6J8LdH
7HIOfGHYRXYKCyflVwAXPw4a//V1/F/hS3nzf35p9a//5s9fy2pqcKC0R3/8132Z87//Xv6b//dv
Xv8X/9q9lFfP+Ys6/kev/ht+7r+vu35un1/9YVPQTJ8+dC/NdPuiuqz98fP5DZd/+f/7l/94+fFT
7qfq5e+/vpZd0S4/LYzL4q9//9X+299/iSVX7r9+/vn//svlBv7+6/L523P4rL4+N7/8Ry/Pqv37
L0v/p8R7ZzuOrgvPQsX21z+Gl+VvpPlPDukm2dnCEDqVXc7EsPjb6O+/kB39k38L4NHxpI4kZImf
U2X34+8M65+2bgnTdRwXTqRlmH/931/v1Qv6nxf2j6LLb8q4aBVXfTX2UBmxPyB2m98QWZKte0eD
3OVb64oI0AML5rifXQTtkAlPVSmXkfw/I9xFgWVwM5TdXNvwlnt+fUDH8KXDBU8KVENQivX6oe/6
R4DaG+AkoD3xQv3RoXS5oGlj1EGKg8vMQnH++oL4D+gDhKxyuIN1ahlVQM7DoJ04nR4/PGkIw+Ge
dMPi7YJHen2VBDbwQLBN49d6pNZ44oydVKa8+WlE/fuV/fyKllfw6uEZwgEwa3J0BYDAAnp0FY24
MYHoy0/zUaLwgoKCySuV8UXsqnv4Z18RYTQnbu31msQDNAxPGoxcUIaWNI+TOieSfNoBP7cvbSIR
RGdDUK4mbWNpBngTerYnSjdLAej1TZqmJ7mSqRu6+0vKvDOxK8JNAM3UdJ6coHTWXA5TXpi2J670
60szpW5ZpiuhgNj6ceR8MDWlkSCABbkWjYdplpy6qi57x1VwOximtD3DZJfz+qX16ZDYsctHHkEp
6ohkqgOiCjAMjCcu9MvUMrB4MofJ28CRaxyPdCyYfThHHh7jrAtpfKfpzushBrpBbG4rrTS+q7bN
z34/JN94W5bHSYtEB3S01nEfTEcSMXOi6nyigcgRggaybSRupqKuvBMD8fh1ebrLBHNxuqLRthHg
vH6QINJtdNOm6SdQn3eEvpt7IuJONd2OnqJhslAw3FlsPVfXEVe8vkpjAdhxoc0shM9by2rlLgj7
i2rgTFLoey/1whOv7Wh+LRekNes5EjOM7Zre0YqIBKuoRlJXfL1DWBJ5Fm/Ncw4ZVM59TQLWiRf2
1uXovmM14rU5hFy8vr8aHLZbdyIjdpsT/gbiJSfTnmLXeZ/1bLFw8HB+/v0gOXpz3KJhC4YHamNy
xRx5tAabhZ1Q9aWowT5SQ5Pl3ZE2pv74xgweoCMkD9HyfnlxkQhrZSkMQg5NlH2oYylhv7Cow2rB
edJsTry3t25qWZ5s0BgMluP3Rhwqiz6ZeD6TPt52TpUtjSbtHXflLheBKLOYvI+Kn9TJ4okotMQf
U3rBnMqzddlgPyzbXPl6C+Lwj18V3zGGIu/LWrYdr4eHI7WO+BaG/5J0CiVcpptMILj/06vwithk
8L9lN+AeXcWbygxPib2YuWJ73faqWaPqLLe/v8rR2sSwY6yx4fDYJAnPcY6u0tqeit0ZqafbROhj
+L8bhaWdghkchD+/lOWw/LJVQ+6jH1/KECHFDSfzSc61/aiT450S8A898KEnGidv3RVPznGX2WTq
xxO4m/suq9D7+4Ed3lddMBJeYkDjmYbuj8eC6dgYo1y+KYy9471aoGM66DAY8n0MkeSimNb8MS6d
d9wQa7vFV8QCyLfsi3/u2URm6QwtKjvqtZqiwK3P4sro6gCaDmnlf9S74YExJkhL0TFhkw/CxHp9
sSEpardxUrIgCb/h+B73FGxCd//74fDr2sBeUNgmZ2tbguQ7mrW5pg/WxBQFSF6Bf1bzJzllzonh
/eZFTOrHJnsloG1HXyo6oyAyBBfRuiLbILCUeK3q4fL3t/LGcHPtn65y9HbgOqeg9hv8U8EQnblV
Zq5m7IibzBicuz+9lGQTgWoGegUjTh71kfBKjxPOodS3BgNhM5/CFCetlTxmbqedeEO/3hZlZRY4
QwebJvCVvB4HWFFSDFM6+UlWIs9TxynwjYTxM2cJeWJt+PU9SVsu3yaDLQrXOnqCQ2DAZS25VMm6
CnCfymZqkIn0+4e3DNyfts0MbGlbJuu2SaEH6uvRaMAuMqBXcdJFXRr2lxiQy6csTMkk613cjT7p
pJl7YgT+ek0OITYnRovtHyfIoxeG1yk3yE3O/EqYJu4ovSE9ARh/pgw27CYRVb+/xx/t+Nc3aS0r
kbAdtNicR44uSNnSE+ShZH7YEUHrO2blhTsb7kuIkW5yP0IK9tIdBI4OvWbfqmkzJZX+yVCVemqF
S/oGmjC6OBSGERXaOE1ID/ZAphAeNKICB0ajbTup2eezNMPPv//tfx1yFqcNz12OvjpgzKNfHi9o
GAqTz9EwU2BbZXOvKg4Fc/CFSnxmnRgPb13N5owtnOVswyN7PcBVk1H/xfLtD/hNpm2eWsZDI+u2
8RuAVdGJq70xEoQuddeRnuXq7GZfX80gO4lyEt8/CfVsNcoI91fRZyk5L2Mx9Ujwy+bD7x/n8iOP
xoLQuZjFYuEw5s3Xl4R3O0caYem+8uAYotyYALHiAohILyEXVcrh7vcXfOsemb0OqXMu2zGqLa++
U50uFdgFPofxMELSD81Hb4wv64wIJFij8Ymx/sb742FSKXJcQlJYDV9fzQS14mi4J/yQswoe31ZV
9xpI6n1CAsj17+/srWstn0OL6WMiBj+6lgtKdZiGjAa3q2ijwuI5z/swOWS5mje/v9Qbb81xjeUk
TP4Gm/WjdZesc1p9gSr82auqdV2nzgMWRX1TShDEHCER/U9TeOIb9uubc6mq2RROmIDL3Hv9LEvX
6OBq68wFW6lLNSOQtfRB7L04ESug23L7pzdJc3XZtC8HY+ker4uaoYV15LJF64Zx2Lk9AbFAD5ru
IosG/ZAE6XgDG8Va//6qv75Fl4FiSMsAuejo1tEcVHKSpdNx1QZKHo1XPmQ1Am3yerNTg9Plgb2e
e6xfeDElWxzMfMcPFAuKk/UE6lIKLzq4XpPMb2qvAVxv4oH4mJEedUec5xyt4ok8iBOLza9jiHID
41XnZpcq0dGNkhdtyrhKC5rITXuJPQ8mi6RyCSdsIEAcquh9QD/y1B7/l++4pCBlu0T4stBRgzta
v5EOTBPmHL52HizQEQH8hWcSivP7t/jWVVhDpcl5z9Cd42Vt7mdj0uuY83kOXN8B9Ol7odudGKG/
jBUKX0yE5Ql6luBb+npGtMDnemGxdxQNaJBlQ0YjncysOBrm91yKmgpnRdvTjeMPUTZ3NL+sLueG
BpLb7XZcS7L5NrB9x90fPzs2WJCJWctYXqyjdQzEpevExpj7mPaIUtVZbUgaWbBN77iOQZGI4U/N
63gbMhDaS2Q3IbuFGsCDwILMPtuuhnf/99f5ZaAvb4nSCccWVmV2Wa/fUqiNjbJCsga82oirlXKD
XsOg5jW0OIW2HyEsKVgVU/We+2Pdw0ZsO9SBjhbp1EQrZRdT7mMzqw9NoIFeSomofNdlYLBw6CPY
xFsG6U96urCZk8axgetyACH+1alick81ymEnhsWPmt2r5YrnCGiEyeS4NEt+uR8nBbkw876IWQnd
aWNH4T2+n3KVWxnWafMMaj7QBqwsbu2SOQJ+9sQkeGNW//wbOEdrh0c0HzkAggNhp0H+IRWyeOzg
mt7+fsCcuszRh85W8TgpJpffm+N4mXvuA+kE/YmS1NsXWZYPx2ZwHmu3DRgX2hAsey1YSc3W1cPK
13K69Sde21ujn+KDDY6c4U9d5fXwKJq4T7sa7qpF8soKU7+4VdIALGmy4wNx7tTBhYiKU4eMN29P
0HoQDrs9Ks6vLzt1UCD0ksuSxVF0fjQn8yPSO/PE9vWtFdg0Ka9QtGcfZBqvLwOEU6Niyf4u0C1v
VZWogianpcwiBzM45W349Z6YzOBICG5lFyR18/XFjLiDlGdxTxqdeiSBURX7gPDKP5/RXIdNJId4
TJt8J19fxzIr0cmSBcuc3TTBnI8KjHSj+MR+7tdnx8ndFh4KJ4YhHbfXl3HKUVbYIHtGAtnWyUyw
U49UDdp7mZ9Yo5Yl9vXSwZbKYPTRQaSKKI+eXDaNvWZzlITmnwfbpNTqXdVM+XVki/IMDLw6UZ8S
y+/+6oIOp3cJOYYd3FLiO1p7E6tCZaqRj5AkBoH2VZZBWss4/pP2aXpN+yGyKv2xcJDZbDD3Z8ZH
J5k6B7AB6Yp3v19OfnnOjquzT6ehSamEZsjRc25gPpKj0Y9+isduG6PM2ekUMz6AWDi1o2SYHN24
y3STnBxpf/NdxZH6+qUGNX7xFrCHDzQV+QdgN+jq184kpXoqzEpP4CC7Q00Y2Cw1GQw+J995vm56
Amxw5fclCZ2UYe/rdEzj5wRDYIF1OywJ/kMDe5Vx0rq16CxahxTFL7DfahDjZmoc84kcQkKfR+RC
JcIm0yZusxnr8EHj+/SjOxIP2JxJSTIjE5qf7FvUK2NpkEMCNl3n1XgjrKMrbKJVcxt4I8ZZVFRj
EHxEW+OdqTyCar4CxEzglPSyDngLXykXuySSb1JOV0YJs5QwIOFU5pfAmHK4OpDs8uLDFKUgHv0y
1ESmVuhwISUuaA2Vn5cpHpdN1xKtCkgwC03zUsVJQMbBbCsgGrU5ac5F3qeAtkidBB0WozmyijmE
b4ff/9sIAHk8OJabEdNVkO731XRh11Dhi+oB4AvUjBhtphpIJiswRSaP5mhGpGKN8RTYtz/AGfsm
aArrpuwGz9nWk22qfbvY6/0WCgkB5ECCSOhEoGhG6HtgAu8koZDeVTpnE+GVqh+riyCt6+l6mJtM
e9DC3FDnQQ9d5t6dSmz5gMt1qJnQ31fwNOfihZSf6SWBFm5cmN2QF8QLxTYANAcE8aWN8LLZQ5cY
un1IlGGziRMKwU+AYwjzZRkEEUzUevhNsqlyYSCHRA6tkhpF0jmJoGEcrikGRvEj+O7AWIUsyoSa
SEkaYTGZ9PRXpgii5DOzLYX/W6OJvSPKxIXsZ4Eg2qrUGI1PBFjHyYYQy8Z+HpsIYAIlkDiPEqBs
Rk1adEEO0RINNuq3S7AIRBKtUfY18bk1rPK51rkfNOXfgbMZLw1WXZi5DpnnZ2YHgoMNYeWAJkud
QJKYBsdTcSCFBaGGeLw3uyYQgOmkla+hdljNS00m1Cf8t8ohuZHfbTUbBICB1CEaatsQQ3Khk9C2
MILwvj42pFKCyUcgBI4iGLCXiJzNy0o0afxkNEQAr4RCELWCItUR+EeRsfPHKCwJOZCEK29w/jnm
GjqP+VWAvSRpGIJz4Xu0xyLQCiPR7GjfkmvVJuKrbqg0Riw4zcSW4X2894LCbQD6dYPaRIaD8T6S
qpR+qgrLXpPqUAM9rnTjhbCPNlkj2HX6HfBkCSZfQJ7eBgScfQJtbMrLcAKGS2gmxmwfIYjtkjGt
TeWmSUtxX5Ft0q8JEvaGg1NZnLmaCHrGwQ0mHSzFUIRfh5JjysbISeLzC2G3n505sdqHmM0wwcik
1HDiTW12QRSA6ztVlDqo0jQE9E3M5hhRe51bz1o1fe2AXSz1ALyClRKrgOw80te9Bj3sMiL6wvTD
oHXVIcHzLf0wTsx70pnm6HGOibMH1JxgeMxJKxm3CXDzBxb+6LHyxuCWtRt0fKFsO3nQiqpguSEi
Yj4bWDO/N7psP4FNbcZzigbJJw+BWX4+6QOgoUDVNiBqEhE1El7S/IXoc/EQ9TSqV3SwwJmD9OnB
dXqMWH8YYdJ+7ss+1j+MZS7UYw5e/1ZvtPZazILi0aB5cj5nHSqu+9nqsj0WJa88s4KGCFNqQfVd
1fZp5hPf7n7vQR2W+6kduxqQE1TIiyoS+ieSKy3SlaaEsE+UQeGLOQhRkQGh4GjkXm1165bIDm0V
sWN0tyKukwSA7OBBwhh06xF0NKkFWieNpwQo7eSy34+0msk+ujFsT909FxPGcSATECXXyipTtMUw
t0vfhuaFfDkgxhqQe6lMRK1aJNZprRBkE/st3U1OdGj3JaCdXy9YB6ddIUHszQ1rCeJ88nem0Vda
Mn/IyA4YPje60j+7dhCmD0ieUnGeKc0GkC0jlvw6xHiGXJpoY190qYZ5wiJUfZu7qiJjcQpmpL6h
Fk+Wr8wxD58yMaZfqr42Hm2iHqHwkceMGALmIWtDzDeg2YwdVCDqMWZY3wJ6U/l9lpqN9wjTlBBL
J2O6AsPiKEKEsWncmsZMUKiRBDI5F4FnYjaJUD37uj4EydpBxx6hnE+hpRdNCbkEZmCVPdpFZhq7
FGPEfOGQmNE9RG1FKNEAIA64btRn+TqlTegyEBMIqV6EnYYEtETTd83EKP8Evi+yfSSq3UESeTaQ
8MDL23hurCtEzQ1gSc8rp/SsIAai/N7Q7QfM0vX58xA5zkvt2W7zFSK0QACFRp2sDY1Qy1U1azWb
hCq3rY8sGzh5EdJmuveB1UqpszI3YYRVzFHTj6c2gcfWkfeA+SfMmuDRqO06vtNc3CcMdgAc61gH
FrJb+vyw9oSsojs8d63ci1JUDOnc7YjGciEz5feuPpdetFLk3DFK5iQGLBgNQ3pQVeNlZ2EoIeX3
sysX5CPnmeax0NqkJemEaGoPvNVsiv5z69HVf7baUIW3cV/l6qs5uiNTKCZsFk1y6L6Q99rzsYdB
Zx1iZBugZ3GezPvJ7kmFDYieQ7ACc4m88oWxAoq+KMe4/sjOqGYYAzPqnTPooELeA1XSxXVDZp3+
aHegWu5GnnS3m/p6yLDiz7XY0l6MAGWHE4BYF3fAIwgzOd0SQlFoa24/qb/QbW1DH/Wq7PZWbNT6
Hpr+PPhl0WFTERMpwOSpTOqpioBn47siTWVl0Y0/T8CNkY3iJAs5SXhF7SeqR/jLIqH3Z83UL+Z0
NxbVtSKYjyWoGnjnviKAg+9IpHeF9jkHyjvAsyYLdKvpXOFCAnrGX+Nyj5cQlorRHyFK26u61xMD
PFKcLFDd2RhvwiUi9GNvm9pVTYC7c9HTzv3fzJ3ZctxIkkV/ZX4AbdiXV+TKLUUxRbbEFxgpqrAD
EQEEtq+fA1I9I7LGJKu3abOuNJHJTCAQi/v16/f23wUKJOPJTTEbNzYBHpDdObPhj6xdNHa/741A
WLdBUxQYzfdu9GT0ptmhljxChnd9gWRhPGlD4/LmIDiC5l/RuqgXJv5M5zpWl6H5JNJ5NL5KvH45
Sud6vn+N2/8R+fYm/67arv2r/0itfcfG/SR+NOde/fjR3zyJj+/8f0jCJRP7JYVZSb7vSLj3Td7/
ePmvc//U/+h+5eG+/t0bD9fw/X+RZZA6rpUxUK6VA/1GxLUC+18w9SAjULgnSA3BvX8ScQPrX47n
AkSQD8Gu+x8SrhX+K6LiapH0ksZHAWD0P+Dgvsov/G/2t34jyAOprQM1K3LCj838+HirxsJW9Udo
JbRh7Gw0yTCjM8WQL4jBalE+EShiBdnIuZtdvBsnuIsbo03MZ4QvkclZJcbL4DLKPMzKy8ho5HGM
6qq7wbOUzra4LSdPPHtlX0ztlrGqcExLEZfFiWVC2/MOy9mgegpDTyTfndqR/gnvLCmcGHS141Jo
nVCkv5bZ412XVp4qRdyOXl1fW+iTcsmQoqz5yq6dpvjLwBKOv/nlkd6+jcavLNj3uNAKIkcrar02
pfH4bHMFO36BDQO0BTk+svBHMrZNIY997VbusXJhEQVHfE9QW0eqSFT5X5WZoNT2ByjvlY/y6zOC
SeQEwBsOZD2oPtEH5GYpHHyNTD9/KazSwUS6J0lBMw5mpoG9hprGVPVblfWpizeZayyiuR1dZ+44
5tFOGaHe+1mDPn/bSkrkJ4oBkt/9fozewxYu9UJqIJAkAZgAzpiW78doynLDzpRjvPiGGkx7my5B
Gsh9hbiKY8YNQr3+Y4kpXn/x++/98GzW7wXJpUSKQiKV7o/fK/SMvZvhhC/pzJzz48EUVfc1c9ER
xyWFGjHWEGj9kHtkWQv0Hf/+699jCOttB9QJKQhDIIbF/pECm3pDjqJi5rwYATL5DkQSWG5PLCSj
v2hpoMTH1+D0vnFKJFGpUJk0yHBo5xWD8vsreQ+dcCVYirmUIMATAMOoEbx/ALiAmAUC9Mn3JFoa
Tx1aiWnGvDOSusOuA2+Piafy+6/8+82H9AGsoD2FHSjUHwCULMiSqphN9eL6I6t8P1v+YpV7AlHd
rTqjies/cszZNq7WdCn4jyQrg4p2uCiYYvzDRHhl4/6yShgAQFhWCQvVYTv9WC1LIxKlCNnj5yxX
CNkdsVVaFwTtQVnXUhgt3NUag/ZFhLmmtVyMFlhuZpoYy8eWGQhINeeozmpgHIkXsX1XD3nTPf9+
zN4XMunHgLRCIRHyVMAeDsz8/jFpLMmVKZfpeVK9YhKQB5kMlglfFI/iSTmDcRZ2KddF04/t+pKL
VP/TwVoZLYBeJpgP1Xe2tveXEaIp0s+dj6R4RSuygWd6lS9jPMxmj6eHg6Np+YR5hyqfkJyHA7pR
Av9v7xgaWJuWMaQE4jF2/jnjrxr0RIcrACfxRzT0AwFnHS8GiZIQlW2esO+v4/nL3jshCC6iZnGe
u4Q26npXQEuo9K1c+hwJRvwOkJ7eGEE98Lt2lnWL+li5zMaZ5CC56CJVoVpeL4s5X9WZxOUQOMD0
6SrG4tSo7vw6SinT2E40sSXS6j/jImBCduRTwc5G+SexhQ+lIXYqqmsRXdU0U0BiYrK+vyFmJubY
pDWPgdd6yPkLiIpMxSTRAGYbawmw3YqT+W33pI+f3+nX7URYJO0ZPb2948u9HrGM+9OCfuVF/7qG
II2t5FVkPoESV872+4sDyOzqJGvFIz1buUItoytD9wblAmeVINQzw4GvK34wdTbNM22DZFoSbVnT
Hv27FGaRcVS1WywPytAdDdM5/HwonO5QV0j+a299PCS6EVNoxrtpuBOqKBeMDv1ypIGvqtZDK2f0
eUBtE2X80KEVbHnAJmLi2TlegRkT+KqZ9uFWeJ3T0ZGp12dXgqQRYMjXr49CQJcxDlu0ODj3CB64
8txo1tigF15dPqFXScfAPhqUNZxdp136a9xiE4Wuao3YOi5EST0dU5fD9VsTNon7MJgD+e+Ofm3i
jEGiP+78wy2c0Q8owNMbAuJBv9aHqUEVpkmtSFSPi1XTgI4fC80uHdBA0VYXjpYjG8U/242oKMMx
eG1uIMz52zd24AWUGZwROUA0Uz2Khe66/dldAAC/9wfp+Y9J4SxMwtHWfZfe4KIZME9/fxmvGkm/
zju4Mv7KbKeLBIIAUfL7eYfTg5b4GtQPtdvUvRP3rfaMHy39K+xGGTictVNJ0Oa3Qxem7DgCo7x0
l4a9PWC5G8BEpIPdTuVVBd5+nhxV0THcjZY/3PWhYeYblAGm9opJhBBgYboJxW038a11sQMADXct
mghrewe4/LryB9dzPqFpRCMQcJtypuEPpcaP+xo16JAyz3rX3C0NGR/OzhLwpxllF9CO1pgEsZ5S
NkEslU7mLaU118XjcJyYtlMJToLLPdYL61bni3VKO5rmf3BgBNv4oS3zpVbHXNjOukXitIgCr8RW
qMsP6DxiLbBNRgTNHHK/sGZ1go2xjP7wENfy6C8PMSQCgjcAFwiCHG1HH5tWpdPUC6CNfR/2mcPa
6kW6XkBvOHpduq/rGGkVMIB9kk3rEmevXLcUXEY5aIC+COMtBBf4UYtlcvlURUXgHvOxWsdB4vru
n9At51155qy3OKe13+0pVyj6jWhZB96aOS+43T/c2ocok1uDp7a23Fkh9D/ivffzs59KtA51O987
Ke1V2FoqydRaKiwfvvdmWNoNMHsrl4fApogErG20Fg9kwrk1nXcLjtx9uo8cPFjviVIVwzEGhcPs
c4aF3QRfDwQdDoisYjsXd5pt85jbAmn0TU9EwhfmWNDxL3Isi6GoUxrqT30f4Kq18SpdsCSwpy/4
19v4rFth+fT7QfgQYEKmoauG8wu2C4XQv4W62Ii4/uyjwTLUAaXw/Vt4a2NQMeCJGNoZjki//8bX
wv67GbWW5QjsaUPl/0RN74fdLFpCSDEFXzpNKeCpn/ueCcXZz/i4haDwu0tGo6W25mPewoBXQ9IQ
srDpMUqjwmbsNvBhsRR7YLSQzYAFOdxB0OFdWO+w8PsJIPv087GlVEAYygleM2uFVbQ+jrSkvcfe
GEVu8RLNRTTcmW3dciUevuzLAzYRa576+3t3I+fjcvLXQ4BNgiIwUdDHzIZwsDNSc5q/ZNnsV0nc
6xJWdYIaR3Hy7YX6EA3+ysfEDMYc1gSxUjKXl2alnclDqQe5nCuV1oZ7k9RZ4FAfaKf0u5lX5nFM
NK5oZdC01YtbVIu6q1u/Vk8jsPr4yR0sc1pQKMAmTUB0c9xOo63rhcNJySyZ2tjHt8q6dkxlRdhT
qQhDh6mnBhSjBSPpd8maQbnTJp3KgcUwLJA9gagMiO8or9pU7LEV7WcXH93J0sjxCiwFrIT4DYXf
iz4LiMw2wVKNy0Jay1QUiBLMiY5lJwp/T7Na6my9mtrcl9Fv7fyBFrI02Tpub1ubmfy0xbM17bto
G+X2WG5Sr0qPge30W9ma43KVoPJuHnAXy+x9anTURXaibGv3fvaGtDTuo9acpi+AeE5/Y3R9Y9xx
YgT6xVO+r+6XYKBJHgJFa2Xd54j+m/KQ5KAbaCK5YY0HTAnUncEVXDoZPlt1ETYvqEpQ1t4yVWb5
I9L9OJpweMfOKo590kgvpKhlepV/SPAn8U+QrA26KQdf2F2V/chCTDcY5YkuZ+XeLPgWMKUXS3Ui
+wwZu/dxX2lcIQKkvxHHrq4bbyqp+hUDrbTD9eglKb6MiVuP2rtLGtuRF5hYZWm4Z6746FqJYTE5
1qsuzLEySg1ab/stfqhLMV+MwJYI+4woLfjowEejywZLcVF7X1tD09N3weQYESwZEYcBX9CCqCuK
+9kJMfCs7CDgBZfs9YdGnle80JPu8nULRpzyedEysofLwldYnx2tyTACxDcKhM+CwwTYXFex5w7r
uWh6Rs7tpI7HofI0Yb1mRpsCGWUv/TQD1orglmo0zrv7oHQMW1yUeo7C4ZNfOIjRxJJ6IBtXoHov
Kx+oySbGcuW6qBKnOAhLtuwbdm2ZYWroJDgVoEkuc6u6LYqxCHHtxMKjS3dtbkGL2LBlrZc0D1jf
2KhY4foot6agFhxum940vOarndoN31cXVRTd6zSUcqPIgxlZO9Q5JwhCztn6IVw/IUssJZLD9tbN
Ou5+Q3mqcZCUy8Z1xJyqL3lpu6w3zk0drFv+SgsIg0009qhhYWxJvHHA3qfmfeLtVrPeWxg+WdCr
FnCWYMszUnKxSDIbuIs8F0u4me3926qmdZwbN6KAsjW0gfTU0WjKMHN/SElCQ9U2h+wYbMYQhF1u
4BB4dGcx5RGNfuiLRudIfOVGhn1vphfXmm7CIlgvOedJi+XsM7P4BodfyefEmNYJ5itjffI4DvKz
KqrXoRkGJNFzjthQjlzD0NBSh53k2/0o5TjyGcAt42feJFr/XHrojjsbd4wAgGKK1HRH0YTxOnuS
pYv4yKCA3kEvYz+/DoZm1qjNzxgXaytMOkkAO6+8ccxcGeefQ228vf0/g/z2PpACu7wJbFFzAVaD
NtpzmfsiV4ccOgM3Le1l4rtS20lz80wCnrZYwLw9qHYZeqYambdW6UWDBFTixRb1q9nH5xaX0+U8
2HXFW2yxyqJsgDmSIUJyHtk3PM1q2gFZo0FqUgR5G8FWsILY197uKaNIPOP91DY+rjLzamTPonl7
tG/Tw8dMmvHxXfoXzJ0XVOvNTz72SnKfYmnD+/G/8PnhjGk30i+Lkbu6v+ROnXV43ybSomfNVXKT
66dYOXaqI7lZ4DC7Otys+fO3ATWWceEfLUZjbrAzTA93rws0DYNJHNIV0TJ3Y66xVL/G+WNFPrqR
55sPgS2fLX8ts1LyJ2Ll5tVAsPupA8teP9Ae1hd3SENeqsZclwP26ev1N9pPs/FeV2mV5vsmDfnc
TDpW6hzLbg6sHtbF61zJiy7qg8PPIY+KQXE5U+6UfAgnQMuXFwLPl/wwWBKhsHsityIctuiw902+
MbFg5su9ImtJmfqKSt1FBWAAZMNjyvRF0KbrcsZQbAV6SkgoRbgvCRZxPHSirqLO1rutiVNYFbkV
tbKkS4ENIb9r3p/1suOFoNGrTrXU/HfGDth/9MzRAiqSYPnVaSj7BFAAG1G+3YIRMTz4TTKRBSTz
ss79EeoXIPHkSJsdhr7UinphVXPE1rvJwDWsu6C3WS3TN9OfCvabtGrR3j7+hJOLngJtsddZRb77
fXY7+PFHUWQMx8F5XTN4YFYMGLI5ZbI8QE9vx/5eOmMG97p/u/UpSldulCNQIOSOynTsvJ2/mOj1
bXqEPvmdNYl11oBXrVP8DT8Nu3JkBCxtr/fb57nNi2KC836ZA4UacV5BtHhETaJscM5CSN6vb6AE
Kt7hIzPPpB48FGfOP0GWxcJsOtnrBlcQ+yJFX4vPgMCxQm8JafnqM4TsDnhpYpWkvtgsYUmFyhLA
hHdVl/66nnp3zAHh1043tkrHp3xsnbqZnabYk+utg6dzZ4UKbB2WYPFF1aT8uZqpp4tvI+FZgj13
0imVnyKnWEHKVrNhweNAArX/7AJjzcluQnh+RnBqFF7VYRxpWL4bB4BA/qOboikgOUxHCGJoF2Ez
nuz9pl6PDdoQ1ummbGUx+d5GEuV7kGgnN3MHacbFq5Pgc7no0TgrgmlQhUVQ4n5kv2V+GSPNvvOh
cM31HhLR4Ju+J71cUaoqJ14lso5qlPcf/WjOpPXsTpVfnXwfkSg4Anbb9cZfY24VE7YzMnIw8uqw
tJcQySsrUA8gktBlvpgooKXpJvGo9E53Y0BsI1+iIYdu8K1L0Fyjdl9SgY82hr105QMaXLbbxprT
AWul3rJaYsog8OAzaGZ5jTPLZuCHRjDEwUhlatr+vJO3ZylFAUC8QZ1jXm/rdbupaApnukVzuu4m
RP/r4s27en1H84reJ4W9/syzTIN3zCleGQrjUtCJekfmvtY28ioRLOWUaDE5Lf2My0bBQl1XZVSv
v/k5ZYkp2YkizIb41Rsevm6nRrpB3FE5uC/bygxvdRak6GmOeNbzoOclieyLUTbrKk+RsWL0O+pE
vLiEZf2FXEzmt2tSfziBW65XXuZUGh9/fhEmQBxpkqlinN8ytiYvlqCEaye0+7l827DKN6BRhtYK
RhsVKpJco/KViypYinlYgvEn3dhnnXuCe+5HqnjDJa4YaxgH15DvwHJ3vSz9uuCgR3COIMum10Uu
qMGzJJtxWuckkmk2JrwecmZ1vcM6itW4fxsQcOB10yvh5/O5bmcZxVVmO1UQ/gH4+pDQrz2R1FvR
h2BzW3nKHxL6rKeGAF5tn7O29bnqIE0nVsPYss1Kw11XUDUAvGTxAOOHa/9Ddvc+t3ttyVwLJ/Tn
evSzfsRZlaaTYuwCoKq3rbFYm4CAOKjuVH/Q3fpQpGE1QaOlb8oDsuK//prW/wKgjyFOUug0N/+Z
I2Y5te1GisR1P0GOXWd35GfrQ9V5wRNuXeXyyH5ujr+/7fcQArRp5g+SEkDLlMOZ5x9qVMng2MC3
RXpGnIRtLPcQMZD7rkOrare0hM5/Gue/fyH6NAAHPooCgIvRB1wRuqNpVVi+3ckJR+nHtOTEvwjm
km3u58r+/Q1+IFOvdwh2SyccPGoar92PQOZUFW7a9Hjl/NwxxmxZQXtYqrPn7SeEGYd9IZJFfdYj
GsPbWmNk/EjnMluD0S0uB9Efruj9TOeKSKXCiMMriLAE+lsT2RyZxhjMjryDMbouqpG4jjU+afgh
qKaGQ84jyFw9szIjh8OB0MLI1gsphCP1shmQzk/2Xu20OI9PbC3zhq1e8nbWR2Kd8tkhn0R44LWe
Jd622d/fxMfHyIOjhWAV+wGSRbns42P0M9nbkzGcsq5cd6blNRASndfozzMEKvcPJgH/1/d5cMPN
9X++/7EjI0Adhwds6tPPY29KMwkztWVnbWOFWd0/gtY8RH9CKwRZZONmqf5tO3BG9L0bTOxOb8cS
QfL6NIKyYl00HTTj7A+zYgXO/hdYA5+NKD+5rED4KLQqfcQzx3mZcrV45RERaAVLOajrwHn0FQvm
T0vw71/Fowspe4WIHFHk/YDh4VVbzzr10+NbKIKy5FrUnGxZ8/L7afKhtsanw9BA3MVmFMkD2Fnf
73WN2WdJMYnoO8Qrwre3ZWVjTcdsVk69ppNjODRocdSusgMYxxWVDhrjTdQReqeZgvsC5yDj/Ifr
eqOI/DLgYJgMASIJqEywtSGe9/7KTJN6UZBn3UEtNoJtO9ubVpaENl10E/7qUOQOMbzvUjDfKK6T
hSw27r20t+orogj0+dJNWwoQqWvbBRMxoYp6kM0xrh6pVZ8SnCetad4kNqWwb7gs1aRnqqC9We7q
Si/Qg83W9Lt6GyoPCPDamazW8W/xiVt34NInSXI+JU1tyemmTLMhgsqjBz+3wGoKKCRHEqAgr7cV
asRMkZ+BU2DwZ1lcvoU7ZA4hh5j/ur2+pUDl62iOWW1zpJCyruHJONg0bx1bnHSrU2NrhpvQz9fB
yemqNcg03mIuQdGW52aKELV+LPD62lpQd1URHik+fSiFjv8DxUiOc6Rm3wKs18iOit/I+C4yXIOL
QA4gXuQ8pW/vRAiR/1yXZDvDpUkVJU831VR35HnUGdAMvXcIxyPn5M995IqLwjcxuIZSOCjw3/kt
P4zGuXOQvS01ZMo7kKGA6kdcZH3YJsijtFg61bF0YDXZt5GMRDDuUglhXH7x0Cxe2i/UQdZKG7Ep
mkWntu8obnzJBSj42g5Ap1O0z5S0rGJTWwTDf+GuJbvw0vOn0X60vGnuwxNwXiJwmIyK0t4VTWfg
rSjY0BCYQ+uRGv+ugdPqh9txshc1x/iJgUJuCBktHBlnqKHjdRl1GKvHlMnRhW6MKFSr5E5mdgdM
F/vx2Tfrcs7wviMRgMYI9VR9bUCEDE3zk7+WAn/ukZI6fepfhzXnSbFvssq3NdH9a/wHIL/Gr3PT
r4fh29RA6pwotQmqklQSh2G8AuJBmX5tscOmbcBl2EimYPlFV84XDpc2PMM1N6p9ndOiGmO4PZ69
GW7rds7H5JC7g3PMTWe5gHs+HEFY2rtA0RYyIT5xCnClNcGyB/UlYVIf3dSjT4fVlz0XSlRfUzNv
t1NkJeTIlYNKNwjsZrQb7yoU5iNcXx/fPeFf+2NOjzS93zxd01D7IpjcXdHm+tNSVL25I1vod+Fs
ojZfdn79PRP6jPGpuFLwjtE46Pqd1wGNQ5BJj3ipRygnj+FnTOolfAORv+SdTLCIo8l3duGLewn9
sOFi1/s5aahON8Jz+ehwhvlZoOo+8pEXIXniM0Yl+gAfI3mREf6S9OtifjdHhbfPCrM9CzpklrgC
OupiAx/R+3FawiesFT0gBl1/GUM735l2j22fGWV53BqGc+0CH+5V3zU/uiJIPgNq5vCoeid6sShB
kWdZwrob6NnK94LuKRRq6/6uG1yAELaCbYf346XTqRkT6XoMN0mA7Vr4NR/saL5YxfW+d6vo/K7V
ApWQlG6VOYYRG/4Iey+ot0ZiqEu851tv61p98Rn/HpR64BBceV1vyU2CL/KTWXTiekKx4qrzrXWG
Jt5a202H8XIizL4xg3K4AJU3LnFfzOxtyO73Yo2jg6ozzgvQxOE7fhuFHH9Iw6APK7eWJ5SKWxum
g4DWuCwdMxch8ArL5lbprVjGcrr0dYrthGmJ/DRbARsxqd5mGJFnvnRDsxKX9HOpPeqO+LBW9RSD
QD944/zd1Elygkiv46HTPZLLEq2NdKqHYIuAE8R+bExP+CWob7NA470wKbunXaxLuBkozeWpJ+g2
cNwnKuY43NlVc2gBMGIbee7Pk9WUn7tshuZd9n16L7NZflWTqO1YTnT4JZYSqEBzfVSCaRMoWXhT
tmzcKRxvI7ujz6dZhuKpqMUSU3yqH5oWAzMhBuszCuvhhbBVuNHKxKcwb9ynLvSn64I6BDxvgGC+
NOnjRBuSTFmn13Sot3lcWWX0hGOfaW5D4sYCq8dOIqztl3s2eh/t9nwJjr3VZrfwh+CcjJm6t1ua
sgc9WYdCDP6TcpL7kfz9fkEnOzxIerzooKqx5GNADlkfaL0jPJ1hHkeYLStXUkku0x7vv2G4QKJH
HCTxMa1lQRfdR00fPTtIrn+hFaV9HpBA+KGZ4NshaO0bF8LDAUdle4sqcn8m7jViD9v1a/qlysfF
bJsDHRAJjDFg7lM2my5n2cSOZBZ5CE7llf4xoGC0EVhqH0pPq3s4Zw7XP9iXltk4+4KetW/ghfI2
ajJ1tOYqOtc1JvJpV8jdRNfjmp7X+alxzf5SaXe8bbpEfVFh6H7HnZHNwZbzcHLnmsUD1vbJcnp9
NalgvEAqxsGuTIcNrHw0vUnbYX4Cx0QXi6GSawxf1efFDrP7EEjnm8RP9QsHfnpksQU3i2X0cKv8
fF9FiXdN5d1yNn0dVVu07BqH+a4a/C+M9rakNHCbTq2QuGRU5l6Nhfwmeo1Ha+Ity7WKXH0FgYpO
PKNuv6TOEtXs2fW0c4IyPFrUIjeDWNxPOEk6VAyU8WIkNty46xmP2zxCfX0iBt8GGqg9vC49Zwhw
y25VWfVxFYnkejREegv6U50Md0YCpFdP/E0KAJ1bD11NBFPooDhNUQEt1BNWfhm1wn7URqIxYEAX
5QYKkr7P7WGQh8yuHJfGESu4cpNWhfvIxJ/8ss5CsaW+7OIjSh1+G0YYNdL/29NBUTtJc2oNeAhX
syEDxto3x15dy2igAGVNeIleNK6sPzmTa3wOmigXG5/WvHaXRTRtFmk+4BiLVkR2Vedlm28N2hph
aiaJZRyCoeuWuzlslM4Oa+hhbiM5tRVqkygbjWl5WYIVqIqeVCKXjVfrZLgBxSm6jaPpSR2DBRGK
1qz8a2iEibWl9TQvr3oAgv7By8lKFfuIEtjBEDilDXSnI841waVnT2ZTfFmcObGHeJ6kGelLm83O
vAhpXpsPspobhc915+lzZKQ0XY+0s6Dhrgy6PsuNQefTOXdg88R25laf29kylsNIAowjayBt83qM
MCGm4ZX6wg124Mu4hbi3bFsQt8vC7vMNrcrlZW/MyDZ/qmbDjxaH4W/Mqd6CH9Xlyh4Ttld/6nu3
CPstfat+ZQP8d3hhtCFl1422ZrveuTiWZtdlRtU4rhE9XTZLP0k66OqZglSgCxp+ctdrd+nojTdl
Dny7LaYcT5vUtcKtH5oZRtg0OlkXZarQeBLaC+bYHqnK+73dI/0STcGmpp+piwOXzqcNWkL+gyUM
9TJEhCaOEljbtG1iObt0yGxtbwjhMqPdwBmAIjfGuFLfzQZCOgRmOsRMecNO2vMGmizzKf/OJiRD
f5cJ1Kq9VFpTtMMiz6IZU9hT63k3ljH4+p4ic50cCxm6T+kwPC5Llt6nmXhMI+HRAyrH+oyZebFL
wkQdTA4Pk03CV5TlguWqmu3qhG+L3g+ZijZCikXESHaaWNjWXn1WTeVvlfJn+uJyl/116OvvPc7W
ezxdKS+mU3JD5TPEGmnqRrldOGzcWzy9nHMAsQk3kQEMivnAhMGyPB9frFaUn4WkKXXXBUF63bVN
e9ay69OdntIhuQDNxpbAqKfoAtccubUbWe1LmXjnpjQxH+izFpNgz7ixy8m9sgXF1DbtKKpHpEVb
206GJ9qB9GGZbNpjzIBDeGtGg+x2wvLbE7zGsb8QaqTxqxvp+JRlWtBM0w0CfSb68NamwUZf4NKW
0rMN+H5eEpW/JNTj5aGg7rdVLMoRJaJSnTjlOfxzv6y2yJJVL2sb8B2nzqrSikWKbkT2UOSp9Qgi
OO0hE0WH1oxqZK2D4tYoTLUZaj/7ajb1fVXAUEtJ3PYBjrjfWhqA2thz2vabYybqUttOMsWJoqN1
kwPaXibC5qZTE+Q9n9D5cG3nU0FacjmMVo4VthM80o1tfS0tZ7weqChvPSHbCwco+4GigF2uexpW
FU5hyhvswB3iVjbHdRK6391yTdLnBhfy2Jts/KKHkKavys8p0AJyt/5F4+FVvOlUPvXUwJYWEDMY
MRJyKvaR2DfywrupRGc/Z1lGs55dcQ1xUQVZuEHMQG6A5ZgTqKR7F7Wv7WBLCj8gKY4ReXpZi7b/
tyBryzalQJjpcW09VLiJh+NwNPoSJVdRGMdcIjW38hn21oKCBxJQhvjkeVPxrIdQcDyQee5bncDS
ahPPuaakqK6wdrKqWKWENNdTp8VzafdTTq+XIrDNh2r63vcza4VFSZ6mBejqy0A1bYipFA67psDv
B/A8hcqVTwvBPHTWHy7U1mRfB1l/5c7kb7FBONJvKwwnvJ0ha7jIWOF4D6iPVt8CsQoddE63rUxD
mic9BtaZql8YwVYihot9ereqw0hQdcnu14y7SWY0dMspIvSEXWK0JycbLWOjk5UhiJ2LJ3ZKDHQ+
wJRhEm3cjA5wtxz26eBT4sFauCgJ0hT2NcQRm2SWuU1M7TTJ8rXpdFN+sjHs6rZkFXgsxkzedhEb
Zem0mg+GaReN+8nXToJdnCVz56mCzkq782CEEw7QFPJQOrhBz9pvow3ZNqoZGEBndac3AQeuN28z
6mphFWtY5u68bWjKrcurOUyAdDadJgETt+jQOViNTdDPI71XWsj8a0rPfJtuR5YK5R26hJxGxQP2
32jDp8RqzQWGL0b9Vye7afB2Gbysutlh+m2V58S0qQkdBAQuzAXU7BpmcVtoUfIcXAMaF03nWlOb
GKDfc/s/UJYJTMaRDtp5G4ls8r56yrOz8xuIbIi1ENJX0QrZ2lYyiSvsAFZKATyGtT7DOlyCl9RN
zMk/wPdeWG/S6qL8G7Yl2dqQHgLAGWS2STH6HBFsx/0D7i6ODK97AsrpZBaRObsbnXaYlh8Wqm48
LY68oi2eHUy0hnrrVT12L1d059vGEmMtYdvdBjKOUydnp/eQOd7hMp/lzqWptZxb+FF5T4xD7pDK
vRBhwX5s9O22hB11Y0MyI3QXETvmHOUEUaF7yHv6i2cBOkxjpMw3UL10Nbq7tJlc9IvECBMoAjto
2vB6IfQLd4lR+QnVuSGJhI4tF0m4XUCfvXugHlk/iFBX9wasnx79CZriYlezdnawYOoXs8Hwh+qR
makSd7cuyraDgj8zxYstKYouvp5f2f+XUZ4Otx6s3SP4dI4jQOIgNurrG/pSkfkSTg2JbEAdyBFG
dcYVcwwuJCFcgFacmN14asayOajehF05hYKOeqjd5YtYzIQedRQQk9jnHKXx21nmuy43xokAwah2
RKBkiEkhPO+gfLevt0kdTs/GkkyziK10lNbdqjrubUf65r8r9IxU3BUDqUGzGAPZiCqsbEc4oboj
TjLl8ILi1oq4EFHjMbaU+MzQPzYk2HRpK4Q0ZMuoQbDHbdsdshYdvlht8K0aKnpEsRa003YDoJh7
ZKjB3J1qxHj0FgEb3X+FkgGdI1aYdmYbuCZ0aeP4ZsN3Atw6pWTedexK4vCbiULgFI9OGewC5C0v
ccxsodhr/LUEnD9RQymxZ91twwZ1rjgw+uxAPwUPJphSI6ZjWB6lqCTu6wBmzwtECuZGEn3Whtly
n4vY+5aYbmce9taNkjDaFXA+fhiQqgAPC5FeG2zD3SPJ5Zh9RkdBrVEXigdHIhj/UqF8mD+zRTrz
wRnc4q5FsOgG+mb6kiqLkQ/HZYJGl+CzVi5LPsUiN8f7cPL07aiqjFugvY6qdVC37KYBvm9T6UV3
FvBhsI2KdrzATBaXrv9m7zyWI8eybPsrz3qONOBCXQze4EG4Ip06qCawIIOE1vp+/VteWd2VWa2q
hm3Wg55URnSQ7hD37LP23gvMzstiWvgb7WKwDrWV52CTvf1INnRD7lmtvzr9QIKjCx+Z9qXCOTCo
zceXtd3g9RRZKKZhxmxW1oD7XjZ78zFxKH8EYVdgqvTc0VC2eOUF2WAaJhfW3cSOzRX7X51Y9yFM
ZnPm0avhw8j8sXXBHs1k6DgU1NtwNqd2uk6EMcuQ3ILWJZuhbJ+W1R2hocea3xJKwX23+lQmhGuk
1m2nXU68g7Rk7XOm3mg+K2IPTKbospQUDJlDhCGX3GELFwNBLm3rRMUM+BeaepVFqlv5O4kN5gfO
UrXhbLbfy5DWEYm2a7CM9vbm8rSYr9ax7tuw7Gb5MNj9OPHP2XbHQJChAlWiOZtlLK5kSgMr+FJM
jVxPBsCVpqXiYyuz4rRq7XAHQ5gHsGniJ24d6gLrwfW2ILOHS5nmYmVbOFF8MtBSKembn9JMljx/
e7O8yg2x2ZRZLvazFqfteoNyVZiIAU1F/EVbGW+ZB4lB2ZTR3zSQL3rkLvbGUOAJ3BYduVhVVJFx
/VQQIbUEvDc51XE+D1Oz7+Tlc3NuF3NBhjZFE9/IsjJfO+iPxCch/c0kn+G1H2mxSbMa7RHSE4Ar
mbnky/4t0RY94Wy1aoHGyePcT9iOBnSX9zoha7rPuanDPivc23GiF220ydFkIi+u0QXcA5318hnF
mHrNhDzTj1YoM1otfXiY+00ci6Eh0yGf5XI5rekVSA+RCb47DEQimGnthMrTODhVmbfua1vM5QMu
3izsEbfCnkud4E7TniKOL8ZVTVcYzOJivKbxthJjMxJ0MEw6lk67IJCijL/BnfXQsq3xh+S4vzes
2PhoIONfdf7KJTSHDw4rwiteIHlegQ/27Txy18npJ+D0eNdOOrEEcmx0g/tAUbqoFZxoDKva8z7o
60v8BhVpLtAMf/t66UT/kiN2hHJlUOnoG1L+mhrNsyZL6zFPTVLNLFT9Y9vWBis6CNDCND+3CfW/
J7QKPaj/4AVVVHPIbh531SsTbVO1D/0l6MW+HXPyh9ZokPLCTPUdvmzghXXLq45dA4vQ5tbaQHy2
/SLwkIjQbPR1TI/6lFa5OgKYb+OPOFsX+9OmsK845I2sRiuIrV4ftVDOtrX0PLwKKBt2bXAbNDlm
DnksI13EHBulvmVBXzi9vh6nbUXF9B2x2jvLqhf57tT1xcFKynC5ljzH7FS3Q8558BOhtjlJAmhj
wX6BSXOMh/ba8Ghz04DXk1GzzWnbfOkdvYdDyKIVgDAa2mUrUjapGYl6Y9gm8QVu5xrsWIMkeaL0
7n425cgIk5mr0/fPjVziOQ9ZEEvmPqxMtJ7f5HkzTE04kHHkGJHemtPQfUyFmo2N8KmkzTb2zRZH
Ml+1KU+GQ4x9M6cKUNsuv4nlJLpX7tNknd3uZdIISbD9LJZEY/sw+q6zXhFDzMB8RbpWTM/BSoeK
O+/+6/XcnzfkbA0hQHRWhxcnLwvYf9dvIGs56rgXvqqmvSw05t8ZF9Ouexblg5taE0jarK8aBows
Z0X33/wAf143X34AQAHMu7QRsCVkKfTn5WBG/hotppn7q/j9ByBA60KeVCSecMVpDXux3zel/1Re
wz9QlvaPRTr8D6pUA475zwvV/l+dNCWb+9/L2S4NbPzx3yMchPUbUePOZV9n0dKDV+7fEhyM3xwX
LM5jW2XzZy7xef9apWb9hrWWcL2L/4I6MMMW/5bioBHjwFqcPTW1J/Lyn/6pKjXnz5eQBDu5zBgC
H50JKIFb5M+XUJPqnO0td+cioLFOK1FbS150UzaVe2mWl33xbD9upLXZKFxqPK5MplrA8XLjDIoU
FtSprH5SeshBZBqK9bVX6XKLIUJ7HzOgvlBAdL70udtZASlaxJUQKiCvymnsefZ6M2wi7Lz2OVta
epnQOXb7U1XXHKBobAXOzLeyDcpi8h5zeyUt3wWwWNErmm2O5sutsY8XmXgvOjZNSqQxiTw1NgH/
O6tI4++k0BNCftCPt8goiX4Dvy2z523Lu4Ywnox/wc3a/Mm16wUinoNHEyJNlZAG8TTljBL6moer
jZ2VcVc0vJpBWOYgq43xGaDzktPDVFBFw+CibXRJY3uEYK3Lkpy1gg5IV6/nZg2XTbY0cFOQnGdR
1Zp5/f2HS+4/yJr4My7BF2lDJvCrk06L+8f2/g6XwLWsxOY4R+pl3dtCd5eXOF69/y5v9+8vF4/g
bvhgskjImDTpEvrz5eKVHK1mYdwuM+/JUKNksjr0zTSkBxq9suzuv/6deIfw/+9v+APUl821yVXJ
P4jlGaPpn/89jIFFHGfThwM+WYadWZSvtedWPzPPG5qDIk0pRZ2nPDdyB4dJSDgpk8a64RyK0jVr
r0CpLxu7MV3eMFhYaZjypXXDF0OwpPg0STav3relkdytxdRw9ExGqe8lCo68gssfKbIeWEf6wom5
9pKVA6Nvdma5+Vm/riezX4l1jasSeQXhsT3T+sAmxGQr9UKEEgGFch7NJVQWJKJSqMNBqaHDhJNa
6JxN2K/Ip5gANOLuesusIuUqsycTqO1DZlwW7CsrzvZQ9uayUdPuzG2otZVp7Bjpp186Bq3XjWsL
LaYnKdGvN2tOD0OmO4eJzX1Lk7Ctyb1tl/bXiPPitNhICeFS8K7180Jj0BgjtA+1bqHo2rUlhglz
Pq2HeWrYt727aRmKEXSIT5BU9VF0Sll+0o3EAQ2ro3FIhc5292w97Lu1rgfvlDmZCdSv+AjgGori
Y0zwPeEJplsuUMIt9NC1jbgLbM7X+Nd1U/wEQKfJnGQ3CmnJAckI7EsJoNiVBFOIB6WwZgEBpySX
ASJMN2gVg33tjKhNAQlI8Yl4v8TzQdQL74rUPyk4mlvTS2qiXPkEZ+L4byQ/58lqTZWjt+TdNXXM
ZXXMMZw/9ZQiJOwt4cF3uLLMFzWLQTLST9pG6Jh0xggtymUas6r08ltR6ozO1C0j2wbJR+Eg5z9y
FiJ4mlITMyOdYST4dzNrue5Xw8psf5lzekDASpaKS2ejndisC/e6GcuqZk4wV+2IzpmnnJbbrN3n
HWxlQLwjHuR86fQ6AojQ0fCYPZ+J+eq+lmQrvlJLTqyYtGlMuRuV053apK+OvdCYwgvy2ZyQR586
jKCH15K5EuG5p15gUPaNIBK/PmFByQ3487w4MbFZqGmbsl9MqdYfiyZbyruXMWrXcflaXTG9ZHyK
EGZWn7csJCzghwQBQIBCVQSnAxlYA4U7c3/nUEYvg6VUdR0t9ZYLeHw5p+GIT/R2NJT16fAZv5Sa
llxYCc/L2OxQ9M4iBGvUXiV9yvq0m0abbvmEb6MU+HlCcAsWUOg7yyOyRjXtWvPSx05CGDGHWQL5
EOvTgrWDjUixGxdXHkdHdd/EiNnox029GGE32rjxpEYXcW2K/slIi/XLhqsEGjEdfA1Elid7OOje
Djbeh198i4Ubxhv+A1wIWtpCasyNFRIiGt83dNTmh1y1M8k6laJ+EsB8VRTFZ2MfzqKRH1JM5ZkR
ejWuJtXK7xVe8Zaxrv3C9UTtEgqFXYd6X5Ya91afpX5Jx4UKMNYWP1I19We3Ves3yBACCx6N+LWt
ZqR1Lo9MhonR8phSxiIePWtoH7Z2449xE5mseyePwXfLWvcWuVMkYZksvbsrR9TXndza5LNOrPbF
TGF1/NFVAAC9JkovhD4dl8CeY64/BZvDOMjhfNfQGf4QS0ZFv3ZRF7ms14kfd8M4G9axTrcxr8fC
1wor/nKU7eSMI3Tu+ZSm6ltglTNKpTAbOX3Wa11Qndl1eeXHXK78mWWo5HUqnOZeH9Y2Ax2HhTh4
gLiT6SeJspq9iQNX4MQUapRBysRLhCy013zqpssAV9JWoYU2/V3C5/Hgur5FatxVUV50U6yv7b3Y
EO4Ck8fAjC4lslvl2gsL1kZLziu7FjdqIUze2YxU8sC0UX9lDr7BHd6g7UdPvboDAaHVnOhlnx3G
erh0aztFXodNkrOH3teD2d542zy5oTPUdHn4/bYZexpmaKFYUJ7bU2pyFgjjlGLxcIkzlZCHIfXn
BTrlq487+YtOCD7VcUvSW9MW2us654KLPNay70vCnfJjp+ym01JUHgzm0EE1dHKouIXkZE9B1aTT
N7quYV1iGadmJytL731rW1e+q1isHfGn3QCJlWVoPLPC7+aTGbDmvlE6lvDnGHeKP3seT/9sU/UT
XJH22eee9eapcbxVTuq+UCSuf9ZxHJPtkQ4tpx6ytBFMhAS0KwdjIY0ViZqBM9G7zb8IpmiPfZy/
5K6mWYHjJXYWWvO8NIGp5zH2p6airjqzLPMjdSohfFtsC0e4DXG80/TxFkkSW01SEj9IKXcOvGNX
jf2c6GP2OHK9Y7HY7OK+LwTPfeiC+HYdvXIJvZFtAraXVTNA78rljeIpm9ITYkubcFvAJkOraquT
vXJ3+dJLgel4CRZ3Sz5MvHQ2j3bSrEjHO0NxlgxJ2yo/SbJpe/+S2/PdYel4LeYk/iULnfBjJ0/k
q5wnvny8fjpCUFwBlQi3cX6Vqc2emZZ3FGXTG2sRlcXqPBEp7PwcoV/eKiz7hCUOI9KGXgzduLP1
y3JP0Jm6Bpmm6aafUeuCzk0ezGtVx87r2PPU3nlp4bmI+mXRreVVsSwthpAsS1j+27PefBN35hq8
xAZxs3KXvTM1mp+2u4zKT3nfwmXRVJSEOWFqBfG1hUudqHTLnnc6bM0dC6b8dWYIqBFKi/wAV7mV
obV0E4zknNZFsHZzOeyQHgtinAvKSQPWQW5NsyWGJqC+rpx80WbKuLbNVbl7dyy18cpTQ9u+bIkZ
W8GqZdr8sKa1NwcJOYWPNpZacbNow9odek2NXJG1JUBW/KlRMUQcEslosORwetv4qOMumSGuBcYp
Ynw5XnIwc7qttqd90eViw2ciKLBu+TH0RL0UrLPKU2ejVce80WVSsGW5LPXxes2MC8zSvco+EMpT
0lCT0qS3vYkhXEq2wQIxtBJuTqUXm+fqjvj1pd0CwmWFYI9p2yndWSUBl0sAE0I+T+CUmdDuNjWp
4loSzhPTOqUPKv0lertEu0c4du+KPrWdX1R/8/vIuM4yi6YhnoxHXc66V/tGuhb6FChCl0ke8mQD
RBcLFNQGxTUmm0pujDJFNm/ufnCnLvsxeCq1y5Alfz49K5iJ5gfBdJXYlUOhx09TXtmm4RcmCb47
jiKiPyQeRNEEfddLcZ+lJnEkPsFUvfOQKYaPJMgI4qD/fYFjNCINmakP14I9BHBI7DTDjw0d1+uC
IXUuVTsYkNzI0BNrOGtpk9bXGOnm5Ty43SWzutVk4WL+Xxl8jyhfnX47dZZdQLDa5nIPRRaLRzG0
0jlXfVLC0prb/OxpimeaUZD0gEey4niDnE9NTJxb5guRxtv3wLoEZLvoZ8mQ14nyUCfm8joYdFFG
9urNV52zZdIfiphCDcPseRvWctCeyMGcVuJKdeVEGe2iBgc8UmKuc1xGOg9K+ruCxiuWfWUQdx+0
chGvKUHVXdgPk2UcOvgVFclG2S24IgEbJ4O0IzDSlCaDyIWXSLm+Yodn1OgODK3Ytcj3JnFsuu3G
0kwjzC5zEW09R3Ki4TWrPeVg6FmUe23y3VxiNny8/V7uN4DND+jPmTpsg12JiO0hR/vNIMFixcy0
iOYqn4EueXW7Mb+IRj4jSKrFMbiLSeMKafgpH3CGTp8CePmXYu5NXjVC+l/Ltk/uk6Zmu4VGWIw+
+Fm/Bmpel19CB9+8i9FAu4gVp8v+oPamjV+9mSJiS3h711zaXzgD2tQ3tDU7SFRj8mN7aTNM6LBr
vivtfj1SiDD9WC0Tvoi3IMyJ6oiyL8EiXEDtYbmn4H3IfWt1dLFn2VlKyiFaPjCsbvatgVmcnQb0
xpPeO9Wb4rjk+B5vCC1cEWDLXcfqlFsoTdSHcnPWG+2KpIgjnj0rCVRrZh1ZkMrPLnaT+9jJ1jjM
W1UQBdEDzMCMmTovpbxyY24RYx1/F/H+KUntH9PL/qdFoHLx/2He/3cRqKevfvja/iib/eUv/DX7
VPwGv44kRYTLpRsQV82/Kmea+E0geFJ0gV2RJ8DFDfZX5czyfhOOQcQpSKaBOcZFv8DjMKb/91/4
T9ScoiKgmvL32In9M/Gnl9/kD8KEbSH7or7xpuBH0KX+936tnFdctl2Ij17nB8RK2wwMQVrTRhvx
3vNFhS7eGtVMByEt5ZHyY0iEeIOXhb4s6y8syt3b2udoXnQDIgFMZA23U16/9HpTBgR3eW8Yit07
CX7CI2txvpdO+2mlbvz5lw/9f6+/fxEWX/9/Ltv6pBBm9c//s/s5NH+8Cv/y1/4q3/5mkbBL1iEC
FH2e3t8CeDWb/F0uI64C1Cni1y7hq3+9Cg0b0feiqzKfoevqzt/kW+83C3ffxR+GIozXiKbnfyKE
1yDc9k/XocvW4VJ8zP95Jqqw+fdFYmWRVsbUCTacXDXGOHfqxqw882vUXCyo5TD7lqpT36k9Z896
QLzVSb7r0IjgLHWKzlYPxHszOKGNkefmcbho6eR7F5uG0TI5qRi2Hjwz6gW9Pw6Ix6Fl1vebLbF8
gCA9HGHeg9r60ffjaVtYTZP3D+ol3e4wDZ5zxbP7Mb2QnCuMXBgn8W3WrOxFPGen95SbkN1zbhnb
Imm0C1QvOHjjaRSdahldFFM/PvSNm4R4xO+RBl7ieg5zjUySzt1VabyACMTJi5fFNUhrfb0ZrF2r
QuksnBzxWq1DumfYalGsWdSrgQMc9kUiE/ThRzXn9u3COHokVbXi8Ft9V6XrRXG3DHe6k6tvYmPe
heSQK2C+Qirb86PIzOHygotvc2+yrkByintyQYxjxbI3qL1h/pHBCywEuq/GCV1Kh1OxbfvBIlIp
IEr/vs2WcGudd28ujV8rSNsI67FWS1gbrX6/rfWchGAn8bUUa2vwr1rq3I3KPEMX1U20JEQZJVUs
vzskuihNzYmu3tGVqOdtlbw1ciCU31zFcJcUwn0pu5j2lylT2x19tNWNyV1B5hOdCGChrnkEalu6
u0Gt9Zn802+PDkYLRZNdXCTGZTtuPFL361ZzVPKHEYvH3klwmpPnjwMVPwr2w8CsFwd+ODfmcEkq
71XkFnzLQNBFqA0c51AsB4tVGLU3T52e6Ddz797XjmZFlSIrh3NxyfFCyx1ix/FT89l1xXWTqT5q
cpNSiR6f1YkVrnM7e3wbKY6XiDAXdRv37Y2FhYGSArNeb0ppmj643HZSifuMm18UeM0trA6GhWuG
Q4lU8bZLavGOZBuSfqOD8qjsJQOJCVVDGESOatLqNmFhthnGwj1KL1a3W++kp00JECYidZL7Vmfk
xoN7Ey/WtVXo13nh4vie/XzcXvExnRNVETOYXdXThUWHwwWVjyYQZESqFZ5IO6Qbs2je+kxYgUp7
Gy7N7s6uW9xCrO+J9QgktS34y56YMAJ08nLPArn3gQtuQGGD0TmO5sPcPHaE9rbzFiTikyN8RL4m
n6f+qmOXeJiK6RYsiJ7bbs/jCCyO/aAOTYHa7LNLPydmHYKHg75svH9yEY11NUeekoeMgp5DeZF/
+o5vVfOuJMmpR76qHZDjFaW9AXZtsZ8L2wimFeV2ccxjnqXDiRREdWen/LtpXqwgKagqHcT2I7fN
tZHfbQn9dfp7VsgfqY4Yo2xyhslanLyjWSnKMWv6NvJbIZugLYh0wuFAj2KYZt8WTxUmjvQ4sEb+
sfQmakw1+qT77yGhLdCmPopT9wcFEhnsTGXznBveIfmM6zTf5mAtsm/WO3dlDmajchdTit69YuLB
ROARO8HdeBQYEFaQ8WnFZtgNP8ss23OARUQ1jY8NUjE5lyo2wyUbqCDI6xhWnTEqLFiHoPyqJli8
jr3PX9R/0d6M2OpI4sySIywPgYPYuLWQ4316RdsSFdtVmfcw194MeKF5u6QrgjEtQk2nE3ooHxlJ
v8iK/qg3PioD6fmeWBsO4UXUxrOKasfCce1O2gO2vOGXSSabrmFc7ysSxQGCtZs8nfEHxXCHHcCa
N5/teCtCAWp+WNqGChWXBpQkaY1nMswHv8E1+qo19RwIq4+Z7ZT3QIXAgJUSh1PRD97ZMrMdYvcY
uKNQF+DR8GWD1GfY1plG6Ufyv2jozeRriceaVLx8PS7ePHGm1697QOeLAOadZCKnwBI5rUqC+pO0
BO9qZTC01RNpcnds/cN0bBEk1Vhed3Gd4zMdefanPzDix2Gjjy/E9rLm+5k1BGinyaObbcJ3G/2L
/NhD4sSnmiXRnBV7Y0Qdxre6XqGct5FWdJ+GIc4UhnxSNTUE8WAh7jcoR4bx2WnYI/Ah8fIxsgNu
Ei1YXOyfThF5FKqBdxTUEikLFdjN1yhO3CzQ0tryva1GpjYdSuUmsQRpjPGlUu1nbOgFkmt9gkLI
YYFLFjJN/cvrGxS8Xt+5CaOubQWIuqxTdUC/uCKzJ7vtukvqaL+5wVynUUHTVty1IQAqEsizsT4r
9TbYBPQRioEQ/EqTlH+56NhUvOAluS573mo4HaJxWg+29saCdA+slyDJqhdXFuDob2BpBwJiz661
PoEaYRTsO6RobCqKEbix3f2k1/d9Oe+sZj2qxOF2EE5gufNdMra3ZoJZhww4n66KD9dNS5Sp4SyU
fpyG/rjUVrjV5dnrrB9xl77Glnaa5+lEltF9wyIlGfOr2vHg3BFwzER/j/v0xqnaI/NwUOEqclk4
bNpJaOYTqorhu712Q+fll5ofO/iKnTEzmy40xhBAbX07sR2Zub2PxU9rgk8nvQuLClExqw1vZ79u
wzfF3wem4bOD5OX1NU9iPb9pSuPQxkyNtGwB+Fqo5imuNuAmmDPp25vObY4o6g7jTsr0nJpXgIQ5
BulPTHjHpLUj1AmGxjaYNiCv0Vp23vqeSYkKhFgGCGxGmzDORCDvu0rTjlIfjqVEJqfZBfgUB1jp
p8NLutLstb1sS7qXVbJbQXEAhUuCZ5f2pOPa8CFYH+bOO8xqvZ/T+VJOzWYo9n5x04bMxvu4HJgw
3Hg72iR0BKS3/HLa9ph63o4PLLgssbYyPV7INokhriYMMp9pVXKebK3/2afAr7kWKh4bOFvxKY/9
DQsVONTxQbCwp7iMwPPuuM154BKxE1tdaHRmhunEYFNWnOXgsm4tq7di+JKlc0NK5qswth0k8cEq
7J3dqhBAoCR7qwn1C6SeHxMXKhEvPTwALhIgBJOvF9HUK6YQEY1HlXWNs/l6u6hfupHc48/4Acup
hdXyxt4prKgZOphz5V6tg5bzi3rbaax+8VUeC8Fn0lThOlVnbi00Pnb6hXVyBkgp4qRJpqTrhN3/
vTPTJ+ROC2Vok31u3a4AcnKjIRUPVAfRXCGGh46DxjzOd8QaBmo1QjtdjvAOJKHoA6DDsCeFNnSW
iT3SQJqwsMOG8gnuCfDHoe6m0IJpovnBevW8uX6aa6uOTHvwrjyNy8+Zdcw1q2Y/bWb2ajRPGCxu
xtZ8bAAIbAqXJm28x559RY7/tcvO5xIvWgMEhFY/nAgQIryyuyeg4EFm82EV2fuiy7txqnaady0W
LUyVvhdZ7E989qU1XOOtfbJMa94pffx1eaDvKov+GbeZ9+S7UapLIFctjroq/MvZdEeLo4ckLX94
aRyxTfcXpwrdedy524tFkCjuxXJXZ2itOM6ZgCmpzQ7zlKaR7mZGRJIJl3orQzuvIgL8PpP+o043
EiLZJ3ApWWZUiem5Nqs34obfRbnGJ5LmIjJaeASwTk5E/kJTXZR5ztFwOSzWBe8MnguE4XoBrAxv
Dihq33Tjn6M9B9NMeFVTUZ60sUqlSLSitMlcaL5z/LU6Y8SjPOcmzt5rXLvSui2LYT/X2hGB/m2Y
BW9m+EZBZyxWbjPBRoQ6NYIeL4mKCr2J7EZS5VQTfAJu0lQyHGNBhi+tJJ1j7nOQE5nxhdjak7uo
I3n8qNTZnvnzsJpTmAiPi4fdU9WKfV1rWNEb3hq5FXWlDUrbuPEek7HfWfGD273nlcQ6KvFuK+uB
paeJTUGTmAHkLnZNyJPtAqAZxxyZOHDdawa8HVkPfsaun+V58dzNY5ht7iFbvRt761DRyg8PHNwy
fg6udbdZ7oeRfJbEAOzJTTEIfzxNxovZCCqVAexr8ylDzdtVyuWtjRhGyljNwXJASqs78z2NjfhN
Qkfiz5F5h01BbHvFet3PBFu6ru8f+9WNn9MmJoGBBKjtzJIP7jZrOUM4Y3Mcp4QX5lDj9sH2H5qJ
rXhMOFemVXxotvm68HxmDYiKiZ7MJenM0ZBkd2IzP6rVzcI16x6N1d01zaJO3jK8iC59WGwLBlQv
fl1WKBTaX2tseISxEKiR3dvbxXqPFTue9F9Dp536jKIyp8b3ycI3j/tfnbWQaFj53irPwhE3pQXZ
VxZawCoW8lontLK2ojnRrsG1hzvsFyoShlacaxa0N63XexddVnA6LXsvi2bSJzzDz0HVb5h0td1c
e+ZxokfnsRypyPZknb6Ojlu8EzHKrq5WZQBFNVw7Jcf6sdXUu5aMhObMsxbBh8kzwd/ewZM22UyG
aGc6ROPF2eGo0q5Ngv6WkPBoaFmNEI4mNCplfc9t2rLqyevlpsjN6Taxe40FkZKSG6rpHFbXA5Sr
T6wjqK8xUV4TDaRKG9cE/Olgu3VBUIUHqrpOMoxZU9nP5Po6xE4Sg9vvtXbTzrGTZDC5HowLznBq
OHPOHbDh810LO1RBG7OjSKc4u/HARRi+QVvHfspwt4On+gVZoycpegpAx5IQHRiUIhsvZnEcqQwc
s6/NbtJEM/IHEgcHi5eJ5yjhYIVgFLVKzTkoU8KHbBd0PijVkOPR8GoWoEYCkhumpeXsWKC2x8Xg
4c0hdTw4edZaNy6eBOGvuZMdsUql7AeSLTlsvdtfeVPpgUfyJhhMR6s5kjWsHPQu4YouKBCoEb0b
9ybGowlE62l8g/zHA9jZ7M99Wp+nRPHLX+L97pGQyk1Gy6At+a00NNuh33JQ6sm2cMmF22prTJAe
XW0byO+x6hjXQgv8/ZlImNTcORb3Uo9MzbETON3J9Xa4gr/lBea6sUsRosfOyfiUvJb14+g2iNpU
UVODZEIrFHpn+rbRGe1Zm03qA0JqV5b1GNcQ4Nf5suorp11scQERmQZoQ+eubn9TbmO3HEsFYfuY
Ey1pfDHApe5XVsPaz8tQW6fUjp31lYXEco3NVh10w6kI9FjXJVh7mR2EahzjoYONjbHETMZVTCwu
T6Zs7bZ9PeZlvLdHduv+YpUIFR1PE55nbS3PuSNli7lNUME+r8QC+w3/E0cCL6kSP7ccvgtH5cMZ
N2aZXEgNBZRbFPZHgwkvCXDvj9MpXrEe7nS1xceeNqQ4MDs4432VUI2KTGuz7Wkm3b1tV2m3Ib1O
2oNDDuEXMSXThwBmuCeudfhqRk4opYdnBz4rJW94G06tPjdvLZFMtMQVtlDHhdB6ERCtTAtxhVk2
qu22Hve1UN3DhQg+AQUl9zk79JSMA+zzvrMm/Y4dhDjWW4k/m5XRa1bmw9W8ltv9NOh9ZOnkcmGJ
H5GxHBUzPxSJ8TU6sXe0AYDprrTlAzmXzVmMk31PbhStdTSnGqd+aKc+cirbexmX3L7vKJK/jN15
gbHdHno2PN2wIWxs+XZyqqq9fPsLknULJ3nH/GSzn83z42AkxJikbmP5Nvtda7e6unzBGTB+673k
Wqd0HYocA8FjTZTUbU067q5jjX9VWQnzgnFNfw6qF5sbi7autjo6auNJtyKmYxgtE/FY8Lh89aRg
8WU0yWNMPgPHQ0KOkLJm1Dabw/hNlQnvdaDJiVd1FudeuMVr8rOuy3Q/V8zG+TAYn4Vbknwyzkb1
nBebjcyYaKaft2lzo0yj/zJoAeU6ImEYT+g33iKDC3VRc7MX48Arhs/Z2ZEsfKPDE4xRzfOFQ3vS
Tg95VxmQbkNivZlsk6gAgWaHb2FR+UJiJ6cZUiP8rTVnA+mH0rGAGMaRErLJRbfo7BUHew2ZCGiV
Lhd3OF2ChJni9oAtUlhw4Ep4XBEwsG91M8aGNk3ljtKS4YAMZ8IpJfZdb0gW9yR7H031nvYPmLdy
Ek5M/RrlcyNC+9GdzezUcReeTEeZlGOPje1PScPxWTOyL6Ngc0lCeLydRNknd0kirUdiThgQLLAQ
8f/ZO5PtuJEs2/5LjQuxABhgAAZv4n1Dp9OdpNhMsCiKQt+bofv6tz0j14uUKjNr1RvXIEYhifQG
wLVzz9mnTLqn0Yw5+CJBd5tIu+Mpp/qVY2t9nTOHAJPbhFxcwj+6Pecr3m91EdxhGDtazF/U/GYo
BDYSwy6nynjhqIrkGjYINmxIknwW5nhktYb+QhfDJhdpSKwErq0cSpP9foiiqki5xqdbRfXkplsu
qxy/VEaKxn1sSVMP1dYYg+NYRD9KJ992ubMwbkm3LqeLddrpwGGoIBGVzOHaDGd9N/gd1PmEwDFt
ADZfzpI4mIfgDKqlPzkVpkKnnVwOP5n4IQtlvKSRiIuNWQ3yW5ZzdxLWurcfQqyQr7JLyaISFRnn
Ij5RrSpY1jgDq0zHZMlMLdMruIbpK3dE/mY5ivT1RLhjjNt1y3aV+lqSJe2uj/HB7bFEEGQq6qwc
t3w/i3jfA7d9zelx/CGUG58zKjg/iTViAGs8UtVe5uTPrNGsN9KzNTAsU9BAmXbGR9Q2nl55xriP
40w/UX5bpgvfCPrzhJnkQl9yiOwOBR6WkZMd7IQxlj+01e5g7szRkT9qK/dwZNVM7wNR0o9WOcgT
g2rOosyLnd+45jaZDcqkPW/eYnWBEVRexhF9SIfHaSKZmasYwCoVw69TW1jbG9MLY4YucSmdIx6B
q5DI6c0MBAAkSoI9qcwNVNwDzcB0l+dMa0ReuCTHRG3iuTn1Q9GhPZOrwld6RNZKl76I5NrJLWvZ
Ex1BuQjkN6J967GEOWwb8Q/lwTJwqu5IUjtbY+xWuyqUziqbXWc1Gt6dF6DYR27wWBgdh1nV9buO
3hFmhRulrF97Lq6ovAqfJeChrXRkegf1HZN4rW5x2Wl+8LrqDTbeVwqtPy1I7NlNyiELh6VGil/a
PR1DmRUdelV8M3JjLcJGfHiTRliKU2MjNWNBo7cRlUF7MrYIMYN8tiRffADW3lmXKUqLUbQbNK31
pMlWGT68HATe9ixr97EfIjgT5lwTwfTC75iwjiwjVoOr5q1ZGW84CeZdNY4Y4vgaB3XfLuk8XCgt
vLXf/0jdgcNFYO/qEs/EpPpLGElYsSXvCzW53hrz5stI5ofr2L1HtEm/MX5m28ol087tnSYDcDFj
1GX8M9MVP+mKvRBQ6Lja9D3l745VTbtK9C42FmntA8TeHUCQ/g2ERMFo3SJW4BN5yAlN+9W20+0h
QtpdT7fDjZDTBRqQ2vRRetSTAAo4j9jgaOyaCccqbzkWWbTKcp/517HPogWlM9IIb2VcS5WPHxSD
pUSo84dPH+s1goe5ufEL9pbNEndCNxy8zKJTUq2V6YFgjvpxbVjNmm3M++TDRGkgCSxcrV6cDOm8
CRrau212aY47PBh+y9eDOWypDJktTZwEy8Ea992oqHtEe4R01V6GgW8MSax7Vgq4rn2ZbvJC5yT1
svoxCM0TpnZrTxz9qbOmOzsaf4xYlpu6Ofqzd5fW6bfgb1LfoB6Z4E2akYv8Ulve+ANT5wKaVnvf
wVl4T29pQGlSYD2Dstpx39Vrl0zD0S8AC5U2L2bAPHWRNuZsjXUj5ErDeiFWQUDDPPjsiL1OdF+0
8bODiE+dSoF+bzPZAyenkxis8oUV4Q6W/Q6wQL7s/ZGn08D4JYpd1rVrGCXn0r0Zh9NXRar9MjV6
KdqpvKRd435UI1lPl/5ZnIzc6ZiWTMKYKmKsGG2HBo1WL0EFdusBt3krq3IjBDpmwZZl26tc3Q2e
ONiIePg3hvsu7PS3IMjic2h0GxcSzNWi+W0N6g5gWj2SMKGznaIb/6NpWCsum2qyT8NABH/ZgQwx
KwdBzAJDYb5jPrF2JclMPwlshMBhO4gI36sWT5pbyWqMRmAadE19H1N6zOgvhq6iy6sABkhY+w62
3dXorO+2iLY5t0QfEZBP9CBUD7/uMSvZ2sAxAYRs76fQOEYZ7pOS+Tyo3ms88EnZHweDIHpI9eXK
qatsTSCb67XOkda5sQf5mKGRm5+iL1d1zqtJ0+aHJcS1brNjJZIz4HXMi6SZkfglRfXutKNsPN70
dv5tQnyEJiOe8RIf4G3ty2yAqkAxD7IgF8IY29034ovdCzHpddawdfHxdi4pYrE3FqXFR69t3tIo
PjpVyrKADfe8bOhG33gj5Eiey/DtzeEVV9MLsdZHjrME9wtFWsAdKBjw9wM8tMxBMR6jeqXT6E4Q
SojrIxUv8cOgTdAnk3tOkx92TgvnIiWAfIZZtfHKErBfO78lvT1+b9vRPffJoH4k0aDlukvFuBpH
fVPSkyYApcgl6ACjQyRduJg5LtgkFWOwPwbfIo4gxpENuXEWkJLeKkLKH+ZNc8v5LXGT+bfrCX4f
AXvmthbqZmA3q7owYMHY5aQYYcoc+2xvWlvXHlCdw64/QzL1V34dmydLyowGGo+FlJOb86cXM2Kg
xxRfDKMRe8S0Xyp6obiBkTyJjhFYCtZk4Rd9DYuOOShR1bC1GcyWsZLpmyC5PJxCqlkRN8kzk50v
R5IklZqW/2sGUdMtkmc7RNv+tRnkef7+lSWd+ih/tYLwl/60gnjiD/zSnvQovTTJ7N3Cln92Mbvu
H1iRXBxKf/eI/OUEcXCJ4P/APQIOycQv9JcTRHh/AO91A1/iEhGm6fn/EyfIr1HUm0GFiDVlqlK4
cGIJSv2ak1L4LP1Y5PGOrV+DMqea7Wg0wzZiVUYS3rafhkjo/yaedQt7/RXOuv1QkouOhyvF9S3H
Fb9V0XFLwzHieMmO4UXOq4ZzGQgn4hZ0N998mVjnrPyUCTuSCyOPO0p2YzpFVv/wOT38+fP+sWT5
FnL9/bewhcQIZkE39bzff4thxFSfmynWw2LPJnAR2uCnSAQPrMiL98Kenwha/mmaonE8+qr+yQ+1
GLH/y88lcusBlsf+Zbkk1X59y8nwGJPhdhw8XDU8oz7dTT7G1Ct+5GbmcxDjRSod5scQZ/KP5Fa4
QmAEmc6zNGGLDHn4s1Xj4Lz3bW2/RKlXDzsQ+0I+Y39O3TXN37peWZI48S52Uzt/hBCo7Ttr7POt
auZbMUZR3vcBstk2F0FUAXiUD55w7xv4BYzTljnaq8p2q+EYJrewxaTFC2xAojs1Mw1Hy6Bd8dk1
6b7ENITtbBx8nCskLWqKIwAA0WeiIjJZ8J6eZRCXX1mdAYWkOWIZdXI/S9/dl3qIvnATQT8pRL4z
eOKwC4uCrT1nD4gmD5R0vWSTclZergwMLiIEEhYq5OCRTRKq5ZkNg1hIWZo/mfc5Mvflo98O8jFi
/t9BqqLxz6StgTQKsjNR1c08l9nWa6Z8Q3btLJvbSBcb+s3iENaE4auRC3c9FNLeBrUwV4YXMSBN
eAl8OiZyaiRo2vENohu9jcWzQ0U6uCKX39XkHyJoBytMoyQUODB9cZp3P/2+rleOGnvz2kfOCzVK
7TowxHF08extBlBzOIWbMQvotJXJTudQfU/AgYj/exFUS+I6W4sg/dfc1IreK7jl4yLWvYXQh6U3
f9CjwehsZso+p7p3MSm4FUC7vMnSI394OA+c/awlbiz4TtUkndcxnnzB2AaA8hCwt/LOMXbtYKkg
fmqU0tJw3trRymhECnXRXG0UufYRYro57nKyCt/xn3f9qWm8DicQXvKD5DCfkMkte4ZgLjR/iapV
YPgdh1rv3NL2TsZY3cwoiR71EcySegqDSl/jLEWAA9fndjx4dbyHEQ2QLbaBGzHQwWfl9yRttvXi
BO0BfJt3tbNYip1XqaDcE2+JjE0GtvgTLJ5+JjQ2mXicDPKrPlBFDulD7wKJA5cxUKSVNlZ5CpE0
zs7gTyk5CicJ1IIg2AzylSxY/53v8eDB1mkji02B2XcbVjOqhfDgDvl6oqr2mrFccVe2TMt3j1tr
usQuzMEsNOrU2jpJPF01fb8GSFqWX0+9wrJ8rMcJYBzRCPIH+E4R+po+sn1iLb5wl31nAF9K/ViW
m1GlNI1aWnbVwebFPg003FNuRkOWvSwKbiqcDmVk7x36AVEyRZA1j0lEvGcjalwiSFKsUmKVO2BW
itzXh9t4bO5NJQpeVx4ZZ3qCeodfoEMqmQtB0xj2aVshS/i3HBcN3NNbqmPZ3Q19FTyPMhP54zgH
UDkTokpPlIMM31QlBeUi5tjc08U15itKgjPe4zhx7dVQQhZ544JW6RozmRu99KLp2w1LeXIVXRv7
wa7IRHlKy5xZmwAU3Sp9DDjzUddGIz8zm5FwbSKJeAeejgL1Mrd1caSRu9v3NhBkyKrlgNkGc1W+
kkVg9U9ha0+fyUBH3bFtHSr9ioZFCFAxYYeYFVU7kIEI5k2aDwPtwmV8dbHPuRtDkjFCIqddhj1z
W36S5bSAhaEo0DWCBQQuTjvp5yl1W5/DhK0fWTZhy3VDskJ7FCwirryTaXnkohWQQpM2xFtH7v3q
kICkRBW9AxpOOQbVvT3CN1rw3BgQ1+I5XTn21H7dgrDtqmlj6xw2rttvDSd35xW49PbTZONDN18i
6yesw1bxAzCXvIfm1BANAEPaLcCRD8CUcFd82CN55UOblhwcpB/Bx4uEWR8zr0inXTYU5byyyPmA
tpi84pO9fHCpLK9DUwPDPMIHAtQYS2/8yPOWbBZOohjfS6JuHiAPl4znG0+uNdsPBnxM0DOgqY+Z
X8B8qkQ6mwvhTpwMmySRcEyHbsclFEB1jHC9Hvouc9stQuOoL3nLPeFk1dkwn9oQBOrCqaOYvGCT
1AN57C45e9NQ5ltQpxUGSQLFnF8keVPE9tRx7rO21nwEMNMeIIrVZ9BixIKrGuv+niaWgAeDScvz
wh754qzioeOthnolqi2QAlY7yh2bYc2TNzwDrG7v2r5CxVRTEs7rynGSbcsv8s59MzrbeQ5XGF9p
fnALM+ZoqbpXp5r3zUhIdlFFPL8IKKjytfYz2IZE+Vm2U+8lyU8l1RMSIK5JuJ4mB0J4+aUXNB+N
zhEjVc4uhfR2N7fbCATXVekaJ8bIrR1z6R1ZvPa+MNu6fwlS+28U09qIN1Df9XNWInvU4y3j2EZK
PlD1jsHIijmRbwfUGkqrZGc6WwN8kb2yyZHmSzFp+JmJO+l7nqe3wacnooOIivVj0zTw5PCJmmWw
dbKx7VY9zSFwaab8B6WvgweGfy7KrcsdxsC660fJvjUtsz2aftnFB7ayE/9T9UtKYGjrMLFx3TfW
NF5RbZL26Pu3PfDQK6FwXxF1OVRIuttqcqj0TnOrbU8AZ+d52ZatHwJZsvIOKcQOmQscp/qhR7O/
w50zjTvdshpbzVYD7FG4Q0AWXXsfdabiejV1rN/4klszflGVhF9IUGZx1NiH/VXXWC4V3i32vU2W
BhE8VFTCLxaMUXqXm1S47Xq0EKBmmgEWDvdtCVI3VA0snDaPlpkcvljRFjeadv+JPniOa8s4wj9u
17ao/fcAb4U9WS/ECteBa6iDWXsta2uNDzhoFdUHdb70LUUhVxHvLEUj56JpcDtKD4Llkv0gj0QT
TDpZADiydzMVmR++RnUe4Kb/BGkaHrIhLvdk9PCm+jNdeSwgCHENZKgMZd2TD1df0is4zfdN+GwE
efYWWbJn1dVY4lg3uFOXntlnd06Mk1jFRXMw8Lgd6qDhSY2atrGDNHn3atd8Tt2a1YBPjIsCA5Jm
ITPCYPXXOejuGUjLDUvPu1CId2p80nVe3K44o273xH66ldYIg+kUVcvU6dSySRTihj0dmq43dzqK
PEi6xN3zXk07gCLJ0VNWujakgWEIosc68Y0cb25xZgyqboZx4Bymf20Vq0ivGywcxShzdnBqAKSt
yAoeXKvcArWrN9PUuCs/L3doFDt8pUdHj9lKO8OrL5zwvkICYGkd1ktHcXt3YICtxdgGp2KYNPYw
r99xe/ipgyrbul773kXBSkUYW00v+GY2RbCQU7oerb46Z2FXrK0xPvBnwsPUtfVnZGevVcTdGXCU
vSUifYTCQcNdt+mC4sKAjPHdMC9h2zM1Ge4uKjqSmwRoMb5a6WGeAuKON1wg0iyraRiDil9iGehE
HsIKOFBSpA8IeIxHrEROfIIsPqSVXuNZZOWisWFtLYwhPBnmHO5KQa6dSwkrkuU4m7K1NgnYjwcG
d4K7Cl0cB4DSzH6G+6GseDjaTSmfBAurj5QQAJ1/zbs79+6DiJHQtG+Ga/yfcPsc48EWelyBUXiy
XLbWYS+xIwfe0oR45aFotK1f7DgFqY/acsq9W8htXEBbrYDsHwRZg1Uy+PP3Ppu3DSbAJojfbC3Z
1ZMokC3KoTLWFX1nr6DeuIqIVJx0PddbNCuxtG11mseUGsIxeSn7+OobrAH7mm10ZtZb4QTZKTB/
UDSAOEJOvDDiXW3pp7qVPOj4tw7QImDcOwVlcuiinW+9MLlgrc0Hvn0l9bOvqvW+pYNvrUfQLm4d
1ltZAujV2DZ5DIG8A1OoJyoeK6xIN6j3QkBpuzoFrQG271ym2buKGGdTMdvynsWU/90dbCYkOXkb
H08W31H9RGLsDoH0ri7D8i5ODFrF01MJZYw0bN0uM7Mgx44gtyfcK/cu7ZJr0UfX3Og3WvUTXLVh
Q5aALuA4a/pqSVr/QFHaFvfz1cBOQ6iz3HWOjo6maLxPqJXxK0jbCEx6K5kbg/x1Kj37PvbGvF4P
kwdnHpPFMqnbGGOStC654WVrg2jCjf06LzHjYtuwunJrzJP4EYok+VYkzFJmlPh3ZGAx8Ae4V8N5
+Jb3xUw4vq4P7pwfKhO3A0OSvtSt9pDw5icTvu7OrBrvjU4+GL4tEkBN5Tcauqc2Ia58pwEVESJa
HkqMebuatPHaA8izZN/G/gekefEx1+Yj2GnnSQsed6B9JAWsCZm8WD61nhVd+xT4cpHlDL22l8N7
UOOyFJAocAV/S+32iCkz2UxF6rk4kwYYl9JBFpgmJd8iOC6nmRv4EQcVh6+6ZO+bBMmp0G2yoR9h
SwifcxiV1wtMFoD+pF5VlM2vstggbRpX5moWpXW2oJUvZKWAoVY351aARcrQzs1LbAmyM4TmD9YU
EqstKHb/8IJIXVgai7O8YWN5XoYLR9Ds4YAi2agxPXLgTFbuNBpP4UzynF1v6X73vPESJCr4cPBN
xhwuKQNO75FLfYp0GXz7FTujvSXNA53SIwN5DqApINRgto374vExn3rPYANCOcQpRr4vlhQGdYtR
RMXGmgy9ZQuRLRsKg57KNL8bSrD9Y5aXoHszdtA908A8h9m11bLEESBXoGH9l7ZGtoBdWMizEL3c
FeYEd9/lSFAYYXmM4+RFNaP62WnGBzvT5joGMYBJWQ13go7rBQjJ7lQk8lNL7pV9Ze49BTbTFNu5
hkJHvp+Ied8SxQnm+kB5ln3IS76u3ciqbWWWTTEiJgjQgEMP7ewxdvuxq9nG+WJ8cATWmm5vYKpg
jTaaoiO1rPoI+xU7sNiZtpzP2qlbWVErjTUhJJu9QweZBtMaSGiEXRUGLgaaoaAXNF3MYcL4vB4I
NmF0H6a6+c4GR/dyMRm5CypgBOnHAtKYZe1vCGlJk4d5Vw24dFIVmdX0aQ1WFDzglXvGD9qxMbMT
d0TdnvlT/mkwTWIia9PtW30JaotZNM+hoE+ck5Kq916jMbWpWc/IB7rlbqyBHal9kOvWZ0BK2jIp
NrV0HTFu5xlzVLjtWcT47qLRJKWB7jX45PIDdb2dSLHLzj17QtzO1EIZm5gyWrw19oDNobLy6j3q
6nARNrBwRGzqCo2aWoO5SgGnDKEL6Drqltilt0Fhf/LQVawkUrx9TdrT/hKwFncSY9pgKAecEBQF
U3T1s6r7enNrKMaB3DxbZb2esawtaGE/A9k5pHTirFMjpFGkcTjAzqmzCqpq5gaD8TrkM3wbfatd
gzUoGT+wZ5luo3etyHPWw1aPfVyL4XYaM18LtysOXIrtJooz75KIwjgNc8eZUefprhpMuSwi6S+A
SALWHFyjAQ8hj+3sJGo3NybX04SRaCSswHlMXRLdCV4OXsUXf06reYkXBZ9ix3qcklO6FRYkBNJz
UE7Zm4Whe6kIdrMW9Kpm3TaGBK06Jgmeetvi+xp17MtWBool2J7IQZGYmpjz7+yypl8gODJLWEFt
74c4iLcuNkl6gydPvMQJyfZV5GbxweajXaX44uDH0k4eeQP7/yr1FkncjndNBxs6n6d72icyPJXt
V4OnN51YQru4K5zCURivffBYU7MXZTesoVBiv53ZCDrzEO6qro3OdAapZ4PMOmEIZo18ju8hwU8M
F0P10zKmKFt0A77EFmMNlkrjmiRCbA0rcFcdt6HNkMenwS+MTWuJVUt7ySGP83wL+9pQi6rNvRU1
8EhZRjV4V9MdQB03ABIis5seGzHKD7hAkMllTkDtxohzhsjakhjTB6yIL7UI2Nxim7yhlJ5lMZ8m
t8O4SGFZuzXT5iIGgvqunsUd2PSfqsRuQK8NFlPPadZZ53d7x5l2aWmNl2qIQOJzqZ/jpIGflgX2
tpb1pNYGFZ/jDgOTcdKdDmmLRch4CLFNAEbmW/GCRBOuhWU2O6OgHC52TG9l3EJFwvHCJ2bFdC9l
wpfepvik6e0rALR+Ta9NcakComVWHI6HPDQsYyOqxF25ZB9WRiQL2JnsEz0anBc+9VB8n40+ilA4
Y+8EFwqPQw605YAx3t/mTjBMa6hw3nYIwVrTVWngPErdx5r9qoZ3l/L6eqqNGZQHBX64f4MGVX+b
Af5ugWpWEX1MSHdrd8hOFdC9h0IzD7fkhR4d/EiLYTKCZZDE2QZZw8LmhCK3Ksw63ToxBmOIr9am
IMBZ38reA6W+61s6Dg8YvRK64nBgFPPKHcNhaXFE/JFyxDimOgKOb7rxVpkcQUjN0iOqwpw1GZGG
W+n1Cyd2sHuLuIjACC0nZN14RVNTZ+6yzJLtazLG1BchJq9Dr+7uCVi0dwG//xPaxrh2OeG/K4ko
uXSj8RsF4gHGKq04IzV5tIlIeC3LOG7WUKnHnYUS3Q9WewjdcgyXgYyMb+StZt5dD/crzLalR+Rn
C4WkOVhhQQ0HPOxncPzzQWSJ9cOe259QqrDEoNdj+w+LHiCYe51MoDQKmsBqmjx9CqtZ7IcbxISs
o0mxbYisNwHvxhm0TlPnlYVDBYy6kQRjGfItZAHmOJ7AfhJ626bq7buiU/MuHFk22qWiqXkuq32b
0w9ReK4+jxHeMsFecYtQF3yboiS591r3S49h+SASzFEegeKzZNb+rMkybHJh4EXOR2wroEjWHnUn
C1eZ0c5mC3MZQvWKErW1c2OlA6Y6148OTgznx9T9sGJLjfTQlle3y2Hpa9ew1pbLALNgY9xuOPaE
HHxqLm9Yqc0VDDoN0w1EGLzacOqyQvFi1Vthw4EICj++QyMlC1LHgtxpVj+YOsyWcxO4rO8bL9sY
BeHkyRvwK8dMgUPm4R7wdSu+0+JqbIv2ZtipKlGBrAiq7gdS1PyJA1Qe/ABRBQ4SDqcJv1sXd3od
0iFxTlkS73HkZPcm8hX0n0HFT8gA5Qa0CyC5mIaJttV3hVUUGMwg6qjC2VEJ4N8n8XBqiWbjKol3
XmxMewVL7yENk3hXkmt+8Zk30jUNdHm8rGcL2/UoJWaIsCEaNuXcTqFYJtux6fYF99FmtG9lK4Db
0/YZC7a3iUvencEe7ydt6l2mm21bluwgHPcymgPf6NidG7FEgupOsRXW3xu7jOdFJq3YJZVrd9lG
ekG64a+b7ygIXf8OHGbOtwwh9Q6NH8K9GRp4gaicXk5M69bRRBE+yCotI1yWkWW/ZgEAQ8+tkD/r
6AeDxfShiYesZrxx2GyJXaxDbFC5Hl/6FJemGu8QQbola0cZgVGp7yrhEuNwKbsB3McgPIkKSXIE
s3mOK8bgjQe1v3GxSG4zu7GWnUGf3myb3+0oKTdhoLyvSRQdz2KSMIia5T0pYvspxNd38Ggw2uhU
JBQKNYZ7CTt/JoKA+Qfez7gY+75ihGMWWJKpbfdQiR5rtwZhLEQ6PZa1XfO1ma1L5Y4KaK/BAzip
QkFanvAWDj6VXh1g+/kK2wanVoVPHMr5AMx9YKU1WqikOZz9h9HIqxeL5xu+C67GRdG0DOk6xgba
9dFaWQTbkZiBhI+G3uTMcMsBttExmTiCkQStXkJag04slILDlNv2FSC3e70pRhf0Hfdgp11zmNxc
3iDxUu+8RATbHA7Upeep9lTxukH/tlQTMa7W9E+w/sBCMV4xL7x3EhyFxE4LeB2PEFgq//a2FO1k
vc/SwvUDe5zHCr8RhxXQ7O+qb+cXeHwEbPvaotljbovPSSbs3nrf5/vB8dSfSTBkaSd2nLF9FOoq
cQ4aF9edBdYf567T3xExCF/CMQdYJEpzRZsozQwyzfonrEfVNkgxaIVImDu+i8EyKoaY27SRkeub
vBl09rqQYoo+3KQ6VRWZFWNqx3WJx4NzRibRmOiAoX2Sq144tULvrPS8TQydDS+mgt3KssaMwiXB
zfinHhWHmyXTNNobSFV1HE2f+FMhanz0Dak360iFDylu3ZjHifAGywf2abI88kWkGERbbf1Io8GM
kVWHKEGus4la4aUbiZByD/6gfBe1jZmY5+/N1yQa+9xk5ndWb16/kn4lSAa29j0oRcZ/02M45LbW
iremyeNvg9GyGGD3Yi/IsVkt/S5ef4iYaVRYGeZawWH8AvsTm9cMxXGFfjk/ATtjjE1v2rotg9Xg
mNugah57M+GLIs11N8X3aX87TwXXm/07uBmlY5huSeu9B+3HHIj6pIZm58ehdmnhU+lKUY3EvXGJ
sk2hVgxUioqgmiaC623Pu/XRQ1H20sPggcOL8vBuStk+y8jlzKuPvGBM3ITfpBNfWruZNqk5VRs5
Q4TTVUds/LbNqQjMpuWDa5TsMIC/TSq+j+pqo8dbXkSPguSYfR1H9l8N6XtO1/My7m4xuS59K4Kg
XN0aSvPExZWHf81Cq9hBGF9HRXw0+lpvaEvg//NfUN/8xk6+t4G3Ooa1TeKAs4dBxgnb+LAWWew9
epwC12k8nk2DxKhPe0bANUJWEMTpUN8npr7Hh4ljR3c/g7J8mDlJLGk+TC83ll3b6xtE6JT3rg9u
kYCOHy+xXGa7djK9h2jwj9CHe4AC9Ztl5t8BRp+hd6NQyvswBxbvR95PqpSovXF850oLTXQpJvNU
F+NnHtEpUHMnRSSRCyoptkWtZ/yDQbDykzI+5Dya1jMq2YKQdLtQlkyOiQtqlpN7xOweeytWwvEp
CgAqcqRihUEn6QoHak5dyAhxVN+hVicYJiLxCbQKJcU4ZWV6KTDWLtqWCTZkH33LMfJGRgQ17RuF
syi6F96fHZz4o9WKFxHAelo6TuMdW24hWya+kGcK26cU9+7JH9rhhQshoCirTPIF5AgF+mpkv6Ek
9RZBQwZ6jKkjXjS5H3EpTwKDVm+1yM54prjX9njyatsTVN1mlnnvMNig+dI1XNP1hZuipMGIwNIH
iFx7fdMnFqy437Wjxc/b/WupaUj8DNnAtIesNgLOUzNz2EOMdVKdQhZjI8LiIAl1OgMHO/oDpHP2
8qlifAPL+QjpIZgY7rQsEhYO3LwOHU2X0R07oqRYRlD2fmrup4v/VIU5Jr7WyS6uGaTebLvsieM1
qn799/YXW/7uQ4Fxjaboonyye8Nw96sPJc0aguRg6HcCOMeFrIOC5tVweDI5TmCK80vTg1LY844n
WqNBNzgA1LJQQfhW6so+41VwjCUNPDmcD8d1h2vJZrzD84eOAY8DhOW6Ff2Yrnv6mi3O8yWO1jAe
mzshS/6RyUFX0vgRv7IobK11zadvL/72Mv+XUvQf8KP+4RP/L5Ssx6/yK/rIf3Gl3f7G3zFZlgUr
HkxJYLtUMriu5Ovxpy3NsLw/XPB/zo06LyTfkL98aZb8AynEcXBwQTCSBAH/HyfLsv/ASBXQOS5t
2pxt83/El//Vl+Z6Aiu8a3q44oEekdC/mag+P65JGXX/5z+s/6zAF45TEV5kYlhU4Ij8GRvbDQw6
6kQwKUKJqQiFbv/hHfon7qxfWeh//lTyDgK1wb554n67JDw/4hZcBpfegQ3oQ1J4bDgHHf8/fghy
FgYw7G/C/+2lNTagVmDhlyxynFfiG91TFgFg/PN7/y+NZr9e3X++lBsuireFH2N6v70U7YdNyyPh
UugY1cu3I+eC6EMqKbhFNErv/d+/qF/57n//cZbJVwr9Qdj2b3z3LLU4HWgPs73VHM1RPEaQAe86
jSvs3/+gf/YReX/9oN+9g/CobG2Suh/yFgyOx5iJ2zb70836L9+8f/bt8wTOSOyRDjbF3z4iGXWU
r8byAiwpuPKHWJ2S7JoP+VwbGyqu83yJBSf+bwyJ1j/9zDzbCrgipfDN335sns4Jvc/+pStEyzzG
lLhokAsA/roCITXIHnULbIYKc+/F9Tu5cWE7fk+i/8vemS3HjWTZ9l/6HWmAO8bHC8TA4CSOEskX
mEiRmCfHjK/vBWZ2XynEpizfy6rMyqoqJUQgAPfj5+y9to2pmoEKZ5a0LhBak+ANo9wg1rssUBp9
/gN8eG9clKIIkww4YscPFkfaxkud66pv2p3EUwTtAjFngDIpeRNy8a5qaeonn1/0g1/d1XXBowVW
DVHR0Z2ZQQGY8Siup7QzTgWz/81ShvG/fzFdXfLyIz5k2fGOMgMUJ7iY8+61B+8sEIR90yTs3e3n
38QyftWdrq8KOhwuwdLruI48XtrqOEqVqpNzylXH2ir2zQcvdfPqlFGpW2Gn9XD65uAp0S0Ko0+3
eBIG1AeNNPqTWdebN8sFD7ZBiQGVvXXMGjM/SE8HZ3rrFJtUxeE5ykaXmh4oRBoki2ffZCNtA5wE
Mryiy9KBHojhC/keIcH3AMzqewXBAcsO4Oy3eGgJ07IiV0cDr0k8eNEy0QURWi2/TYPiUDCJLr3r
ap0fvzCNgw7SrttGem8wA0uSVmxsYS/btmtIOeCNnc5hxMhrrLGhQCCaZN8tA6cBOJgFJx0sIWPv
NlLeh6MJCodzmbxRknburi1rmfkKO9t1qvEK7vHbMQeaR6ViGsnW+AQydE79vClpBFpNDYujaWu3
AKae8I80ZFm+mnHZaAEnH+0lIjj1TdEwO7hl56QbGsjwHlylUaPVrndAYlN4B2MpPGI73DY6Q+pS
FQcGjN2dDq8+hQHWhQdKo1EL6laUuKYYx0bbMGNssy8rFAGbyG6zNzeSsFIizeB4kIBhqyBpgIDz
E5aw2e9ogMIkaJX2qqYBrJJiTTjx4IE7pyEqBXeHi1g8wXrFj1F401JtTPrcFNUuE176bKV3KxOr
ucLB3FxWeBe6AJNLzjTO9mAxuZp7z6YS7fnb4Re4tT0+utrYA7uFdbYhEENdMaWzmHl60ffYQx0G
XCAukVSoKXvAu1mmO5AYg83cZurPofMAjhJDDeKIfL0xhAoWZTVx8t6YbWKPY0Ea6xhBao5/2g6o
XAPlxI7K7wltAMyuWtKC5oNa8Vy0IZGa7WxVl4ZNlySQGT1Vv/di4h9Aa5X8vMCyXxjNJSgzytrJ
goi52wsIgd6jEeQkWzll4ptTU07jd01RMTgmR7gADYyEpVsZCDyyXuQXzdoV8wtrrIjSztzxtkPO
fN4wS3yDvmivyjEDuUOUjZcA4zjXgV2bsfeRH0J3Zo4XQM4EfgOtX7wM/3VuQfHwiLfWdinD7Mz3
TM7NwdgpPH9DMVeIXrtev2kMprcr3WPsEZ+OgqR3rwJkNUeTCyaBfs3bSH3dI8J07d0a6Y22DY0g
KlrSLjh9NnpKdDLaipeEGIh7keXt09g1ya0zOoSqDqk920wHevl9RMx8bzqFdb1ymJ+9qeD0mZhe
qza06LNDNfE00yONp0viRCvgCuSFHfqiIlmS71o/J2LkB2KsVjzrehg98gla1BROh7myXJxTlM5Q
vQk98Z68XIZrvJeyIZJ4HQojc+nnR/BaS7zFPgV4vIu8LNs4mq5f5JmunhJGQ0ZQTkX6OvMzpIjL
y+HOEGn1Ymca4I+SVEJOqCJ6Agdmfp3oxmC34YT/hUYiozQdOz6BAiAkoNQzN5C0YNPpytUsofkk
9ySPoRbHF6IVMUQ4LUTnATQlhmFSEeayG4uGU19VyrpkQuJY95U5DHd6vj6D9Mi/wvXh3D63CHl9
A6II3wCegB4gZR+/GhM5Dc1c59mewTM2IFKCsmRPE0G2QTkOGItlYhNbq7lEzVbtYOZBFpbMhYYm
MtJdZiXG26h6pASMlOOJw+AqJGID4wQbCzFedWi4r0c8vjGJg5pxblOq176FRE7f9hYtEH/SPCJK
6JIjrKrGIb/OeO5dou3qvNxiq7Wu2rFYJ2BdtNyDqICkgNAhOwxMBsnCYyWvnxApVAsnbBg+2s4r
mbZxVK5KOA/kF8CAPneVirBssxwDTaTrXmAx6h01ylsLkrcKKr0Vl50yu4jFGdngRiNBSZwS6RS3
F2BNQD+VHKIB79MW9cC7lWW4Xd+KidOuW/NAeEuzbnYR1qhajPMG5jaJroPmiDNDJs5bWdGT3SJI
WvaLHOsoMJOmInTRBAw6DiQ0n1jJoJ9p5dqb1WkvPEI+n8/NGmoN7lUbpFUPWuPHkGktihPm8Cj8
56VD9K0nT31RZFd6mQ+vWmwZr9TfGIynMuGnR+ECjKkPo3iVh7Y57k2yWK9rEZM4CcTG1I2vbtLq
d80M5Y+ZKiPxk8adom67WEmmB2T14bYnhGqe/BgePJrOKbdoTeep/EEmNEpizVHZdMKg3UIs7qQZ
0wGmXNOJzOtsxbEo5xJ5VuScdG6ewjuSzGsC3WswaQ9E8MlgKMzmW5p2qNxE5xV0fN25AyyW9t0Z
SnqwJLQy2ShLc32yTLuxvKApakDYJqSKVYkLlQgCkv19UqRObUOByD0ws3ZoAjSQKOCUzRAtAO9T
DLvJLFZCD9LEyAclUKN1IOs62pp9b/Mo6pNNpmichy9yMoG5jjnaZtB9azNNsRHtKD3yEHAZOgoy
EehS0vNLyi4wU4uWoFPIGec6k9M2oCEO9c7rq8HwE44VHdnWpNoGY8JTj0E97MWGA2pmMs3L8UMA
8WObRyDUNhe6mMZu1xqjO+zDtmKnsglvSU8gutrauZ5XA4pUtgJvS6wXJEFIZ/Ib0XzuwY5Rvm9w
3KoHqFIFpkr8cyERrI5LNkKUtFAJtFB5d4UkDrH+gswU435RKOt6AcfwJJqR1PbQo0EJmbHTEELR
d2YTkgXiIqahyEObpuWbLZIjA+KzWcPllxtz4CKkwB1N/6PC9zqgI2zDwcSzgDG7CNiNevDqPW1q
Xzkm3c5WjhNj1jQyxo2SofE29cAcTkhCZYo/GcLdC9yg01Uyy3SCAmQzxNGqqdZORiMtbm1N9i6t
xNEBIZvAKcAm6FViOFWWrsf3IQNCzwe66RV75RnRgi1cLiXMQYW02uXFMDe13rGrkbfuJi+Diw8p
QUtNO3I7Gl6rMyyMGrOiBydBfImFTnO26w0dGumcgmKdsvJ0ABkxHKbFxJzrIexAHxMJWfI4EGTD
xEZlfARAphgjSoZFiTYheQN2lRPqDhfvvK/tFC07lQpWYKPvjaArapQ3CwNZ2uzdYn9BykFntgiX
/D5bvNQDnbdorMs480CsMJreTm6s3U0W89+zwh6G7lCnHi3aJU/Shz4ZnPzwXuf/p+/0X2vP5//2
Q/qvZfKrFZJ//O+ek/zLNS1aROyOsLFpR3PK+7vlpP/Fe2fThnTwIrIKuh5/6H+g2PSVOD1w7LOx
1GOb49TcYpEBzW7/JTiDckrHVakbDvvZv7FCyqOTmSMI5KTbJCzMlTpSL289hf7UdMLnFSL9ZhxY
x4is9gNuDxOwB3VhuVtmYbOj9CxOAzQJIhiM0XTd7QDl6nXUlpwcjLGdXugqg2TBbTA72OxU1QcI
GIhXbt08Cclww/CCOwada9As6HS3ynU5WZWFMWmM5V3jrpvwdsSSE8k2gxeXB3XuNoJc2nWWMfZ9
Vl5kpDCAWh6JYUFxyF95shCDWwU4lNZwJysfqzMEtpwcgCVFWO+RvsRXoNUQE9ddmhXBYJNviE4k
dploO3r8TcRR1geok233tIUzT2ecSAo62aSJkHBWsykY1P600vnwCKvM+QxmwwDPGx9UFnCYS94a
J0lv+tSa7S1/hdkGfQNxKYiMKY13jTSbO5NY8JVLp8L7MG4T8rhI02DeihgOm12r2ltyLWvUr1GH
H4hessYEqa7G70mjACU0IdOC7aTrgL7Ik8sldW5rvEnByrIdXChwGyQEebOPtcKsthOVHeFHfT+5
Xzgrp2ZgWCEgKMRoab9rITU+exlWImiArZh9kFgQCdA61l87KDLVfmIdg0puIrfaIn+uLkugs24Q
UfRYG80cUIgwnyHRiUZ/OG+Faluxh/pNhK3UaCsxsQudJ+JQxosEz9DroJciP7NU2nRfKG7SdvWl
M99c5TozYAtK7pN+KPpuJ5l2JGssFtxAYjaATGDHcmaYaq609yVo/7d11Re03UvjgY22s64TkGZP
Fd0E9g5vgLHt13rjTPfj1GbMTFLSQ/Ydp/YogE7ZZTtMzWjOiiFZ7UPmUFxZ9FNJ3Km89JGHHcSH
g/zBJGFqQIXhtB0Sf+b831PBRGE/LbK5MpkOEL7U2dS3qQcegyHgujA3bgY5s8Back4QcQ1xh0E2
Q0VOMcoPoQNBHG/AFDKux2+BYtWR4RcLWdcL5O/8lrGrfltygxz+7iG+t9Kxv+0HWXk7AgsjB9Jw
BvUE5Yn7Ix1a81vK8W4JhHLQjIT1HD/rRq9dEugT6tQW0YQodhgm6DGDUT4Mi5APRPrEMNbgIOoX
Ws3IsDOS8G2EOnJmggD7UTazuOnocn/vBrmiYqlnnzutlG8J4SaPoh8a9GQKOm1ol4+6nNvmRKZD
RHC1IpJwV1mNQL8BNu5UtzH3YX20LdxJph7N0B7ZbngweSHB0zD7fiTeadZ2AtktszIl8LC4DMsq
vxoGunraWDCic/SUU1fYpvxRTvd4pSO76RH9cWqhmvfSeu9EOemIEqf3JrWM/AqBpwSsLmURb2rD
jp+r2B0epJt09yNry21MyFuBY5VRKz/L3L/a7791ZzTtJQN1ccXPi865NbpDEdfqWaVWB8hgMtWz
ltIZD2Ayo2dwWjl4vho11F5u61iv0Sw7sglVxRse1xP9iGxIjKcO8cYZsEJOkzFZUjpJaFHo8IEj
x9tlhsUBb3T6/i7RO/wMttbipCsnvIJ+2yyDtzHSFFYga9bEzdO6bv6yClGLZTexLuTM2CFBRHgp
nSS5KhG17onjyb60OsppH1nJ3OxG5sDP+jrd8DVr9VVrVZqp3YJB8sLrNdM+byP+cmXWygxGu8RR
gWCgIjRzpouxt6tY6w+yWVgeiW425DadG3A9yGiqbNqaLcagTWeZ7k4RcgMvCNfNPZiyyuNjpYbd
3LtLU+gIUdz4oCVEIV3ghEGuWXPmj/dFOCvjWw25d36ZQZg9ykbp9VbkLG8n9IyrK6+qS0DuLj0Q
WEOr7DUjuxIHEvFbPsW8RlU6kibll+QiMN72hu47Y1dRclRp0GAxV2XmzwYe69tozOr7REj9KQrT
8KvI7fCKR52XJRRG8TY6jP/Zc5MVBjM4xrmIB+vyPzXS39AIVIefFUk4DMvXX4Kf3//AP6M55y/K
HQyKyGcsm0GcC5Thf0ZzJIQwepOMj0Cl0hH/uUyyHf5xHbWLbuqWoC//T5kEMOK9smIaRBoJ/8+/
msy996f/PzfBgnnCX2RTHxl8Nmkf8wvSbop6VpQLTY3qO2pn4EU8vsNr2i2khupJYV5ZRkuAM4jy
sN+2hTNUZwkk+GfL7Yv5gDFsLP8wOjnuqa+fyWBmyISAf1NK/lq5FQWuVTHlFwh/6tsi16zHmn63
h5AkzJ48Trj33ph7D5bVw/r66Zf7YGZ4PLR5v7S3VqFkqhiWc4RzyEdBAJ6DW6eGxhV5pXU+wtLw
NaBomEmN+PnfX05Q7NKexOTL+ODXbyqLiUj3PL1wzZz9MY4RV6VNUj6FbtVsBqdwfnx+vePB3vr1
fr7e0eRFppyS0b9fGIIWHyGF9QHUI0HHKf/18yut1fXxc8V3cphWmgIoxxGPA9BVjUkju9DIir5I
tYyM3Xgevnx+kY8eFMFJgzhq4VoMEn+9fRDyPJz1yQVBotUeGLnxpppEIUNqUfmEXfPcNzYn7dwW
f/h2vzJP/n5rxDo2t7iq5R5PfVuSZRCZoKURDNaQRJmS4dkY3bgL0M1y6oeziaCFoECadhOmeKH8
z7/4h3fXM9ZH1IQ5964G+els4zlqziyd62eVjtAiAfEyNurfvws4CFliXLh2FszKX+9uZrmoHKv4
gl6B9dLrs7Y39CW9nrKMBm2tuqvPv5Pxa4jR+00FrSN1Y22dCajFv15PTG5mCSu6SCdVcUKqtYcK
g8xVBfTy2hXa9OjNRbufMY2jOs50EiZ5bdYzUznvPv8oH7wmvI7rv3iEEWEdvSbkafIeEUjU9XQt
ujpnaNtDCcE/OvzhHn9wJUk+CvFQkrMya86v37ln2l0WoXM+iC56kPCRD8pbIBI3aXry+Xd6fxmO
3kjSqJi2GtJcpR1Ht7doWMmcVAJdTTiXciuxBGfuc41nrUfCF9lfHVp8hBfERfadKF5vCuYUz/zn
H+ODN8dkv+Gb0jFg5zu6tZOVWGVtU4DUPYdCqwWHWse9eUHUXr0t9AUPB1jZr0SKFgfA6+0fpsIf
rO/YL3SaD1CL2FrX3+OnF6dgvuQMUp5XUeaeiBmWIIxpCuwMmTqzjOjvvtH/KT346KZzNpS2ZxAR
trYhfr0eXfCYjVecm9SLLkLbzEIjBWbSxPzm9A/jIKdzamICLjTXOME2J7+plHHtv7/pP3+Ko6eM
hT50+lqcq4mwDjHP0aWXhjLQUmFf61arX5c45vcz3NB9h3zvD0/eB4uVabjozCQPHerio1UazXGc
jIS9dlOxnIK2sU4MaCl/UjJ88CaZbG2GQ5oaG+p7RNpPv2w3qlCvYQprOEG3oTWIPUZqHPhG2Z1+
fjeNjy6FjopEQio0i3Ls1x/ViZZBsxDqeyW6QRpIyH58J467HbJp1/HDOFIXs96Oh0TMDMjNNju3
Ug0SR0mwMSEAVXVpIQC4nBBmE+hLY+pPeqH1XT561xE1CcRPpByCFTt67FZ+g2ZaEwJsNZ+PqjWR
HXj5lUhGe0+c9HSzOCp6DSun/tMDv/7Nv17Z0G063khJKJ8M4+jKXtxpA3a3M43g9S8h/VgE82a/
tQe73ev0sgI6H/T/U1rYaZnM13yG4lDaoto5NhRc2hzu+Icq4YOX0NDdNQ8SERCsruOVT9Lnqwji
OxtUle9IPeovVrjTbULiAqe3OLpRjsOZzJhXBsWIn763hq9/eGZ+39wMw6V3tbZGJQa+o/uSxs3i
VaVzpkk8r5UByVNEYXhpoRnYKMspb0h3NfdTmorTyYTKWpSyvLIrGpR/+CC/P7zvdwJZDDeDls/R
25giqR4MIutCIAk/QhuZb2RNBwMk5aYf5hz7RzF1+6hT9ECwUL/VMpQPpqJbb8RyOcS6bfvlYKpL
LLDmn96sD54ewQa1npToDlvHb5aRwOFybHlmiSQiXKGnNdeDDz6gOekvmuJ7qC84SBYoriSoMJRi
xQ1ADFdnYdURD1DJYeag9r/97g8OBB8ckAyhS8Ox2TQtwH9H9wtz5qRls34m4cwgzHKK+mpJGMfX
HbVHBJDzZmY6H/R9+z1es3nIT/AO4VDN17GKsP7+4eOslzt6v/g4FidDfkbqzyPBVj22ZKs58iya
M+QgCO8NH7wXjb1JMcKsuvoOS2N1Mw0a4/y6vNQke83nn+H3xYU7YqF2hBLGCmgeFRI9PREH1+eZ
PnTOLkmwx7hGr2cb+qzZYz/biiyF9hEgvPmHjeR98fjty3NNFzmXvp5Xf1140TqQpe4YZ2lJh46m
EV39qHJ29Mh1CESe8WRMLvClImZBzvQkxAWfH5wUvDxR4d2mKLzuD2vL7/cC9iH3wbMsuPfm8dKS
l9rEqDQ9S7Apf9eVwaO6QEjxbfSgbSA7G8afQ4l3Yoeq33z+O/y+r1oGxTKrCbfCYOf79W5Aizcz
6aVnrlGnN90Yk5tAU/b584sYH17FlFyAsFKSbo8qJivpatEs8dnizNXlTKbCQRVINNGNkaSD5WhH
u9/Zk9eQbOg3AfK3ahnMTgyJNe/l8liheUzx/aGq+vyTfXDr2Wp0bx0ysekfwy7BiOQ2qUtn3B1x
wmi4uCxML9mFk4gCt2QQMKM7xnoV/mEpX2/rrw8hqljqV8HFGXIdy4ozCPdxWWinIBOwg01gpbsV
TEcgUdyTLbnJgVjwwI0RMOTPv/GRyH89IXHWXSscang22OOv3DFpM5cJHho2vHPZwFkvUAgEhFV8
JZUUmqwNqrogFCwaGvtsHBVJW9rc7jSOE/BgVHalmiKBgh12t47ZfMGBsVwvhqUuimYYAqa/L0rv
70i/kqdzSrZZWTdeoBRWYpv/+oda4fdaHDE4GmN7rRYo2NYn76eKzVFJzprqnMKn4f3Igcsg/8Jy
pyy6tFspluj68/v3+6O8XtDlkeEA4mKx/PWCPC5gQE37dILDsY16F2ZU1pR/2GA/+Fa8levcET4s
J5yji+gJAStaap2SqhBeDdBogNWRthvMhoFkEy2Tdvv5t/p9Q3co9ND284Ku6/HRC4qSSFF1qNNu
bpKN105Yy2MDGRqkxj98NUqVo2efHhUlL+1Cfje+oDxagJsSd2ea21uYnma3I8ZWVEELYeybTjBs
GSBJR+9kh8XyTTCikD4KayW2zogr5EDWmn0hEDLEyFAxC+ojZGP4+kLFNKWbuN/2UJi+GGPLGGNN
lYWczcwNpccMLIyEnVdsw21zO5sgkQOzh96Dyi6XX0eVZ+eD7LyXtsHmtnGMuP5uTKaDbUXY3bg1
3dgat2Po5i+q7p3Cr8O4HxHWGGQz8XP1nHm71tuJXqDGU1MBddVcUBMhIMpfOkDR2H6bsd2UrlSE
HFYtANJ+8oTBcDnPrhx9IcXPrmX/wsuv3pp8IcmicoaBf5ZsR7/P+/ytrcsJ372c7dfKSdMbTqj6
W1tO4lomI4MzZjLOGETCMJ7LDrLjRgNrDyKV9tX3tLIF2UEkej4xkkaaVJU5A9Nw1IlOzMzsGg5c
6/qgprU7mgAiJgEwr2s/Tcp2OoOjQaSYMoWR+K3AvOxHIUyqCUwFN69CDdPVfXVIe+xugjnWq+Lw
c99VJvqeeLI9nuCakQmm8Lwz9hUKXXsHXvybAG06bDwD2+COYU3TbAkpQ7IiZEr6C0AlSPvCxjGF
7DK03uCIqFN9yG0iKrOOSCo2SgAcxWpVrtoFja6ezLPlG11UK3IN5HhWaeaSbHq6vW3Q6dAOAsRg
DYJEu4apZZXx6Mfl7CEeLtkKN610x5MWwT2Bl00caxtA6Jj0rcYKvxRqIPSWaBbyDDMtEVdmCEFq
r9JhPO1SBYrcgDIWBbZIwILAaeLzNECJEAPjaITBmWX1tLPC1AVaIXEf+n0blwynM/cFLG9iBiUa
ZAgyRNIOvpeXw1deBg0uiG4hafYs1XZbqcz5IFui7SirRO2z/oTPCArXHwb+X48Tcc4OvXDUV5bG
CZYmXL+7ojTih7htJgW0YiKIpGS39REqmzekJAqH9K0qWYEuM8YTHs5l7VeVVsYzOlu3o25qj2Ch
uXyfxcy3ajsfz5Ah5BYUSk7NvuqGJjuJAAUkp6spEkQPyuUU11xPsELYORoZZ042v5Bb12JVLXK0
gUZUYaEcs1zza2eBckdqDMTcqFpqEK0koVp+yyPUn0E2RacK2JgC3RNVU+4RssvKnxUKhyBUBeVS
MXpYxmsMIERCFkXfbwB8hgAgmLblfhllwzOqIQf9qOnET85iyY6fS+akN6ghOjdHfdl7E2EHoMi6
8DH0ioxgkDLKv4DRwYOZAPbHourG5jmIzJEk49KKGgC1ljyZ1AxsIUSu624XIBWFr0+lOqtq+AsB
gMcYTg+QtGc8ImmNS1R3s02k2srajE2hdQAS6u4xdN20++J00QiFVIg8aMJk6HzJjYxoC7jh1xIK
wkh8RNWsIjuUaoBfE5abcOwZoSoYWpQOizu5flK7erHpkqHPqLV0oFVDCwBwy4bpvdSzbqCsXELX
2WLuLtzzbK5JMpqbCqUK2EVKfsDyaxpa7T5HjQkQaqY1/rI4mTgt9Ma9kxCdPR/XlCJnMsu0Ym+E
i1BgamyS0rIsAiho9HV7C7XEwX1M8Hrtd4abSpplJet0jqaNsrZey+wkEf190mcWspGxKtEgIB8F
4mGU8+VSaMu9dIEbBRG645MIbo7LqW7U3pzEtMifQJ1MXKU1aaRfTRyv7JlCO0hnll8/E3CJ+1kT
yEPqqrq2JbI135k8LN2osB8tocQFdwqToQ1X+J4fYLhhBK3fiiRHQkvMBXHYRVQS0VgVFcERRG14
zMbl1Ho+SpUYtkOUOLceZ1rHx5HTI4+HNHQOXn159HoKML9D+9gjOPCMwkfPBxHVVbWOBDkZgXMM
ABuLzWyyswTjGCIQdcfkQqZwu4OZb1ifWOT33QpT1t/aZBHPg15NL5NTkFVgI2u5h1rAQpRC6NBs
c7yMJJFNfoTa3AbXrts9cWYRxKykGDrkRnNj1QQljvq1HiPE8Lvc45cBlmjZgaohxBEM25I8S1mu
XVWu6NgAuxycuCfTb8IcjFcasuFV/m4ewf5p31QhCxrapcVhukalfU4wocHhmlREZ09xjxllGBf2
Shwwq0lFx68y6tSIcKBjbCzju6WlJuK13yQdIA9wgdAjNjjMs+q0fXfDjK1tbQlFR5Snr/q85l2q
x3vVd9A9VgnfvKr55lXXpzW9jPf5WKwCk3fpnyDH6z57FwTGTWjjy15lgv27ZDCd9A4qeeGQIF24
BbJCc1UYUrrQtk/fhYdAa1i7iY9FkMiIfRUnTki8JgY3ZFNX7LvB/C5ldBTz9QN6x/J0Qeo4vIse
E4Q746tlD/2JwY7Tg5DWy/506qTIArK3qiYwjcr9oswKXy06ZpZ0mdXyydSKrNlQEhEDDuQDR0iW
2sNjhj/4MAqUBX4jEfAG02BoN0QoNSixwUP/AB9ImMMUT2S0u7npuKgXDBLyCEPtbzhzr/bnTuao
rnureGntYRp3JrCo9mKcrVkeotyzT8omx+TDfBVmKX106wXsWnSJsLJ+AWWM32Qo++zaLBztGd50
NNBQKc1i0wL6xDbee/SADJP0rmCOm4YFx0tvpd1NlwWrPDMtqnY2hb7Dj6PCCB/I0uT6qc6ZZDkN
Q5w03wogGtleD2OvP4QjDGK/LBH5QtkKNfPCYP2hMpw5Vlzh1xt0dP4oLsCkemE8oknrycVoUdbJ
bVZ3ugCtx6O55odXBrB0uudbsM/9V7sCsOIPTVKvITlZts1tSz20jQFsMnKcKN0px46/Jbqyf9jh
mJRBOVD8+JjQxQ+zd8Zri2EhZCFB+gaaVWVfY+0nLiwr8ML4oCJ0F5U1dxAQANU0fIGR7RytTq37
xE4alEWutB4g9sXnMyyx22WJ5lugu9adNGLTOmhl7bGL8sDDW9UJuNoicRnQ0MVDfdbpKaowR9Lx
N+dsfrXU2NWIiaR1N7XxdOdhOUp8mpmsf4tYDQ6OXgM3ZnpDEAy6svCmsRTE28yyurXOskKU1nIh
oR0CEZl9pUNi1m4try80agXC3YjLYu8h2ezaGef4qdCabtN5i3nhCrhPhHx1sMbEutqPY+sSlSV1
cal5I+y4sPGQGGb8L0/EuKppE8PMmLYpy++F1Q/D3WLpRXNIdbOtT5pxLq4hBTh7Fpmk3KdzbUJk
IGoLw4iIUWGalRm+hrFe3NS5E29rk1RkzCZuNm50rARjIFk+x6Al6ooYT3Q5C2kWTu3tFjLY4p2Z
j4axFTp+RQrd3nsz2qaGUw+7NdsU1cDPN3tFR9R2ZopoV3tmZBNI1ZkoGnoyA7AkhdYtBoL8vo75
U0T6TqUZDFrbPcItB/Fotk5TnLlhRAS56pIZUOYwWz/SuUq/d8lUJDSO+U02tuG2z5S7Htq0dozK
XUfCQRsMteQ3Idiz6sHKmc5DpSU0BTSyKe/gzRKAXA1U7FtroB291W0gQXUyGheMj5enyZ2yr2ZX
ylM372MVrA6LGw/nxhBUQ9vv7SlzRt+oodTtvHmY9+BYivBEDu0dNBdvD8mpMIKVYFbtpRIaFlMQ
o5hHCs4JTpqkJwQ5uufstyaxOInuUGLHOEuohdKhQDHFcKO6qRc13JVmpNs+x+mlxeORdc8oMcnq
ysv5puChyjel10F50qa+KjdeU3b2CcsrrqJ2Ju0+WOWbZyvPVvM92s38+nOtyL2dzOkHkEoeh9hs
p4sl4sts67YdHmVEiC4sv0j8wO+W8URPst7VzbyK/2QX3mo4zWC3tDOgJriLb1gO9XFD/pD5UAlr
gG6eGPCaIqMqrdME4sS4IYl2Gk8UMZMGx6umBRLTKA/gad1kJMjmwLxO4Hh2NhLfCamY1oNMQIyh
Y0jR1wj5Yggt4KflGpC15GGxsZo0eqWl5QwBe6/dbUi0mDC2p725d0Y9fMuNQRwsYOR0vliPHteh
xGXczXNy4FcYt6zv5ZqMIKavnlr9c3lbfHEjAhUDteCNPZewkm/DiBPwiYM9Jd5Ib7AvSFP0XHge
bjviSZpNDiV99ByrVsdhUyPe3Xgxgg4fOCMZDAC3e5hURMb5tii0q16YS0dCNKeaDYec8W3JFAwi
4D/wbRCEAN/ALu884s4zLuaxaW8IUDWu8pBb45eCZFu/IV6UqE0WiV3ddlAgyLMrcmyCMUiQJeq1
B/RKcwOli4H3bpR68ZY5pXbXpG7KveudJKdcIl/Mb6wcaKEBXSULPAuGfCBxV+SBk1KrbYtx7Acw
XxaBHIoJ7U4RguLyaoPg5IzkIB+2Y5MyG/qpNVyoGlUpAXykGgRdH3tPplBlu6X3An0HHi0RgwoQ
WKAal9CtVFf15cIarwGYSThT4qudH7vVohrk3eRWO5xt7p3qYgUmLBbR/XvD5j9mgv9aW3j/O1z5
jWHx//q2Uwnzl9eyS/5R1vEH/tbJgakAUOsYrmcg27BXscnfKjnvLzSu9HhtpG7vnTumrf+YCUzv
Lx2xCHN1eCerWIPW1z8qOdP+i9En0rl1BCqY+P8rlRy+hF97h/gI0GcYNvlCFtfjP9b//6dmZRol
XeyCpw50bwhP2x6fUz5vp9F5wGvm7KTTnHqKEafcy1onXB1+qTk9oaHvgwE1ZsDBLL7zIPXPqF3j
7B5UE9UumTDR5I/x3SwgM8extQ9lFXgAdwIjoaqHFw3kUUyMWe7aWZobw+wOcE63ihIKASseLXyM
bjQceiJxRfbQtWtn2HvG1386C9cvY/TO5qSyjdkmG1QPm8Q5JSJP9N5hsoecAkNcYPWDbzXd0Bsi
B+Abkamce2bsDWDhiiWF/7R8MW2QWTJNvolQrKtyTo9f22rqYtRQCy+kyGbpqZ7Pj3gKIP0oPJZG
vWswrKuyYDsNH4ZZOyF8JYZr0G8TK9yo6KkqW9wVp0b91HX/Tdl57EiOrFn6XWbPhtGogZ5euDtd
q9BiQ0RkRFJrZeTT98fbFwPcBmYwDdSmKqMy053CzM5/zncIKcTuu536Jg9tb3z0xQ/zfKq03waN
4Ni0oKIdeHNDK6GO2u2x6cVLneVA7CheSs0/M1FmsqbpSzkfJcZsaMze1iUhnEEB5VAGuc5QJwKo
e4d8IUzLbW+m4XGkTm7tJdHeHB8NFQBbKNSrw7ugdZ8d7+bUDZ/Tor+PRVWV6tYkkbEu9LwnvR4t
EefooUYQayKx16Ay1TI/C/UZDYn3kOmeeC3BND/rWtxfRFC+dtTGaU33GfJBWyHe9Q4+m6jRg6pj
l2ISb56SqF3nbcz7MqSVL4+6cGPDrVoFTbnPSuRU73t2ITO186nLFGBYVS3tgEcLTWmTcgoYiDUP
bh2/Nn27xvaTs3uiMVq45b2ZgtfRTOrvmSDDr1u9UQoE1mv6alIm9YF775Ps3lCaldUPurRoo0OJ
y4KNZ6iQ+VlVUknrNMRS8vksZ9zkjfnM2KJ9VX3xMmVEYxQM1H1c0lFXJyg4nRA0CyIVKUNnBTc2
TjGsreKF+A+Zs0s8Zw/Srk42vLV1zmmpc1nVEu9KaxWlkOGmhZ2UJ9ZD5QWvZclXyuqSpkf6Y1Yk
IQR7E+Sk/BCQeLfDS2UfAiihBg2bFHvslUZ8H1WtkfmLy81tOT9JCEygXApUbgttb2XgzreYN/fb
aRhOC3aT+s1nehme4uzPTCnflLzI6sSPXmwj7QnNmxt7+Jzzb699YEN7NKKeIdCu96oN0Cq47qdF
F2ZDxN9fn2hx7L51Sptp1gGQED1QS4YCAa645ljXtA0XuSCFSwC5jl+IKt+ZJr5NoXtFxdtShrPS
bTbDxGoALa1d55i5FLN7MUxkr3qu7fChcg6GYsoZDHKTW/qeYKQN2w4OH1IueOchhNZrqL3Wan9V
7MQny03uetpcjLr/O8bxZ970EefEhI6D2dmx7fHrwbh6MulWvYZYipgBuXquw/e5qlxQLWWxywiJ
A+AuqDI39OeIEPZxVm57y2cOrk0NTt80aLkdG0UViEamt/Cau2xpaTbKR5L7lxScfZIlxd90nqzX
zBlJHtAmvYKn82wt0VcPgKJaV3H7mIbx1oJAHoqWbmQgvKnYNOTuG6f9nAfEvS63CVnLbz1r9lnQ
nZpJoyncTdhLfJj5uE6APJAYHBYIWtuvNXfSl+nP0hFkEtxiFFR/LUUYIf4MdtjyRjAEaY/WAhrs
cUosHSZZ1Q9vrkGdFWGr6GcM2CyRZtMoQWsmqqVVOtEo7TLydRo6pPNZfI596px18B3rqHBLn8R5
RwZWeDsoGPahdp0ek7+l0WFyA544bZKQPAlqKyQJo37PaWaK9EbsEvq5WClm8WfguLn2ysxct3M9
+bbl+HX9Jp36PXEykH3BewMiuPFcat9/qhZUZYBFgXAMjNEHmewHHg6orhg9NOcWi+OS/+49HF9/
oAZ2IY9GxRuyPk1ZeeCk/2knJE0CN9hnoXFMW7FNuQ0rqn1m4yuOeHGHRKrjaQ08kbQcCH6C9qUy
L9lI8f2yV2YQsxPTO5DVtXS0D8yjG05VhFZzkx6OmUqAjF6A1eSOj3rg+snYnKU7n6uc6gvLfsJU
TCEI0V8Kt3L36lTxZ8t+Hg1AnV0+3tDQMtU8xfLcYhOxgxU3iRTzZnYfXDP8yON4E45QVGN307dn
03xCfOUGI6kiwk8zYRO8bP+7dBcSiR097+ZR6e6Wh7YhOPKOffhTa3mo6+NgOJAM61WfU4eho7vm
GbCihjFCeK2HbufQ2mGp7CN2FH7qFxox3t1qmhj+TAznEbDH0Jh8KCPUiQZAExDgtxE006sNmHZt
gmSOhqZezR0NYO04nOnOe5D82QdzrkC0heG8r9S8zp1rEY60p3nrOIyumekup8hNOHk/JvbFsJYb
OnncFbmecL1gtvshPqmkZp4Acbxio2FYBHSIIR28glaiOEumTWWmH6VWPgdj8W1m1UlxTlrhFN1Q
jIWW65zB2W/Lrhye+kLfRqn7I1VqbyBQ/XS299YtEcAx7I4mTz7Cg5xpzqKEAgyzdkLtCVYFUIGV
V7hrzpksJR/K1njhkTgDiIrEMGbvOkOOA/BbnkXpkkVHvwabSlR8eK7pAyk9r1vDSt4yGPcTp3mH
k/TMcPVBr2d9W3fVFmHQWw1xjZWUBPDO5FUVdfMWA802LTkRzMapshXOgB1lEkj61Tqx+9fOHg5O
jhgRVYgPczxDIpDsTObS56R4Ksvi1icHYGbYjUdJNtrh2wHhgJ/xWNAok6VY/cyRMMSO3QHVwPGB
RUyu0zagk8zZQZ3Z2Cq+lRxWeqH9Dkazqjxn403xg57XT5WRP9C9cJO2etQiAo5GkH8YlC1mvf2U
1t2HEH/z3Nj1kNYn4zi2Jz38Cq1+HRnFYRT9Wmkjh8NsR6Edb4RzJRpGHpeougzuZyCZtL3qPNEB
wkac+yN9HdNb4RV+LWgOS/bezFtWLxD5BnADr2iUnBW/2tz1rUZtZXrFbbMeVLjmcnLtYNwK6znJ
rHVRKuLoEctFThySDV5HEvKtySjRoxegNFzYyS5BRzXtJb0dKzbbJ3052VEMILT+if4VWhJRD8sg
+SuwUER9egrN8RyXbrlCzLwmVAeaDhZ6WtvsXFwpiIQTb/5pevgGSpi+m5R7+D9bFFfeutW+ypbJ
Jd6L2oJQ5DIrAMrQuuob/8Ie/RoO9aCtdVdSbm8fsjCj0HJmmGeXTA1av3PrR729yIbbIJIPffzX
wc40Q3HxSkGrjDwSo797uozBNLnInnSDGE7/ChWE/Qdu0zhAb21geVnjtoq9Vwx8h5it01XL4ipf
twEs43TpRLMYjUwkiP0QoQWG6VSvl9o1xbVI3NLddoIRYHs0rEufqwWfavy1g/mlHPkI2LpRDnvn
0YOlu7enkUNFIu9lzchoyB8sIn0Eq7uNt1CibEVKJ9Ees8L7VEDsZx1mQaPfOsaLY/ljES8JkA3Z
XZrlMRP0qrHatlby1M8viD4rr+ELLduDkS6UWGkAanUvImuPetO8gttgpjC9Ad9+TR15yWL9xDqx
HiX7mlKcaro2yShfUAr3UoPwoc/9SbW1XFcmkKuhIQXJQGtbSHNLcfhSDgKBoEqiE1BKxEAAFjOx
t7rR13nZPyeAdj0t3XDUeZ74yklQblr6QT3qjM5DIakB66hBs4fuxV0K3JJeRP4IeiQxyVKK0NpU
SffVQv1Yjb34w9a1+bAL3v+pgh4a5sRiGU8Uu7iFAzMQPFzYMmgpNvg7EooOaWJNq08OAu4+pH6n
rnRjD3vMOmRJyNgjeMrsObxnSivIKzbAt2ZSn6uohJN5o94svak5gXasV2JrDkW+8TBJzDO0rbza
BTowBHqDN4Cktk4PL5tXX+VHhfaGEhHcNclhbwCSlc2d2lIlc5gbA2Z3j0ysaVc6hzxu+KXpsaIQ
bdto8HksYVMzXsx7vEnpBlKR74Ilf8Nm3mK6dYJPikrviUDmlBY7dl0ueAeHgpAxbQ9Z2hE2Tkte
B6ZDM1R5TL3g0WkMhoVldaW6s2LSXdybASb7UPzEdNRmDQR626wMv45TjL158aXbSXKPk7D9AQTf
7uFUoTEJHRYIWzeGHzPp0ETbuaXWnhk0FWt7YWC0MbXsce+d7Y6FrEEKdJXQjtZgPku6gzcG7OR1
xknLKoqNo+TXIFtKMou+3scmvexjPXqrGVbHyhka48D+Z1dRGEI/FgYcURXwMphAUgNK8pLB43zr
6vSAnPTQCo9UucNQJ1jp6fDjQIwil49y1kCZneUvNWznAjaF08PrWh4W2TtrWEoL0lvj9FfG9noe
i+jGPl7bxBx2dx1jolUwAzaurLzdTo0hyaxPeBNE+1k18n1s9Eejkvupdc4l7onOKG6otO0pJX5v
uh/LnG30oOngok6L9LcZrBU57y9senuZ/3HpMB/1V0Nvn5rMfKb9MjoGU/RHc+wv3AafZd5+OFr/
GBt8es2UtzwiWNvM9lcV8iiI2Mc5wZZZdYdWAgKmXDKOf3IO8afIBgziBsxFhgFMmdXCYZp6putw
UeaWjUTSz2+NgIuDsM2uHUxO4lZXGkCAnMwPAMYjcDifld6H8LEYFMZWdyud2vatLKPgs2+ZSWjW
VbZZzuiuJFyPCagUjzg4Via0aamqYx7335Eq6PQr5oqXjK02debx0kO1UN2xDMM3xtFPWGGugdVe
K5lurIzNVDX/DISEDRbeddQsY5oUrHzHcq1sNm0TNZHUroos2XEqf8ygIXRYaNAzpq9RG/b93Gpn
4KF/6byUepicsnq40x37Qz9MvWGOzKHfwe4wF+/u7GwFTRxrz6EprC78onHfmyTnCxIUiv5j/CMd
KjzkJkz0zzjp7nEU7K2ZboZlIZF27WdUe/iLV1Zp4SaTYClNb9e0Fne+fqSI6STGfiWy/gXAPpTz
3NkFytkOdG+kUGTimCw5DFWLrSTuignm/7SnT3pF772BiiLf5oQZUWwib+gtx2wGW2N3iBhAJ47z
ZcblPnfbI22KL25XHXoDSUMBAV55PYPCycvOIVvUaQj0O4y+K5yfdWdor3HJKb7UqpoVN3HBxrNt
3Ydt1Z8d4HpsRdVhyCamkFHSdW/siPqzV8s/Jmtdp1FZiosZIA3MdzGE1nWYFiwO4rt+wB4VX0f4
UnTCGBEIw7lyFeMqyAKb0bLHh6QdwBOI5smoKyB3hPXfMagexypFlCIwu4IxADwqab9rxs6e+mHY
sKFg4jmK1XWIjd+yMDEsY6xn2l5pdGCbdMcwmwJ814Q5QhOtUmwx+klMUBMxtWydpC73CVi3x5pa
K/7awPlE+1Qwtl7NPCR+N1Laowx1G0pai4qWNDdsfX74lnHl6VRYj2V9YXK3TXO73InOLTbwQu2N
2S3f+ZwxW6nXkIr8CPx7YJW+C0t51Y+WdWZCRGUfjwb2CjYZyfQOQeTQVBN1PBRJbWjVMI92Wz42
sMzOPQ4g36EsgY47ucs7dZwNFuVUObR5FEn6XDdVs8knQA/6GKWMRlKXp4oBfwxiPC+ZSOlVd0/6
aessKkXhmJxE9mOHx2gYtnouwi3BuLT2Y8Vt3w2hfeUln75hNlioEdXyvsYD3uWrcGT/QvU6dk7G
tH3WTdfeatXLhMXpS4PG/zctkDv7KyaafVyHfwyQc7uQuMEKNwmtAhGHLV6mRxANq1SjbjZ7tXTO
0WWA7X5Y+j6sp96J1qJT+xQr426gJEiZf40Y7SOdaL+x4gdVFluKbLcDk7wJTsV8ifrqTTPEIdea
x5GHmAly9NiKIcAUZ/1F898texTDHv1AnKPkpOliU9rm2rTaHWCCZ9f4Y9CJmsE76zLj0cNksoFK
d3H68UeO9VKzVR6GJj3FTp7t5Rw8JmZ9qaW+w3DBKjTwX4eOWz9bvpcoix/x+FwgLyra9gZmhLUR
v2XBR5uos+yY+z3WdrEPKePL6Q65IUzZVojOme2qRIHycGq6G9qJno3EKvxBJJuqzq7LWC0Ovivj
KZ4diA0zmlxjvE8V1LZ3iS6Hpqfot3KH5BorZjcsS1TgaBsN1JsJx4C9yPyO6HGkHWSv60ggpJeP
DpxYaKZL4UX9NATQdczY+tBEjjUihaJjs0NHqF+5qfsYV9Yq6ezPSVkdC7fn0wAZr/Uud1BW6lNi
PbdUhsIp2dKktaEIyC+gM2eljrMatSdGAWpFsg/FtF7a4GU+IiNI8xBy7Jk8alnHAfLm5L4pelIo
b4abqpnM7VhtKjJIq6L7aLVbiyo9hSAzpW+z8kyW2rEBX+Hf25jOzPtoDrxwI0I1vkfA9rXPspM+
5WxoJOHf5QGzh2pN1dxOa8Q7ZpqeE3qKXD9dQW4oB76OY4EgEwxN43Uy7AbvLeX+ocrgASrjZ0q4
fz0QVaEN5OB1vJLH7glYI5PQ58QONuVsrZmWMxLtLsNg7mrY/83o7QpsQnr22VKIMgfvNsIE87Bx
cn8TTjkaAijMFAx/0dqexM52+mOqum2U+0Xvp/IpUr8y/8rc9wmCWRD9dC5d283g671c2+lHG7+g
aog83lWo0MKcN+gK1zYDstdybND1Kz2m23TIkNWK9pSHf8lyr1I9p9oZ62lIYBx0ZzBNDYM+cyPg
JDLwW+NPBtiSuFstenMoP+OgyzdnhkcZfUbSOOBzOWjDPQOhQfFuv2+WAh0tZRRo363iyTW+CAys
5BT5Qykf84xDfWNqu15ipDMb2B9xeiIApFZJYfi6jffeaDbFjEpda/0DvRJMp8OfUmclpAbwnrkS
8QZ8QS7OM2+9uogPGQW7K2St4tgI+VbpGELrt3q4FkxCgvFVN+JtFf5VzBNqjMDyrRhvY2cxvH4t
J/pG2D+bjPDvs9aL40gDqqYe04FxhGptxvKdn6Xu0YyHs2hKROFwMxjv8dwd4mp8zuQnxqsVLsZH
KDd4IqjGZK6rB6fQ+jBjd19UA/2tnvPS40uCiZudizbZxXV2Krsbft3yWY8jNCdtX8MK0KmmzFtv
4wRPcRKcCCuC5dR2hqRmwwr9OR3XqZQs/O66K+515KxnLWAhfKRSs8DA40qZX+zYD7vPXh4nBN/u
oPW4+kgzpGOyHgS+/DVdWpylTPpQqstMDQBD3CCiNOWAm+2ghceCHTLVRimbxdgvitdsvmX0llm0
DLGMJ+eqPC4gxIQ9BJYWc0guY+xnYmIRwVrMyKwyVnBGN25dbzJumeVoaGrlPp4pIVUbL1EPGWVM
tXpzzYnhfbsasha4yxbEKNLzfNUtjpGjsRVFeCcHQquasUuMfWTG16a+WClTLGAuNEewVUJdi6Gp
kj0/OLV1w3PlBW8sAavAKXxRn6ziZGUXW7y22r6kqVRtjVhfldWvKl6NlsGXH0vWwMp5rHN+VC8v
QYwkIrN9NuC3n+FG5tprQ+dxFzPsGCiHqE2Ju2o3VQaVg9UaPwcDnmsjuW/DXe2NH0bygLViAi+L
xAJEqDoXxc6lWAGJuDN4scS8puTW9GYSb/q3PrtPkUO9RZPfwZ5JhhWMQFw80x7RQkmJYZjnDALN
/DJkCzjPc96maTT8cqY3iiMYWyg/pepcYodlWrBZ+qojLqKIrpWibSnJhYMvIU6fh8iVHBJ6h/M6
G6HoEARQ0Wrh5gdzajmgZedKR7TN+nM7d+W+0KobHTFfo11+GqBrIOe+Ac8BdDlkxZGmAbaFelpd
6NP5SNX7jKVkJdr2D/bzc5PPwAFT1J6ewE7lA27shLvNNeqYu9UiknvTRNpN4y1M98l0CwQfefrU
ipqTsAmarIxfTFMgcexNs9f2qt0pOcWriantIvk+p5wv6rm1/DyJ/bxnrFadp5oNf+Hn3uukv9bJ
1aCElC36ChKhX3J/4i/eBvKcG8Ndb/+MhnaIy+Yg3S+vix8TVFgZ3wkbM5VpfGee2MtQfIeSnJaH
KDtMvR8F73I8FdYTKve1yQ323x1kKwtqj0U3OSCk7mnOaF3UOuPDs8ZN5n24Q3WubIO2GqZsmIhX
2D94lYDPyOaLoJy3CL9NxONNj07pSYXXInDiLWVqV/QCAy2KcqfUHM40/zwmFFFDtrX2tGGmS5kj
7U9zYG/TSd55tjo/YU7izxFVPvhItQ/O2TxODlOgtv9I5wJ/ybw1MuOBNp1qJez4F1QnZhV58YZw
Psaq8Ls03NetQZ21YpfiapCjE+7kWkedRg7daBOF3Q4sqWIxHVcNnkPNuxbYZkkzmNcs9dwTCKvh
eZjNL1vwhBeeetRRh5TX/O27+kAQSVuRduwYe6H4Y1tWWLKYiShacb1EfHWWZu/buaeOiiOKM1NN
bn1hh6QjztSps86RWMLBzg+ON13a3qh9HdoBQLZQoQlG9YNmBY9zz+kDJ/6LJ0NjjRJZraOgEjxP
bbhPct14yHUqyIyI7fVtjGruLW2EJx0bX140x8io4cSRU5m3mvfRyu2mcQ9uljF6SBDxjYOhxy3k
zSe8Td3OHT3tmNe9bvk2Nqetg/S+MfNmXznqLVRcjXo0YVA1b+Po7qHcfnmGRdk8DV2GKV9DMXME
k9s2w/4n55s91AcmxNuQSFPTRodKinPniauDvyuD+bIqpVLHBPdyBZj7rGD54DXXqIjiTro79nTS
y3BwaRQLw0ORWtlWVM5UrQa6EUh5VHinJSrJrm1NGW2EXGj2dW5IjfdJ+BynsAVWThshXqYRf+4m
mZLdaGd+iw2OMnrL9pniGKfe5DO1TB3QaLs0CPBVxtY2CKpy1wrKAw1ZPJY6A1JvCpxbhVdrZxRJ
56cY3F6ctrqkY25AI6RzbHZGepgrzjZDJRTGIKSKORLdU43q4qPo63dAtgDE1GR3e2PGWkQaIp9x
TUhS5/VQMyM3CXJtK8nZWBCAXOWG/pQG1Z/eBXx/LQJpIDaEpfEx5k79d1hEXtI5lDABCdpkKWj9
OSZx4IVz/8szSIIExPdtLhuHlECDupInDIMrrb7kS6pnVUwDx6pZ47dgGgNdnQGF8hll/gxwiFc0
o8p7YzuvA/A9cInUZmLe2EZ9YXwwcmcwXVb9rZez5ptC5+1RjPpGVCLbWnPsvYdpxD4368ZPeCa/
MPLNbl/Yo7U0wRpfTcjQO8Tv8FsVyZgTF2BnD6cc94W29wJCOCtvrlHa7Kg/mzz6e2IjxdkmCzSU
wZ5r0fFuVNaxqJtfyl6rm+VBwCaol7HeKmddsTSh9WiDyb5uFIdIY18GA6G/Enuz3ofCq8u13rbe
XxEv6Q9TaAN1ks0W2WO0/DihXCniRLOraNjW6RWqW4fAhttwDs6m7JeMG4UZXVA9DoVqGaDA0Icq
8UlKJN+KfM5+vaSMm02LWMQoFgMmqzGcqoe2D52VNrN1W9gRXGSP092A64yNBRDBepQfOpz4GwWI
8qPjXHOogHQQVJvrnWwsec05P7DDqdhRlRPtIhsjATvVpXhpEcAD5p9ZQNqS/1iekyVgYI2Ru6tq
FRM8KxquW8NAJUgrWI/ikrqTxiRRme5PZQ25z0RbNDjFU3kTZeF9Zw3NZMmsObCiG+sSOJbYCvYH
RxRqNlGspTfIcOrNGdS0lo207/CI260NuQuxsrKoMG4M7+qmYAOHqsMJY3CkMDwNTUfVJF94/w/f
2RhaDf14GmeWIBPrxmgKcWxa1zxPMtQfiWDlKzZntJ4GHuNcDmAQ0WOthN6XgicJja69YAkB9FmW
U3jvEYD9HjP3PbUVn69zNabSuoNTGfbrheAE9wYNqchTMUe5VHY7SiOtEECneHODYG62BFPV3swz
93NIO3zmIoXav2EV0x5liu3HcbQfESz21GQKfnLSbHSqM3SCPaX7MXaqAoki8K5eiGrSUMy3IX/m
clli66C31l0Fdc6qWegxfc24zQvHhs9YlY7+ZmaBcUfgIUDR2lWmX+007XGhBkHO+aDS1ykmEl/T
3ETnmZXlGW0D/Tuxho1jWhtXlhphtsR9cKrwH31nyUmQK/PLEctQCFNg75ZN9xhkKn6oOF/U0smv
CRtJTB9j8DeuQDpTtR26l6qM78qr6CZPi7VeNGILTZNBLvmc/VRJSYNvFb7Td2oek9F6I3BT33AK
q7uUHU3SiTR8Ppbkuw6owTPhiddpoL8vr8Kt5XGGklUxvYxi4CJwTzyGqbR2U1Px/6qYu8hsxAE0
4fRs9zaqi8p13zUw0cToEw+ikf0DSlWlMXqf4nFFo4hnb6IxaRzs2cRd8MHmLxGThMAdSYJn+XgK
0qk7umNb80SEGj1kuvtrxglTGvBS27Ji6sszxFClNrk9dLb5PwlR9guC3HfZMzHHy77z5oFJcpci
x2RqLq5O6XF8Slq29x221EPUpGJvK8ktPBo70kPbufXcg+OUKP6uQ4xL1Md/uNJBdQGS0BI6dSnU
uID6nHytI0eGGx8HM6TjRxpyyam6Y3+bBkvt87JOX90yQXGqPAnKJBlVfzWYkhAlikXAfmdI76pT
8TZa1NhORo9T3hi3iWuLqZ3KFZ9xkrPPIvUaUw3zQINbfx7ohn4rtUmguKXvOurCOtdafTMrVe6b
Mt96gzlu9aGpNgG7xhfP6t89KVy/GhdxtJyy/tUdjQh+ah1CcK/tDjlpdrpq39TKglOcygvNKEz+
w1Js2f4wR8qYSrjwev2ZAenNsXRsWaQ6lknySaWjcW1rmJxNOn8i9KDPlKP6DgJDrM1M4b0YCSQp
+sJ8VTXzQJKgJ4TE0yj9SuECJo8eMC3OS2wZNDn4FJITJZJRx6LBRgQub0UD7XDIUfMIL5GhRnz5
pK6DQJsYbExDHmcQEoRe+qUXXDrwlt3RyGFardJ48V/UaiReHOI56eo8+C1C3T1PyH413prNbGg4
eYD6Cw8YrRCjOHKDpnsPOv53nnqYMxlK3jBxGPxBjbOjzdxmyqNL7SokPvumpDSVpnQUmFDZB0Hu
gdJ2I+ToTBjxxt3GuZwAZIbXKYgfO4yNbDHdofSTSsZ7WjNwnYnRfcuypt3XOOumFYloLktIqH/Y
ABSO7BWyoLrJtO+QjHCxXR2Bx7oZC3VIZABOyOtpuASwkbyRM4MAi49PwnsN1d8xr+Obmc32uiSR
tKIDXrWoFh5UWkcw0QH5Q5SXkmTQRK5b1ffUnILvVjl8daXdi9tEgfXP1JXz3zSjocibBeEDJ9SY
FBjDMoFV4ScODOsG73jYSgSooxyGuMQcY0UP2gTiAKt+dxp7ZPIx6vQ9MNH2g6qKcANHmd00FQiP
Xl/HFzSsxcVNxXIUqY+M8wNPYqkhGHaYPJ77QM1/KZoA1BrQ21uS9cpXUlKI3VqOWFPQSNisJO86
TUgWtN7hjs2iad40c42PNR/dhoprb68W/HXFknSw3YIuKYcVPh1VAYmVhpA4maabKrHzNLHzGDCf
3CrHSD4iN63ttcWx9dRrfbnRlO1D6J4/60BVz23nYc9KSkaujupeRctNtVLEiBDoOucE4AqD4vhg
2OE7CjxmBDE116xOjF1XSJq3RcB8Ok4d76Wx+2pfkrbdDeTHKZLv2wdDWxYGNWSsQk7Om7Sbydg2
Luijdp7c61xguuKZ0c6RoZvfTciXGRkyZP0Ma8bsBTKey2hoFYTz+DAnScu1I5+BwcdOCJQ5vCJS
K9HfeJl890wVqYxxaQVAWvDHUZu2VPEll2BKeEYCuqsMUlnz+GV7k/fghpcsYPQRnTzrHuRRfrTD
sPkBRcTqFJxr0jbo2SvH7tgCNMG8dfRlNZ+1U0192mz2BQOXk0Wbgmy6FTlVLLX5ySxiYkaNZ3Gc
DGbFQ+8aIUEzLXD2bFCsP8wkzA9WjgCaS5+BDS4d6w91GcFrTzZ8nyFkMD1nRK/IGAuNjX1ib5wK
diG9rjQvCBP0oVyQu3qzD9P4VSD/kXyY9fDuGkfHbPZNgLxeNSPD47KZD5mDeB+HQHyEeUqJTK37
hYuezufA7V+1kl8xyM1mEiXfmn7/5/b/5zLnn39fIgN/yMs3+LW6//j3f/m3S/ynKdvyb/f//Knd
b3n9yn/b//5D//I7t//xj18Of8vFk/8v/+L/w4r/0P820+NvyxTmH3+Lf/7k/+8v/tPQ/zxVv//7
f/0p+6JbfreQIeC/eP0x7v/fwwGrsmvHr+Jf0wH8H/+VDpAedn5AjKALjAX3gp3/n/EA3fs3KggE
CB6wb9LEp/9/4gFL9aXjuByynQU5SHEiOIv2v8oGNGn/m8drEVM/TC5gRpb3P2kbwGvz37Aw4HrB
8uqmhAMEGEka/y0gMLpdKBqqLFZWw1txw466Tb9x+mOnMzOdlmAc9GGLXmsZLq4Q6tVpwLVat7+P
Fbx9MkXapG84x7KChXwJ4hLnGiN3cLdhsB0ggFh+lEvktrAPU+8oujbDasULuHshFG2LgzE34Vvc
66rd28uKdfEYm36Rp6tzoo8R/bg5RT9fhpFjliabeQ+Ua345CZpGGrTpe+yU1tYeKSZgYJ5+YFWB
s2UFOJ05AoDowEe5wGqvWujF7wGYbgyenWDm7hlvWmFlnzG9RgyPehzkGXFL6HCEIITK+QYmlBsD
5/zdZZaMWsIlRUGhXIxeNjppUD8nbdUD7X5m8l/fmlwjZpXVZfjQq9A95V5s7WZ7VlengMHZzknH
zqNvHV+PMCsTOWjpfauV/SPq9gMJR187gvKjAIvFvQ1HB2PZGJTb0pwLn1RWyQGU3cRuZvsINocq
gqOw+m4pPCPO24Ke/9YLwUuWDjarKqJDEanw2QvBfTGgc2nZtUeXxek/2TuT5bqRLNv+SlnNkQaH
o3EMXg1ufy97UqRITmCkKKHvHD2+/i1IUZYiFU+qGJbZs7QcRGRKuOgcx8/Ze+1Y3ZNjxJ/TiBm3
jgq+aVU95TpFTtBB0OfWdqdGMD4cprEHB+A7R8MV2T4Pq/TelcPOGMpNVNoDyzjfVuQUmbGJ3MLZ
ES+Md66K8z03zKC6aZr7tK2ZAAbI5sv0PiZJZ5l/aSKoxjgEmakDZjUtG6My6PM38g8ZFelsPgg4
w+zhmiy6cBlVQ85wdYk62stWkGLsfG3ibr7CfjcyzeJujdlMIkVZ+RFJShrvHtKaO9/tIzyOzP4g
s6fbqmCS7UfRvIPcUq8ZlzunIKNLkCi6HGTrbbM+9jlec+mGiLLwdaMKTpN9yMp9bCSBGqqXF4XG
OuKm/oQ+wL108EqfmVFA9Dql6pLzDcUxs8KLwBoqwvDYNgF6S95me3bb1YQL55jBScBbMLGrs6P6
ATSGeTsXuF1rX0VfYIHUm2aWyb4oADa0hZlc1q7gATSsM81lu47hE+DJA3kQGXN9Kpa8B53n53Oa
VwcKTCj/qktMxtkVO08rDUE4WBU3gZ4QQxS3YSNDq9fVbEgiP2o+QdIVt2QBWPskCWkhxNO9FfuL
wRghjZuU0bRBw3/q6L6fzQbhAIUlngdpJ8cW2w+0YJ8pEc08pJRM5zZDVo1XqhijrYxksqFr4qwz
39yjH8uvWmzJu57S4yIQhn/VhMV8WRhATELpNGd0pwDJV4QfvpWoQRBAgaSEIhKf1SDkkNM2j0KL
cMsGh5RGbyoult7kGprpQwjIczwLQx9/PGiOlgBDbj0SfPCFTNGn6jiFzJGCGkM9GiJvFxDM8Egs
YoCQdtrmU80tR0uVPasRl16Q8MeolzXPDqHT5Rzybo0i3dDHv1IRpuw4xfpdaNBdQVg0CouMTo6B
RnCDNzb7zM5DsoETfK2h8dFHSuWJMKgtkuo3q09fYzbT1zXBoswMmMM21cT3nExufCl5QmseA6wZ
7EJiQlNzxa09GAOtTtwppNF1r41Io36PCi9EaErtf+YNRSAoaYtLYBWdxjOJsaLF6/hCSR1iErQJ
5Epsl7DwPqPdmZl0m6K4FrdesyAZKq6hTrfpQtqfnZDVx5KN3awgO4zRzUgsgVqJ72EZgyg3DB93
suwuxj46NKVZHSxdHbMsvaJrxViSx+9ghZPYi1xu0nh6qML+VAsmuRzj3CQF2A+8Vxv/ELu9XQWR
LWlNa13b08HMossQb/C6L7O7ViILQpe/LrN6Y9bwCrJo3whzlw8B/4y3iG2k8qYvdnxnMgoiBe8J
hfV6DM2d0P0eZwRGcb0rkplBVr6VzLfwSZ5VlKC5nZ31uTwLcMIshlAaOvs5Wnr3FbOE4lKhgaaH
ua56f5uHcoeV9mpaNPEkKvqk53QTwmm2LyvRNjRlxoqZe9OcDMepV0IuEYJGcCuTkcXBOqSLoL8I
znGiENwyXbcIGcfWtD+xwOFQMARaDr5i9ioZrDhae0XKftgDLnUjc1rzQYdO0cpxbZEDQtBMcYUc
ESBwcpfm6U5neq+NhHFxbloHx8yYUWRO9GZgnmXikQ7iRmg+tnB/Fh5U4N7XVqj9bSrSe8/zKFfR
V63IZxHY9t2pXfcspjs9xExF/cxgXoJSSRNduHVa/5tV1DmbA9zjcyHOmZWD2GFJcUlAWfVRgAB7
mrujPw6vwZiQTR+ZxMx0KBvTOgquEPkWm9pj+FJIBq0KEfQYtXiUIFvv/MQ+sSwy4R5q5sBVM2zw
vW5EGR3CykeMp6d1h1mWiTI5tcQqVgy9vHqLZJs3ue3fgrm8EPF49FTavc6FJIkTjaSkE8WeE7uB
Xd45ZnDn0BtcU7y8tIkbrqAs0QBllLv2XQlJAXF+RlJHYlyK0ZwvMg/ec5INNz3fRXYEcj0WLCbZ
GDIm7MMN2RSnbmpOYdDcmKE8pzvLIklcoOrQBSlt5p8HTMAbqojhgHaTjV4xeS+D7TunDP/5PmgD
PFW+TzdG1kxbh7YTTxFGc3ZH5go2U9htPRIfV3lfqW8NE4RzN8/zrYNw9TFCpv9E8vUFXxJ20p0q
UDmUvv0V1/HJLUzr2EK+2bIGDuvCYeIANPQZ35X6npW7dQaTeUznZRCOIvUkxtBBPRzcQa8i8idh
9XPBCgIf6PtqU5IduRrsMr92LZKZTHKCEsmHidDKz+CLhrWvsysAYKuqd4zndm5YAzEQcO/P+2FO
Tlmjj/1gPIk43imzxhWgmh0esWydNPLGmXMa14k8zzvkmTlmDOJTZlYKy/jWoBi7YPN4O5vpbecs
/o1K8PyCpMgYY7MfHiM//ZYwE1kbs+FuAtmmqzBGT00s2yHtew+nWwjSqp/QMWqMmy2egvuGFCRk
SRRiFaMx+jvySRE9AmDGormbKBqY+PyAOKxpZHx2kxgQRl/SbIHIveqCXO/cKpXxprfNmnOKdHVR
BSPNlmwUSHCHT5ZFCeXm9kugxLiK62Y+pj3DH4/YQ6MXt1GjrpKESNE6qMUEVttrrhvIeDtMpwKH
W5tt6sBw9ymBRm+hNesMyUo03Quz9Yc1MYThi9OQyNKrTEJ5Y/IniV6ZiL0b2xvMccPKj+3aXIOh
eyDdx8fjMMhNMlvzcTJ6/rlD/mUcBN3qcmWENt2kZXTddhA1tjH31FwhJZ3MU+ZiVanzHPsuiBUs
h3hT5U3RoJi1jZADWrO6CsiyuQC1uowCx+CSHt98DYp+lgfiMWamUJlbXEDPq5/NcYjQkobimHpm
x9do7I91xGSKKClsYcJQ5wZwnZW2Zp5tz0jlPqc9tKPw9mAhJo9J3uLNsMQs9k2P2IOkSPuRhB0K
niyjY9U69W6M84a5fHw9R7TNnXF8HYdOYCQZx+I6bFuz2gDZUXhORkLX9lWL5xGtijucZq2bcW/2
SXmpsT+fdUIYSMTEOCH+XDeY7pp9MpazeBsXpbjhxyTpCNqDLmM9RdsmzoeDH2dTvrGh3N5HyuSF
cdpCvPR+HT2QYjv3azAOznmFzH0gJbNvh33uLb0LaaTwioeUHu9mElaUbYvJTuTJ7PLYvSgx+RRn
rNXawLcbItw2YtB0Kx2X7C8mZbfk5fStiVHCnMyg3WvXTsyd5ZHuu0LxXfufi7FWzS00PG5JNOrR
uCWDVleobX0COUkltSCzldpF6UvEmuGd5i6urMd0pH9xqFwVG2vtMOXZdFHRPI9jpQg6zHMmWWmP
bObo8dmxrnvIDSyu89Qw5bEn9mdEprn4qGcAJBUvbBiZ6wASzKvNjORTbRm6P7ouK81d3eeBBWca
owtaAjcdzoupW7Qv3pTWjFka3b8U4DuMiC+jHd9EuZ9XJxnBTVqsBkof+hjhxzz18XhKQat0ZzTs
463UOedFj2pxQBKRKYms3eiCnEbJIO7rVPThUbYifc2i4ruHpL8JjNY5qqlwr6Nc4RXs5njH/cEw
4DVqHfQuPRcDu9dGjUZ0PVp99ikO4aQh8uSxPCpgWps0ml2GDY25ST3jvsiMK0nGqZUKzI2y8Q51
SlJf0pRXfDbQNBTsZpG9PyaZqraoE1F25Dw9KRIirxH1bRfHbbm2S/8yHfr8sSzVS9A06mC7/UMx
ypqmvKc3nV2Kayuoo7vAdO8y0pdXusrv5w7bVh4gmAqQMuWhv046QoBje4PhQCCcMM4w2gb8XPmp
sUBS2VW+Ek32MLgVrfB4TLezX4u1Wdo3E3NmnfsndgnBWtHpJ6av3OOX/9qW7nYsp4dh8C+HKcGx
PdkILLol791JHrjVT8AOr6PSYbtn1C9ZeV226dEp2i+Jibzbnc7nOXcOfdI8uQk3YPTXeYueCE1Y
7yIqDivAPSDWVklkPFgFMme8nlEvrjofkwSj4RMzwK+mXyG9gaJxiTXxjjY0GlIzvw7t4RZQ3oWo
FwMR1On1XPUXMHXOAs+6hp0d4rVqv/kWjZEa2WIwTudSRlShPcV8OW5jA81HWPc3c5k9EpT1zO58
OMg0wEopp7XnskPiNXTNar98BAvs4PW3ZJnMEXGVKT5lUm6zttux+PbrwXSfs3Y+i7qMmYjfb4K5
sXeALvfYuTZhpl6BsFCTT0dlySf8D7DMh/hpipoREl98BAz0hCL/i10WRBmbxTP9j+OEOTNkkUQ4
Hc5bq8wf4IeR6Gz3eyBxL0YACMeYCWYH7zXsepPZ1ySZ4vAVrMIW46rdj1Ag5pfW5nFkKM3v7hGF
F5197EasQrXprjt3lpuy4Sdb/E1WUzwJc6EksnGFKZ696djAh8mIQbKgry2R4I8zz5VnbJIKEZeB
UJ5sdJIV4JDd4q25R8dx06BIrR1HkycIqdVTXGXlooOJjxbVrYJ8OvPv0wqCs2qzu8poDi0t3cor
ADZadyaluzmGl0k6PjA8Du6zLt+SfLnxrPlSQlqQJviBVp2i3jyWlbGPZ33wZvegdZ1tdMO4iE5r
ODTF3kQJBcSOTux0Ul3L3j69z/DiuirbChvViV/cWapaBhoZJrN4I3o7PvdNcWorpNOxDTbTuA9o
Pq6rLv46Lp33tJ7l3rRbXC/FNrT8W4A7zSGaeMH5ztdkMtjbWqTOd1lyNulrNRvqqndrbD8CtGLz
mDTxW0BhOPOJ3iyalMtY2t05ox+cfXn5pKNJIuGwioMJZlNHrBhJX4gNWUbDJtGGfz0M2L0JaAxX
ldmgc6nLh3EUcm1Ly17Fw5huJOqKmywKLdoF1RkANgjHLSjg1Myusty8c5saQyPjZre5UDH299TZ
zdiRbztCrPeFgUl5AqmJMoE+h7/PewKY6fKc5so+IWRaOz3IjLQ1cPjDQygza2vZzl1LTPxkV0Ts
Iq6usa/NtbIRftFPou1xg1LlRHOLXTgdysPM4AXXByqMHmdVXiBD9nCDgS5uS+cVINFjY/gnj4QW
+k28KLEniJsuLmUi19r0jzXTJ/ZDLSGG3snL5q0iCjkpqmOi/G2osoONi4uIsUtd1uf5UOMwRpyX
oh1DgwOzwl/kYcHbEpRsVmpxgiiqiXaTBFP/oMMKtFT4uSlx3c3NvuGTXbJn9Bz7mvV6hSIFawjW
8pY6PvekcYGr7TYI/F1WuNupvc1AJOha3ZvWvOnn/NbiggNLXGzRh6ygRheUpFa6Q0aNEHI26RXC
xVsBfbLZm88D02yeKHKgX1QExmwKP2l0SBvs0+5OLHgJx0hBEZv1Ad3yV9Dgh1nM35SO1xmeDFgo
SJUtEymPy1R1BQHuU+z1F8wuV2DsqaAz9zZiRrBSido2i4XUMFusWF791tfFaUiH5zSJcNUHuxY5
m5vhvKqyJ+GnayeoKFYql8YMdJPOGK6BxuFCbc+mor4YqDk8fCRVaT+MM0LKVMSfkzy96rE12l1z
hkYI94bhXTg5a4cT0MTQqVusvCBEluY8Tdq+Sh19WUwWHk4Cd1nxsxbxnThSSDxUGFbNklK8K5/o
px1HzB5BBwgxDUK8d8FwbpIpvcbTSXFpsCUcOwunTblpc9Qlir8GTP54kYCFWqkivlNm/qRS29/E
o7lrhmZaidgkRls6pxZf705YIeJeUiAyAUTAQcNAKkSnjiJKaK0K+8keKSjrKhx2mU2LuyCmgc1W
pU9VDgqxiBDQ0N577bgFwGEGD41ac6AefEobA39NpLEI1MGGkrTCI+jf5El2XwSdPzz6bKMoZWN7
8mcS0bOMbF7+Vrwo7mZsPIzA6qDyEFvLXd4Qbi62hqrGqTPWHrYLCTwuKlKS1HN8dlaV6nk34GC/
bSI1yV2syrgEk4uAGLBGYt/POZln3I+F8GAPrviUV1mUr2M7I0Y4Dhzv28w8mU8nKyzeDp6Mt9IL
hh6ceet8I5vduy3nfrhFrJui8PINxoUj1ZO3iClYI8IMexGaeGNutm6oq6dBIs1dI0MxYOTQEVmi
EgYc4G7FbMHvrXsqZ3DIVqyQayDQnx5Hr0IfyGTCyHbgTCN29RHrBL9RxffWGOAFaYJGwo2Vg7fw
SIo5OKR1zW304RDyRFQQF+s97GevOSZ+SY4Ft12OMIobNGNDoYz9OJX5s5XY7Q3z3vlKjCk68kJQ
8/4Amy9DMEZZf6V8MAX7ecD24R//6382b7uqvhZ3rf76tb14qf43DN2s307dzr4WSyDK138DuZb/
/4+Zmy2YkAHC8j1mWoRY+Uy8fiC5pOR/IX2DFo4pLLIv/j1zI9GSCR2R2zZ/jvnakmj43yM3+1/L
HG7598wTaLXa/3Dk9o5F7y0AeuZ+ClUokDhGgx9A+wHczQky9qsz0qy1HkeRjC7olKhteV/HrHJu
0TUOBpaTLvmKflx6SIvxSJwHpREM1PRUA/7e9JyOli4qqXZ6+mmA+TfRMQt4/99BET9+oCJlTDGa
ZP5ocyl+RoZZ9H2rIO3exgil2VYaAZMWB3Y2Kb9jV3n73x/tPaBMIV50of9L8gaF6yNXXeIyfgKU
9fOoNbDChMaFCDd2M2cP0Gyrm39+FLyrpmMqy5fC+XDRo2hKZWQVySqcGDOkeYJhHBjGjyjZd6/j
fxRdfl2yGDX/5z/fR3v8OBcWbN9CsOH6yrPen4syydj1iOJdVSJPdn01mJcYhDv0rE54lkaGvzWj
6qvdhNMfTu/9LfvrwNJhBOtaJuFBH4a4NTuGhqYcxBxGp/tJTMNRN0a6E2wBfqw5/89zfB+l8Neh
GAbZxMYIxzI/XMm5GCunnhH5OwLdRtdiTIrmGgfy/M2UufhDdMgvJ6YEpJIlActliC7kh6fDh9or
EhO/UzqFn1u6WFhMm6+TK+Y/nNbys//90HNaCPg4hO3hOBGShKn3ty6ByartmllfQJtnYyWgRwp7
oA53iwEwwVCc+WwB/pDC88uzrwCp/Ygkcimsfdajn5/9wO7RJmcxJeWgAaXPQ9V9AyOMaOgfPv3L
cQhdchj081/zQxZUD9kLRhDH4VNXPlIwlfRFq+T190cRvzwaHIZ0jO//MbmkHw7jJMlktQha8AMh
tIkqKGAEKtj7OEw/kWV9gSh9kyX2vgEhVtf6wONySKHZULpir6HiE7q8lO58/fvf9XdXGQEm/hTL
lMAfPjxDfewUJcUEXUECuI7CSdjD9MyTfn+Uv3lSUU84JDxx5pJH9f29BBKVK7Z+oEkGDUfGxOiG
0LppMA1mQGr+FI34d9fasi3XlQg4TEd+OJztB8w/EswARhIau8FWz6JXZ41yToQ+hH9Yo//+YEtm
kSctSJcfrqCD2NizF+fBYOfFAUhYeyPi0nbplEprC1ix/tOj9OvraPEWCk/yoRSKg76/moEzJhpY
TwyXHcd7EqnHRqiTXw7YA5lHE5tgtI+wXHAwWkjDq3kjEdXSUa+ZctLLs0N+7VQkD5EBv+b3d/rX
54nkKqLMXACf3tIPff/biOJA0qPYdHRhh2ZhQCNjSSKlf3+UX58njmJzFTzqEmQzH26wABKuOBJN
FoD609lYReG4wdgSkJkbxHjkfn84sXzV3y+AHA9QKLeX1YAL//6s5BCYNeESFLimbvJT37tkWpRz
lH6zNTqPlSPD8BGLZgKTgxmQ2tawfj+bUQK8UQdDefH73/N3F1niLqHgMiXM9+WR/KksaOEMq1xz
+ihgu+aAprUbD+MEqv4PJ/6nA334npUJYX1DxIEKNLiHkjJhKwRkzd+fzvK8fry6fJxt0lFMF5HV
h2fGageL1ixXt1gUTfSbpTmu2gDJwgBWFBEuEZfT0SbQBYt1XUZ/Wi7+7mkiJEFapnCWxenD3S1F
5uEpZA2k+zxvJtbDXR56QJeq3jj8/lSlaX082eUrwD1DosYx+Yf3985spFEkMmInSwutPgCVRlBu
a7/JWRyL0Nx0sfI/WfaYu8wpG2jU1kh6Ll8nR/hvIhCok/KgMOioDEXPdjuqSjJiViV7vPKV+r4u
vugo7LxLn1yk75EykRxxVA1ww9JkroOntpo6cTKypgT9Z6ZDsG4GAHA3YIYgt3Qoys3bCHFseVEA
jMasE7ZzQLdPVw46pBBmuLERkzO3mwDk1mWExBi7ZsJvYrbY63bnW10NNGN0234z6HEZTeFVoceX
xG8hSrN2UzRG6J7J0kdlzECxjfgJbZruG/wpBFzkRekir5gkswz243rTmmMLdcJXGnIfwLJnCiKZ
n6dM9kFiuN6ChgHB7gHilf3AfGtkwMD8lDlJRLc6CmNrCC50U3lhdhMZ/aT9MxMBjU6ekqoQuImG
LEp7GkRR3vs2LALBuALSDDGuKOSMUHdHrwzaF7uW7XWVZ/GNpyqvXSNGKnu6hogSgRzZ1bRJMzHf
Qaytw72ZVKa37qoife5pZL1pbVR0NVLmsptm8kjH6YfAv05nL3iK80Tw9e/KAIAjb1uMw55R0hEA
pkq3atSQazBZLd7hwe+jkxvI+Kk3XFOfzQXyJNog7YRqoKcO1I+0q0GGJ2FmPDGBBGmDMIuMryXK
wzG4wJFdnwLQ9oZNY8iwr1H/Fd6pznVIRkdBmbXpqhFFbqKCbE9aAiPdhBQLTEdChi91inUITl6A
KqRMDRFt/RAo2hkRCNODTeOpI1vAzvtNNwb2AbUz85JQlrlEC1IONa94moOCrWS1NJqUi3IvAQB5
G+kizmndTcx8YWDd5EsMyg5A+sz8brDDsdlo5OfZIvyrYrpMXmk4sKFmQ49YR0hXaDhwRsoEk8JB
fw47AaelAMhyY5QZtLgJCc950xApuKEeEt4n7OajeTvkiUbvIqGM7ysbrh0qTuxKBV3fplt0+q15
B1PF1VuCG7BysRN1vfCEqcYo1FnRu40RHxM+VfGRHU3hHuCQJKTHMLDI9yMsnWvPMJNXYtLa6KIc
Yx+reA9shBIhAyHP9AgeEpsE9OBMThMGAYKZfxPOtKGdacAqi1gh+upMcOpxYzajv6UNChx6HB2G
ZomVYB10HHCNq9LvEVWwPsChSPuKTqhvAaADp8icGMxhgWjQDdXyV6J7hZteJly6rhZtwAs32uOm
GvIxPbiqteyN1YDuTIwR/U5NDHnEHB+r7qaa/eaKvVzpbyuvnsN1UuoUH7kneCAaHA7oL+gNrdoi
tLG6VFmVbppCDpiY81hMGAHpPoKzi5WBn6+dX4Q/O5+zSdhQ9LHDHeNQWtamL6oEQpxpVE/RwKQM
9zJ27892kEANa60g/VJnSvAWzNq19uCUC/+s1MQ/nZT2KmSknocAQbsNG2id5fK5D9oMumQ1862R
/lgb2HDM5Euk/Kzf5xMIMotdRwG1TiOFqL3UxZFuW6gAGp3U9Y4qgL5XRGPFXS2dacKOSDyPaPIS
T7auSCG7bERpP2JUS76VrRuo9UDcVrcOaxQ9qygX+WPqm3O+GmgaRutcFqwSkhivaNsNPagIDLRj
inW8zNt9GaXObdgVC2gcTLGzducqsSGLJ6VEQxRG2RnZbfV01wK1swTZSG1t7y0rKlBawX3RYtdg
CtbbDmwAve4BbqUxewIlIe/ZnDKx9EnnOFD0U8RuQbTpiruoPdm17VcvCRz9hEXcoW+NZUlEE8+i
5g3rqOW7a9qy1tFo5vJ5AIOFgimARbTxmAemJ8aW8PZUnwEuKuLSjKu1dn3PwOONWsvFXWdDf7L3
sK3MtP5RG/7/vt9/Ujf/VG38guK//Dr8x/PXl+yleHvX/Vv+1I/uH+J5919g7l1PUWV5FOlUHz/a
fyD3/6U8W0El9FGtigW7/xeR30Coj3HQ9JRjCc9iz8Gf+u/+n2P9i70zqVku3SNPsZP+R5L799UR
jROxbPVJnFGew87GpXH5c2VrAc6ceuzhT9h01M4Jw+nzwI5yVRWVsTbc1np0G0QiDEyy/iJgZnXr
mHb0As9FEZ7np90/avctvwfhPy0jGgQukQMfN3cx2aVwzWL7SeTsICFr18C3mFxjxHM2P92s6x/1
7s/9seXU/l0Fc6hlg2xSA7OhWRoSHzqLsV9MZu6NyXMV7OFxzCA/aERCxALZNm5HxN18Mf5Qef/t
MdlH0L7loZD2cjt+3kg4WC5HxTGJF1mVewwB62RLSOXu96f2Yf/017n9dByeyJ+P43h9P3RQ15/b
3bgpduEp3NbHF+aLm+oPZ/Shz/LroT5sJvgGmRkA6+QZgzgn5a6xRK1Al66/1JsDLvEVuMI/3Dnv
/fYQMwOnxjVcfCncOYQc708vA9QTaFLeXzudIOYk59Q6YsPi2+cW9Hf3HqUzxMm8d7aBWPh06MMW
kJAgHGNthQ6IcRzW4byuZEmnR1tFhbzX0QgLCq+SxFI0ZipB5fDZ2AUNcyomM+QS4g5M0yvpAQFZ
zUOpXlVLTbdqKuqClZxEXmxmMtdrxomO+xTkvXuYPbNHIo0feV6NBHTsgf4wfO54gYCABRZ2MMKF
O5T+oye+VISlUlgRM/nWII2CVYtWTcNdT0igKIYg+VSNJuw2wjzZgjSsL59gM4gK1RwjuEMxx6jQ
M8vFQSMHJ/b3cSCJc8mJeQWOW3W5vw7LDoaI8ptmgcFCcD2TNbi6Ff2v5LzxwYjBibY7tenJORyR
1IYgyHIXovNqRil3MSQ+p4z/LS/PZlRRROTYtsZu07X57cQ+LPnDE7Y8QD+/p9zsZYW06UiyJJof
d4vQNfCt5Hp+jcSMeIy05fOeRMM/dJXe70mXR8qiuauU6XIk27E/vDEMNhAVm4H5WnnAhns4gwyP
U2JENHX9P3w7vx+LNW5JmqZtIz8surkXkVrWZOLVHFgDOVglOxihmGWW/kqGrc6t8zvggPEnt/WD
rxn1EfhrX6XPnRdg9P397/mbU3e5xGrpqDl8XD78nEbrkCV54tSL0N3B42dYT6LGQU/efPr9od6v
f7yoLOrMuxhbCYxm5sc+UqSCJLS6In9idcx2adwY7GPBSGACInwpIEbRc+lUhswuzpvAzO9/f/j3
Z7ocfjkwdjWGBXSznA9LPuaerhE4AJ4IIS1WA7vbFS7SbotaJPrDEvz+qf1+KJeWkZLSoyfqLjXB
zyuwAjMXJfQknijz5DUpzfZO9SiMf39CFAI/vRs/jrI8sny+lItx/kNnsqFsn3Cru09lHSXr2HP1
hYV6ex1gIEFyYxuff3+8X87KowfmSocfbi53cvk9P32/ZiKmp3ae/Kc4g4GVTXTeyky8/f4gv5zU
94Nwq5RUgpv14dKlgKB1zkV9Gjuv2fQKUHcJr2jlWfRPki4Z//D8f2iH+RbHY5GxMBwCbHM/XsTR
i9uWyNHgiV0WIco29vh2iM0LGpPFDmX6Q6TiaWfAn/7DQqDUh87ycmgL06FnUc+Zy1j3/fVsKzwg
PRuoF2Yv6Wu+4F/2RMJBdohb3Rfn9vddKzqsDp1LgWVxO6uEoKFQxZW/KuZI1nRjFp19Ce1J73pM
eq9WbZBl26s2ibalI6IlC5nJ2G4kSuZ1ZGaAIapK6n6VJ6CwoLOiQIemqsMLOzCi49DYlEJkv8V8
rMoOo1iIDR/dJX2FY+EZUu8jIken7dS37TPdXxkeCDYVFfs/GyjjzL7zoQqypN7HfuQRe6qN4FKT
NJkiPIlStZttL/M/5b1nX1h1ZqNDxtQJdwHSToJxThpDhbaoE28JyPiK4iz3+mMh+xK7Wjm2VySL
4f9o9OBU+8GcgLv4RJaC8aPYfRjtSt0T6sT/OemsDGFeDhJ0HcIkOfT+bEigxVKMB8cLY0iiKvDt
izJgi8/MN3TFISotBN6dCubkIMkqt64j9q8pjcPcdHfA6vorXuwePxYWxPRQ2zo6jXlsab64cxIt
AHSiz0GCkwBKlwgujKSJDSjUrAZnX4UNREa8lYvvx6Lzc+0Xcdezo60DvQfPxJ6dgCXREgRHrtIa
TZEGjWoPA0l3HjzlxltSPj3fpIaxa7DcPkEcPsumKyhSzLwe1nmnFha9YcFziJ10zPDdsZ6mgY2/
kV7EbZqSZrSLgL6jAOpCySCalZP0yXB4yEuTrM7C085NEfo63yYlSR0MFhy0oOjR7c/9vMQ2y8ZP
NlPCm7pwlRPixEfByDzT8NtkTarIDQjJiYwnN0Cbgqco6Tczrg6AJ5LgzX3i5tFDV/v1Z03i55d0
8slHqSVM02G002CLB6JU274bjLd+JFAW3PmcQhiMS/9+hgz/DU8a0MSgllwlf2wkj7NRRRQpNHsf
KhpuAoH9gi3yciu9Njy7JaEeUQXb6cggxTuu3X0om/nBtdu2xDPVlXyCBGSUdWVa8a5rZRysJ9sj
Ya+MMBTB8mwwBWT81JshaCy8QqaFT8MrMfbSFgPT0EyDuK4KU89b6VBSNi5ad2xpc518yiLXF88U
pip+Y/qeqss2C6Mr+g3GPZM5QQUASQJhuWUlySL6Gtuz2KGJsFLNBK2bhHbzLDSWIDCY7WO6o1k3
9NsZmlOyBnI5fArdzEy2fjvaF9gk1L0fNP5TZSQUg5AK08dS+zylqawnrHRzYNwSKFhSCrZoKAnn
pKfQFoW6ScTgfBW263+TSSs+N3kAdx/5K+0HbRDwzGXFBwRMV9EVSg0/uZ3TzMnoY9j2jeCvJBsq
LNAgkXFBBmlWN5SuE92fLeF0xJT7gw34ivDvC3sMCxRTHnnFFLpZ/eblMRirRDnZJ8PsGKjJpndh
Bsn+RuoueKoVjtF1HmjrxlFT/NDXefdpmmWJTNkL+1sDgf5z1A4OpxL5C/ePeDcQuzBDCGpRJm+k
idjMcVICnqcOAaEySoCFhjEg3px6rFarrug1GSC93Xzph7GE4KR64jvN1PFeq3SiQ1jWE23cHnEI
9gaE7t88rx8WNvpE4MtsZBe1a7R3sd0j5aqyabgOBIwLejrZTEMO6P511EUW+vnE404UmQBoAfAb
MSZwJ4AJTgYVqzD68G1ylkbSKAvPpzXesQ3BH2BiFGYJu64d1rXN4BrmY2imbMdTf7T3ZCbDfxzT
hScLLCefLv8vZ2e22zbSbu0b2gTI4nyqyXPsOB5inRCyk3AeiiyOV/8/dOPHjiRDQjb6Qx98nW6q
yGKx6n3XepYbSqO9NBIXiLuBa4t08SDEldezi771c4yUS4USul+l4Db6a5YsYa4KF/L7mmTeDKWq
TKpqTXGptQmSK51XBxix/albu5dsqWBBkqxMCSzNJuRscZG9pamwnm3XRqLe4J5ONzIzAI/IuPDf
VBAT2uo3kYXWnZY8/GGcqcTZhp5PFPSgkdVNLEp5L6dIayn4DyGsN8TqOnalEEvJALC+W3VaooYV
AcIjq1zeNCgup2qW1LYJulZQlSSaisnorxNzrArSC0TyPBJcVoI8hYKVGSX7pIYYDLV02hwGHkFx
LfOohG67soRC3skriwO/KyHtLyPgKjjMyGUDRey0rbmOUQHempWSb0OhTVBqSCW46tuxplJv1rXY
ZJFbeVeU4TsWTbLxoHkMBpO6oKACjBefjb0ZxKzND2gv0kJpa5KOE3IlgqWDLezR0tLwA7crB8ig
itSNgFv8iBEzfkpttDvAzoP6lhJRRVB6S9dj0RMbFG4wj0sIsHWDM4WWKRY5oSXB97azm3szzUpq
sY3h/qH0M+HDsgJ3K1KtKdedqqddF1qk/vT5OPygv9o9w0aoCJDQcB2tKiHDe0LnnV8F2wg8KiEa
mVUtc+M7RXLno5mC6Q/+63HjkdsykSUtJURG5Tk5WUeKc3EYecOTnvehcdGGkiOsjVYfk3E/Vs1a
iDrrr0IQDpeTIH6HmGBOthYNs6cslrG+ZhS2vmQV4cxfB9n0wFbN+ghtTAwzKJ6T85j1zXuC+fFe
0dGCxo3thhiTsgveB1BV3DJ7wHxmkZ+3KopRqiXy1vCX5mbql0Leg9HTMNI/nAfGmxB1yFqV3wsL
we6ylIFXbGC72a9Nr9V8Xyc3sS+UcElxnDqNQm5SOrMKOI4iIAZhJJF4mOVtC0Womdl5gLuk8hgz
pWXnvSxKCI6x17qXaeMEkkaCRY8HsEwI77qIn/uon3OY3bF5bNDFETge6KUCFiijrUII+5bIBteb
njr5js1S8pF3wmXhKjFD0IJpkwd7DGW1li4C1k054Qvn9kPWRsKkHoAZ4Ibnq5gQbDSYw1UeNf3t
JOIX35blfQlF/KUp0EMt+lIBlnMBMk4LIzCtLf2etCPxDfn4piBX4XEsSEZZUd3XgkU+YArnz3ms
BOBCYSEbxjD4m0HWShF9mcR3ArskvVfL6PO1HGjbsaixTMVGHMA8h370zSFDWl5bjRS44KdwoG41
kD6zZtYO6hLWn7jMxwTKreUEdwhZZ6tHUqkfQhZsI+3BZhUk+RoWfYR/mHL7tiO/hY+0kZNjUOUd
7HJsmsOrxXtKChGNFUpWAyuwALp5a4IG+JFOClF96GB/Jnkki9VCDuGoE0alQnlNvwKsbd3g7JYq
y4N7Uab5roJHos80EZNAdB90NtKQgFsA4FAO71lahFRxclq/YLkQQxctwTUYr9aCQGmTHYNGsFzW
tf4r4MnywbN8dYfaHJqA5XUN0NaUZKxtGDYeFMHGcbA6E7bSEnwZwVkWff+EJrrCAl6WIKIMD++r
ZrG/gBJkJWQvOISoJS0JQfj+yh6bb5KlT0kn5/oU8VfELwrJ8gHrxGnI6qvtnsaR0U8bHf7sezGO
2YMioIslik/7lQYGmpVEN3So4UMDP6vuvOeAQKTwCisboW+EhMfWjeiJ5BrXYZVUAVh9t5XNd8Ku
sPWFlWWFGw2zGnZSYhPIYe2r4CNOSUxcUuYwSULEkwGgkSSKS6Hc5j6roR5e0SESLngHnUIUlIoC
aro1imk9anUUkbTk0GETamweKPR1OiEMenpTN6PxMy9z/0OvWA6WBkC3fF2beMsWrc4ehDhsEjOW
PX0rY+NaRVsRpJNiMYhsPgtBExf8R50pvpc+NBqNSJp+MyDTYKdekySxcjyKCws7L7V7jJwEY0m0
CDpfEq/75UHjoxXbcQCj/qa09tJRCbRCP0NwVoDekrjQXJ4DiRTF1iBLcheEenUF3Q97hARO8eiF
RFws0ilmuVScXx5k103eIu5GM17C5HV/+wo4F83kInnl5Bfcs43B4TiKCpxzUtBbbOvQgm0qYG6E
wHHe/TIc8RPX6aPkVVvbBDnxAlJowJ4jvXeMrbcTsHSgstbALANK4uD/0J2MhmJfd/0NH+N2J+B1
0Qwdg+7eq7UGfuYsKl5ldI1fBEtacAdFJyWSyOq03IJ83ochTg4VvoSNEde3HQ6AcG1CpoI472TE
D+aQ0e69IHLLm9G2u5gAy6R70yhe4iTnhAzIbrIJN9AcJhkLUPmrrVEELyoS2SVLfh9DP6CpQSw7
eLNgUZNu/RpRaHgX5JiwfeYMay+stiXbPI7GVyYC8XS4pk3rAodX8VQY1OJWhGrlA5Qyk7sakr5C
d1yWT04lq2BloaS+aWjCg3JXdf4dSkj2g1NpvtWtXncXgZNpr4VezKi2MK1fOJxHILEqrHDSat9n
j/sLzVG86BWn49sqS6vyofPaDqC17Wg1zE4DDBoq5Qnge5e/j7w4hH6Njv3WjS4+dz+IgEvGHchE
6BZ+2LzTrS8+YP76wTXN3EC/0TVhkjSDDgjoqp+kP/kR9Sv4IudHMlTDox2OLESEDHS3KXxKdunu
6KtFFTm0QNxgLL9j3iZThkgkr14RfEbsW+TGIMLKUONsQwzanAGD2MW3pvGj7OJ3csIwsAaZmdy0
VO7ZGxTetCIOt6oXBbHhw2JUQDygzkz2M3IZatNxGfp4cnQXezDfEX8Z4BIrVlWUV8zTcoTKVqQ9
+Ayftu3PhoIXPZM+LC3A+2jCL1QK6O3W8kDirNMkpY7YD/7wCjyi1Z7pp+fF3cjdy1bNODX5TSSc
yllLfqi79tq6e3SHumLXnzt9cwV9oxOvIe7sBE9+HNJ1JvrdWRtp0WEJ6UywIABmgVRqLlFVGB4J
dq5QJ/dXNuoMKpiUqvHi6+Wz5dFXewi5aZd2WFQ1/Aler+VYef57P9UtpPkY7/caxQvx7ECJjUvs
Rz0PIYw7gMVIfQnSK4egYqeE8oU8a8yql6YAWbopRWIT5TjBgbkOB3NK1j34jYItzaAX16G0/HQ7
wXWvSRGzRnulYVCJr4h0GdqrkKa4vPHhsqY/KEAU1ks82vQYuCHuBAHchjeLRYYnHkxq/r4lInpQ
ykxpOcOTA2Wi591ThVbwJ+ejAa6LjUo+Qj7IJk9X7PWDiiOOn7DxAd9PvXWVWhZ620G3gtlJCqzD
jYbMWPm4wAiFZdc37yzK8gfc6+S1Y1olGDldrNZOaqe8ClVcNkSTpZyzgxps+MKQrSUv+DaOzyAk
aGcMlGW+J7RhC9IRK/lqYM6BgpMxKW5c35/Pl2aa2zciCyoT+m5h/wThiZi67+zyKUeAZa/pjpD5
9z+zksyu8tZ8ax2n/F358ZgtYj02/7nKKWzaV3SxWFHRp8216r9KqQBOrNhRabH1XUVs3hjUNxpf
xSUY/2Blg7b8frqqelS6ZXXGVWJBynUxA/gHpUZbGkabUT3c+n00XQypB94zxcR3+ipHFfa9q5j6
geoa+Fk/4iXmFJ5r5Y0oWaGdiGhNK9Kqm9OXOh4QelcdbJanGya14gOtpNYptoluWGzJVQVFQpPu
frSL9un0VY4H5CL6xHdi21zF8A4eExULBWYzK7a6xuSKONZwoIneWwqHZ2r5X43n7ysd1NaHQfqI
q4tiq3mhIjNy9FemX/05PZyj2vqsOdCduZWGx8h0D56PpC4E7KgviFGBmF+XgHvCUMi3kfiBbz1m
nqvT1zO+GBWdWmB+9FtmxODBU0IQQ67hJJvt2JfaW6hVRQ4bV7N/5HWcrZSTAAiDChdkanjQYTpt
tBrmzAKphPMdPhmxeUEvfw6W0s+0or54sK6O08BHZsHi9NlC/+v9M8awRq6VNlub9/yiMWg7tZBG
rqaq/Th9D764Ba7p8ebZrPD872AK1ZTZWeAHuVV9nS/dkog9ytDBmWbCV+NxUYEzVWcpx6EQPFNG
VaGIV9sEUg7livzXlGn5MqIzfOZKhjjsOnkgYGkEecwhy+EF3F+6Bg4ZyImaZptphDKBghCXVIML
Qngn41KTQX8pwQLf4fnpXrK6Rj2ieqJvjEb8trswPLMOzOa6/SYYOhjqkTxJ2imsbPPP/etJDhUR
k14x9tvIKhKo927HNtuPEuci43NmLfDcQtLDGOBexrg5m5WDEcLfJLxnD8QgWD+dQEmxLNG5+Yu+
84cWxE9rw2j1/fGqwDtZE7VUoEGDFx1eVtLM7zTyY35lJuEqnt0j+J/MInvWzAIrtV9T3EP5OFnf
O5b/ew1b3D8quGlUMWSaYwhYIDyzndsfcuWr1g96l/ZLFcVLhzrXsmUXslGJnFaRZ0c/TTmoHU2X
afOPk3luzmE9nJ++x0f+4H0O8rTkGo6HfjY2bhEzGq9cKj1zlS8mM3NM6BYia2ry4mCZckvpEaJg
tFuTo/CW/Zi86xwj31jSblanB/TFpfy5UUszGtEV9q79Wwm3JvdSjN3bzM7Nhaazr8vd4jWRdXFm
UEfNPtQF8xQ1TET3wtAPXptKs0PbsItpi79qPWkOxCtJlgcJlL/xQyWXKZG9/zg2HwUZzlJ6qcjI
2Gbsjy1uSV8tPVNtQ8Uxx86MH+wDdbSZUfPj36/EK+jNg0NF8anY+esd7DyhFZkk795rKYEEcdpv
IKygkRRucOaBHS8/jGruQWOEpW2KhmJ/VDAWVRtUXru1gmi6R7sZPJBNMCyzXEBEmbpoXUlt3h2r
NzzU2U8ta9tLLY7sFakZzsvpgX92o/9XnkILnl8D+9bCIOSYM9t+/9eMWV7pWlx1W4grdF1917kc
Or9Dk0+vgzM18CXo7gvfqJ1Hl5yVNQdT+wU6pk6FwL9IRKO/nf5JRzOaXzTrZEwHu/G8o9j/RZqL
7V/rzW7btnp8a+Wpvo5aW15Tgj03wT4XmoPR42TjKyBMxIiYiPevVThV3/WiHbbk5ZKcQisaqDoV
GTNFLeSO976Pkh5NnRhePL/ldGtmNsmsNoFVlCLy/htkICiXjRgpfbtdhgJLd5vijxV9ltw49V5T
feI4VnOj3h2O9S9Gr2kvBD7pT6dv23xbjobiuAabVswx7Fn2hwIXLSD43hy2/UR82Eji1qr2yCo9
fRXji6cza3505EwcDI9WgYxeooHletwWMytBQ+D8baqmaiPNKn+MTMdbyly5aJel8c1N4vphaucs
25GgqbHxCFJVeXuDyM265JQyXJ7+dfNkPbwHeLw4jQgaD+Lw1TJEnap4SsbtYNgElNRkq0QyfJMB
71jUQf4+fbmvbrk1u/i4E5jPxcHHxKf4Pje+xy0Vdjp0wZCsq3Cozqy7XwwKeQwlmdkMOcuu9h9s
baqA0IJq2mLemIuEcXNRjrEJUmkCc4KA/N9Hxe4IT57Fwsv342BFEK2GJMIvx23vELutEeBOMVak
63++dz6WRI+Pv8+qax5sAfIqBG0d1uNWglt6iHBbvOdlKc6MxTjaXCE0FnDBTRQEXOvQET/YoscZ
khgQpdz6upX28ATyDs+Msmh85NSZLlQNQtiQ0DbKxgq2JXW+hYML5havq6Q+w75kpLxzZ3pkLGte
zGbfN27alAZd0SfFmSl8PKfYBLuwvQzd4q9Dg62T21URaIaxJZ+GIEqZiwWIqOjMa3z8FnMV1jsI
DaiITftgg1Jrntk6QWBsk8IPYDrq+WqsA7nyVW+eGdDx9EU0ZzOb5s8Mr+T8U/76tCa6qfxEVFiw
bGrSI+FJy86tnTvfksM1HWRzdXpiHW1TZl+ta+sOLwxLweeJ7q/rjUYEA6fS/S3jNi7c1CbWUySO
Q17ihJVItPF4UVFH+Xn6sl98SF1eGEYp5o+JeaiKFHZG8bVW2hYBkSD5Y1Tat0o6Q3BTMru/aV0a
3pUj6LzvHjLZhn5rZP8MRC6T5eRo/rax6N8ujQC/x5lt1PGUmn/ZXKixOS2izN9/AhG+jZL4jGCr
kFj84NWOnnOXlJrTN+CL+27xEWVvjcmYz8/BCx2ISsD2S7Rt2hsEymYCbHNoSNpYUS3ByMTxBQ7E
8MwL/sVVmVo8ST7fyBQPda+GNGFFSxoOnGC0q9AwrN9pmoi3JFPRhdEW9jr1s/T29FCPpzSiSMdB
8saWm9Ee3FComJOf+VO+w8XUX/ngL8lDrKkpN2V0kZAZ/nL6el88QB9DIMrPWezPg9x/gJAcIWfK
odgxx9gi8l27ixGhnVkTjq/i84GZax0uVmznULdIg0yKWjnVzrGnX5CDm5XewO49PZTDhYfzvcMh
l5cTdaQPPnZ/KPRZBDBy195VgXvHwuTcuBGBfJFd2henr3Q4HNghrDsog/CosK89zGIoTM52FfvU
Xa48cl3R9EKxDoMz1Ik5WmJvyzFfhtnHQY9ljgrlwfLmAuLTRctcmOI+R0PY+6K/qkSXxLfS1ezb
0QmTO6rpfodl1KxoIXqIPVa+3dn1QqNmjRJfiQ3oZ1MDmmyQszIgN7sYfANudhHrENXiHun8SiuN
7rs/ef4LAShQPPS8zgh/rXVIVadv3eH8/hwT85q3xTBmj/P+Q8q7tGw5PnPreiBWILaJMezltZqs
e7rp4ZmF46sHxXHo/1/NOpjdiAj9oPC5WquMbGUqZa8gWaVnxnQ08ebnNH+G2HNYLBUHE4+9hjJy
y813Mkm1ZZaZ7TLwZb3J+u736bt3fCV2nrM+fPY4oZs7WAiJTQ2nCXDuLsx4dr3mcKCrOJZPmA1W
/3wpiygU0u3YHOLynG/tX986IMBoOEmU2xX6IIhNJ5l8ksq+ZnV3zjylo2MrG0E8DDhXPkkZ1Kz3
r9Vjomw6Alx3hdJKHCKWWpVo+pHDKiJSbSue44u9Sl9YYxH87sxiWJm12d9GY1SS5UD/48zG4nje
7P+gg8FrYeOkjaunO7QoNLAMmHthJtjanb7HX10GlBKwK8QANp/R/XHXhpcTwGamu7jGbV/7uf7g
mX35fvoqh/tU7i4MoPkDPW8eOPseXGWGJBW9Knd6pw9LO9PbW6oipBA4tf9KKARnTNOP1tNYTes2
iJIz3ZXjN57tMUUAFkrd87BL7F/ehQUXIWUrd3SLXNjTpXuV5I69bMnkpG0fsXs6Pd4v7ureBQ+W
mEBEEqGaV+4UIfZ4cXt50Xpdd2aKHG3KuK3UVDEcMiZWGOfgttrOgA48KKtdlFbRT5hfAUoumFL2
aLTrKkM4FBkWLWjmaHsROpqzTIB5ze5lap4Taz4VNdtfnx77FzfbxRDkiv/ckbbYv9mAiYuwFUG9
s5Ap32ZguV88BGxI7TLjrlUQ4//5eh7gEwtXIpPLOCQjpVnrQniMmx26vel+QNP+IKU7QGYgi7Sy
Yn9z+npiLjX8fQznrtOnods0MyZ0Dl/7AzQrWbomwsld4NaGvUny3CZ9oFEIeFRHIouW9t4LyXPa
L5UOHS30SV5GTZNhweuD/Fs9MFNXkm/mlc32GPi40xMoLPFp6XAmU5uoEP7wpq6KngyfwXP/kI4Y
62du2xdT1HPZBkGTIi2Xo8v+KKzB1jKiKJqdn7UGmg2vuSFuJDhzs46vwtkUWZhgp4JfxD4o27Qx
rn86mmpn582wDrVYvySwrfjnsXAVMuB1qE0UiLyD1y3OekdZqM92ztRAvAcJuUKVa/7rS41DWOB8
9ej0WWj4D557w3Ifx2Y67XKOehs9ngJIlYQgn55eR0ulyZvM944Fcz7lzZ7kvz96s/eg1omu2tG+
0Zp1RLJDSl0uMdZBqOq7xBz0K0RlfUb2KtXixvWzMzvloxeYXzCz/Dw6qpC5nINPAgh2zjmm3u0U
cYs3xFCMCHZJrhD5gARh1mKfHvH+IYdvLv0h0+NcyeGYKXk4E4kmbpvUkRNNyOoVWSJ0DaedBsj8
tnlp2+gnongsz5mzPhFj//sa/3dZ1gzKsDgKj6tpiDdUW9nGtAUUUj7mbqlMrBigQQkhx5BI/rYb
X7tkR6JINWf6s4MJmx1cUmTn2jb7e6rPn2K7LCdzFxJK1OeK89dGR8RIoQqLGpiCn4q6uJiWhF40
F9Xgt//UWP28FGPlGI+bVaehcfBCKqSlWVE7eB3wfFyUeDPQrkTBJYLIcwfzg4Xy81qcDpjNnCZ9
R9jz4vDXsMxAy7MahPfWr2IiRu1pTB/KJED7yba8i9c9sTJPhCYk1Yq9nm8jjO1Iph/TTN7q5hRY
qxI91iV6NxwWpLfo5o2miAMubD/QHvwwDa9R2mhPmkHTf1Ewu548QC/Pp6fn/gv53yhYV3Dhg/pj
i3iwuIyxUw+0TZiejtG4GA6UcW8ZjVoS1To+TkNPEH1QyXfwFd3dmLjFmTPYF5NjlobM9VFWH/pt
+3cR1okG8GKatp3hNCtIQf4mZrOEV6Euz6zWX16Kj5tB4ZLHdri37wbgMJqS+taC3bNqPW268oMM
dVSDl+H0XZ0/LwdvHx/RuVM617Kdw7tqZmI0C901tjlCyFWMLuh3E6Ri2eheXQD8TW+VBMgdQQ37
p/LGf8/TxUfsU35kgRUHC2xZJW5XYoHYDpmsPxK+HGv+tDVXQaOrKWuScx35r+4qVQ2Tispc4D5q
XZRFZGeTxiuHI3CFqca7bkjPWUW2UZ95u/eX7nlss22Xj7oHqoG2z+Fc6YA6drE0t1bOkrpMiaHe
wMCSPzGdY/SJ4UO/nn6OBzCD/y4JOYPCCjt87uvBJXFFqqCLJ33rJXXnbjrPquQad1D02PtNv4UB
ig44TuP0e2eZ1S1rbnHrwoZbSv6LZ74kx5MKZBrwBtvn20mr6OALjfoQrKI/132RcMTUIhI2ZsR6
ZEvhpTG2wYS4jXpAilhU4uP0jdjf6Xzeh7lcxrdzpmQcCZ4mjcg3R5nmNvQIL8umYE5pRkF7+irH
cwmlDg09CpG8prp5UE0AvjFFmPH8rSCjcakPvlhFpJuEo0rPTKXjKyG8Yc6yerOdp4u4v+yIAQQZ
a12yo8trrIzEIt2r1lroX7E6d445vndseXUARAhFrNkHun+tiK68bH2V7gjfKN7SgZYa4kKxDone
WNZdSEoXLq01plPrResdkuFtRRhMTt4UimVUO4S7LGJNntsJfXEPLBRZoPhwcYPMnf/5Xx+wSZOV
p5F2teu9JFn5Tdwuy7EJSTykK3r6wX51C+ggQN3TDVzHh9Q/pLhDZNthviuaIb/Qp6JclxGJMKev
crzVsqEN+3CpbWqGSJ72B0RyGHCDoql23ZCZtzU1Hvq6eo+DxI6Ryg/uGzIHdWap/2JoLgc0Dmmm
bYEkOThpVEpkAz6Vin0zEXjKsoorcJv/voeiyKnPCAPef/5+MDQ30rVhGBPJGSALlnEkERRomtgU
aZCc2SB/Nlr3P14g5BwdgZ7OJpm1b/82Ogi52npqqVjrbogtyFfOhxdq0Y0ZpMM9M53wIfb3oKIS
wwagkCHCiRfeCAp62XuRc8kxmLAA4rkAF1KiIzoyqyYckux+8ZMUc2pFb07NkxiiOt3oiWNc27Fu
JktH6+MKO6xLcFdLsFXCfnTQ/xRYAmb+WWY/D5QcCNRi7cHXNJ+HFopA8FeFVPZnGeTtW17Z/Ebk
EO2yBon+hL+++9W2KbVaMyXRYuUL2g5XiEO190nPK8LVqsra6ERZySXlhA5XrScrop11hhmjAQKJ
iGqRNMxaiZvGxWFN1yBIfsFYFVhICnP4zBAhuSOoy2HlNQYmQlWM5OvAbrW1G4WPRl/mZapHWFv0
MCDhK4y0JdlA4iOkNveowmj4A0dLKXovczDZHPm+sycPu32tdO+9MNsMZzSJzXdO4ZEGkJN7S03c
VUmxgviFR7OYzBwT2jDZzlIg5sclhipErXNvJnxgUfNeuoHIlDPT/6C0iGiJryIbOEFlll0H79T+
bKlSCAVFqIpfnmYDgv2T594GD+nkPRUlCJOCWndxVSbvafwI/nJ5+o0/kHgeX/3gNGcUFSwrty1+
9fbibsTz+lH+sO7UT+e7HSwrYxm3F5W7UhenL3u4aT4c88E7X5heFVoaV81MeiAkoOOtu9bmFMsa
t65N9gaMzKY7s7wdfv8Pr3qwVU8dlPcA8RkrDhEXnmH5gsQ547YrPKaBdWbNPtxt7V/uSE6NQVPX
04BBOoMgpz0nfvaP5qaYuaL16dv5xVGKhdOdIwUc/k77fH8OZYPoWFqKeufgMyTxFrXOTWqOv2NS
lh8q0jOXZqwNl7HRoucRjcZ0tqqn2rLbDRyVaCUNlW7GlsAziz3E1dREn0EsmA51NUci+1hSq0xc
wZuwzmwkvlj+aUnoYgZ6QVz7pGz89RElt00OIh7rXdHXcDOzGmqIUxpn7tAXn2pg/TOxHzIxhKCD
R99lsnfGocl2ssXcO/q9vxqnbo52He3/w6XYhZkuRBfaR+7B+xxaZo8r32RX4E/uZe6EzsrIlH8F
xWo88/Z+8b2egw5o7CBimL+h+489MDFJdnaW77RI4OilPcYOBF7hTUeSM1E2KvAfFSksj6en21c3
8/PEjtaKqtrhFxs6CEgrNyh2rV2LFQj8kj5ZYC6n2IvObGgP3yE0+3R+Ieyhdyd++HCEhlkk/uD4
xa404aG6E4ayKIrSy95qtYXZ18nm9NC+KPs4OnAhwh3mfj7llv1bqlVt1ltZRiuCLvFaSjoqadLH
q0Z0FF51N3jVsjRa12wsQZqa8dpCyXBm4ThcHTlag7FCPmvB5YaVLvZ/g9mOQ0AtlMcKkX2p6Ire
mbYKvuWaEd/rrhNscn4iWZxjupajOZz5Ih3NKko/3AGO+ExgBA3z4//rjbRcUherKTfoxhjNTybx
bwN46wb3UnJVIQm89PumPPOcj4fMfgkeHC1rzmhUhPevWUyFn7CXErsQSOa1xE4tF5WeQyYjwvqB
gB/4AU2b37myJoRzas5plo9WIcbM/pMbz9Vnhd/+9Xsni7CkmGJnBbVajbY13ML4P3eS+XQL/L0z
5JyE1JTGKJMZT8rhm9PTaGEnkNs7qvmNsQiLmB0epmBQrFVIWK/XjFq2Ivrc/2nBvi7BooTAY3RK
POUyKlP1LdI85035GsiGMq/xZ+XmWAo8VJ3dLWoI8o+wVrybtjTbu64IgrXCqtQsRYbptqTjPvun
gj8kX5YfQTHRAXGaPFkZzDZz2cgxiVbgiYxLjOiEHSIIhacUmt30poleRDjqA9zug4ymDxNKD5Lr
TExy6QCUe/aCGqNNIPzsEvoZLOaxa/QLA1Z5tyzY1BHL1/hjt9CD0rAXNqYvieYMr/1aWZF9SzBx
R76sUVf3ZZkTHVcXhf5Na21+/ZAMJmkEVv4xpLEFxY6Ju8wLKMi47HKpFpi1um2D6+7Cdy2QkMGQ
a+O5peFo+yDgB7DMClTLfGoPM1mGEFO1HAZrN9VBMIJxIsEwTefwAo7JzhW7WQSwRl/GD0GT+t0V
ZlnMtVLjoLBUdZTHqzEU8XeTKNqXSlDHX/SDaz2Ofdx9M7gn7XWR+dqZFwuVOlN3b85ZeKAoHtsW
9QD6dfM//+t1BpRg9GmF2dfESY7JuU26t7pIa3/hpl6ySgpKbPh+Z6CDMKVfL9vA0J+iKSl3Fpki
3oKmbBmsYDgH1kWmquZWhY0i1DTRfvitZtfXRLxCxjDMtrYX4JqHG6UNaloWsGzdi67tQLdkAZGS
eOCdaQHtfJKLYvZSdqoX706GiXhRgxgJFlPgDsFmyPoUEVXf4XaH4wPSrxRk5HLCDnwI19OUxEsj
a6oPWEYaMbGllj85fTeMF8joLWPd+4FDhINW2QmTLkj9H5DeCrI6Mg+IWxCp7Ad8OiLR47ov7zm2
h3cJRoJ2YTTl9OYT0HkjPLjxy6hqwrs2VfBZ/FHDZKTX6fQdfjpM9zCttMu2dwjwBD2T3IU6/O5V
5BMRAhkCnMrKSFv/p1O2xo9YNVm6jtXovZNcMt3l2DDFBkgY+RIdfZpdUVv6/WATwESNG6hCp9us
eOnYub+ttIWcxgIcfC9SYMLoB8vUJ6m6DLcl+WJYu8UE9wjwCOe0NOrBupiE6jiWqh/tMidtWm/q
Es1n1tofaQ/Tnptf2tUaS60GmimOkyeZyVK/yxXUiFXii4H4Yj/3p1Uvi9JYAdLutZdRQ5q+inQj
lKtEqmG8yySo8eWEmmc3VGU1fvPtVEu+Y8kOkq1TBbaGAlG2PT5hI9aaR1MPMg+SQxKWyWU7dUMH
DboYneyuj3SUNah7NeeSvDi+emUdls8J1DiyOFMttVZJmOoNygsqW4syz9oLRB8QRjhTEgmAt7r6
7TpKvXrdxL9i2MRTIjkSzRPJCM2GXO3a3ExB0NzmmhbpuJITwfGSRvw1BQGDrLawJSo6Jy84XuZS
+Mm3MRisbAH/w+gviJOVcLrapL3szaZSyz6tq24daB6pdHqrjekNeb7Zb0pVzi3xynaC21DYcxyP
4dxRia0/LLOx5JKmEiR/w0/A1A0Bx7uhgrICCgmwGAqnmPhfTc/DZTu23nAxK4f5fxAFRWuTFsR0
Ree30K9bKxm1NaU+ces2Q2Stck1CALZaNMRXsKDkYzh0WnFVqLxKb0kV9uP7ujddHCQUxa6Mtimv
8esWMl4m2pR9RFHgfvMCz+Fmm71WYaEyw3phVLl7xzjNaaONBesVAcXyG9RV7U+r5sjVMdZM+FRD
HkCbyJLgrreAr1wPpRGGl0jR/UsjYo+0ZNJnzVJXZilWqdm3YjPA1y6+WZWTxcvGCJp8Y5QdLAg6
2bAVktLL3SsZRa15ibQRAFugh9iNp553CJdIA2ii5IcvSm+oPly4FehbBd3jjeBBk32mF2rphXDK
uUVx+NjpKpfkRWvGG9KEwF4b2pCO6zQKgisFUoXAbKJAPzpDYvEQUTTpBN3WLFt9Koq18Pkdq8oP
4xs75vfBeDNItYxcGX2YTWybF3MNQqL6r5zvYQrF7RrCanlDQwpaAoEEONrAknDA1jJtBBxrTe68
UIrs2Q2o2ywaAF1PE5/ZP7JNa7WgXhAi4IcERLA8SdPboPHguuGbJqq+iqYhvvBaI3wdphppiui8
xmF9UoZYmkFGDQnQuXXX6hBQF3U9EcYsKXdVMw4tsinqmI6+cdqRPqoCpBsvYHxxeghgj4UUO8T0
hEjMx8kQSPUyWmX1xwNHv2Uth9RVmqH1miajfK+kYnvmaHHCnTXdqLwY68rd8XCnalkpd+CjB5T9
SatiIydVPG8FQLy4+2VlqWusIgbJLl4ZxtqMa3C6VhwNAPyjmAAVik1Zt+DTYsSw/3vK9AZwieWU
ZKW+VnhRx4Xb+hls3RyVwmrqPfOiDDmTLWWtB8+idJqC/puWPON5t59HR8mSOlcTi7UC1PRG5ZZU
bTH46X0/5NwImxDq29rU1P9j70yW40ayNf0uvUc15qGtrReICCA4itSY4gYmiRJGxzw/fX9gZd9i
gGEBY95t5yqzslIe8OH48XP+4Ra9OvVTkufmDyuI+a+QVelubTNvw51SSPFPAgcmdo2DwoKraVSh
fCuY9XsJr6ZqH0wTEldkkhToWrtEyBGcvEMVDC0limNBYR3NidbWXg/khDtPkyMJDTGztd0Bf00v
zUpe6XhMyQqOt0L+rseZ8xVYgYjgCVadQQKWWMdWiwxuh1JR/0RJg7lOLafxryIeW4G6QpLd4NqO
jr6kFzJ6L2MxqHtku8bvddNHA3l0USVekU8pWq0pqlvIenQomuVprD2S2iGjVjpm+BeWuFl3nYKo
QG+jqELVxQck091y8RU/EGmoFpHicLCafEaHTdai7qnKJfGrinFnOCKIJvvJFCNkCUV/utZ6DOdR
+EPGyFVF1n419LB9KtFseXAwaKqOnd7pIdePpX7Wc7v8CLyufMhFBFib7UtGmPHs9vJALWQXMYP0
g2lLv8xKa3M6WYKIOoxSlwAfi3tWOxlt5TAqWH/uw0Jxxiu6GTNCFgg235CZyJRg4z5+RqRQoDtG
6T3EunXx9bOTUte+EL11nASrWUV/g1YUj89Wyx8s+h4aEgvTjP3IlNI0G7JuIFyYsfY7T9tM/ZCF
WnAXt/JAc0kfkQZsoCV+Iapzy4xNoiOl2KbKxwmH4BgMbGJ8ofIhWzexbeepjzEiTzs6o4H9KSfU
DjsEWYbp+0Dej23LiH6I3zUoJHk0BJqOnh19ZX+cMWdxhwltkQHBztYn4eA0Fei4TNdOMsvBk04V
c75KI6Usfuayie6gjEFE53V2aP6obSmZXHOco4+aXqloNg2NkR07XoDf6N4jWj3CkpCuTaRqv0aZ
Y1GxdSzHlaOpN/e6PRZPTqxkCLsh0jYckPVQYWEVNv9FxENoR88xEY+jMkXDfRbUpfGH9evk72kA
Eg5h0ViWryvCTHhonVrNbiOCBsLfrap9FFU9iKNkJKK+1rIxCr2hTFvza4n27y0C+OZnvDk6zQNA
ovxBBmOq96YI23TfshWbvRjgqHlNp3XpfswKvaQR2VUzLEetuwHo5qiHpCXV6InKT8jPlN1epiKF
5YmmtgWEiUKnqOZI1fdemdURxKzcj3eqks3Ww6T36egXs1qPeyu2h3Bnc4DlPR3PMSFwqVO309p0
+N0lkyXtwB8WT0IJpPJqEjVJBLbIOakd0ChoLroQv7TWnLgrJmwhPH3K0vAWHZL4LsHxFTvwgJcc
ChNoUHlWT21+F3QF3DMK4vIDYO/FKs62mq99Gw3VFc8YBIz4YvFc4qtzX069JHkS8g4T/hytNexw
8Y5VDAmT+MEwEN/0Ee/rrUMTtqbmTmnd/OalLH9Gr6j9QYiWCq+QIeU4+iDw08Y+8ipVJH3a9Vmv
fZMCrHSZch4TXh138m3CY5WIMUVpgLdFbeHSWzfN4ygnFW8OUUmlj7xPfW/WlTx6o8KLba8JdWqw
4U7l4AZzjfIW+2EDpQucKFs0ImZVPShJJu4yAYvDlStT/TlGFbd3byHLtAv6SjmEjQQTokDm3dPD
WdbdtsOk5DsZWHKwsWbZQUVEuLo0IAGhEYXU2c4JK+40dZq4c5Mag5amB/3pRmra7MNKFDVoG0er
dj1acjwrzDTEUngSc4wgJbV7H5LkUPtyo8q+laFwdFsWBJ00rhX5Np0V9UE4XWXsdGxShNstXXJe
O7Jk7rOmS55GQx7/kpUpzVGyHcGAF3WD5U3RSNaIFJ1EGd7oLZyRVFpKt53JP7gFJsNIv1X68Ctt
VP2PY8/Ox8nAMucqk0wkAaUoSXjNieAvuermDyKR9NgdWtn40SPFqaNwK9mFR7gdAfUmQmnvyxoH
k3u1HOdfBrZh9XU9DejFB/2i8o1MMO9xLpw/g1ab/aGfHPzYW7HoGKr2pH/K8jHR+CpoAIehmSbk
8o1pxpUKFwbn1kZXDOPxrhqGPdY04j7rYFijozBw8SlA2MZdnCdFfDStPPpLImH/iQH33O4QN8X+
OkLOi1OvSTSaE1VEv9EEFtrndqQFBVetGe5AXk/9MXDojPmUQsc/FQp3JKb5aPxEA84p9wXS5ca+
NEMHKf1FWSxxM+DSnzOk36JdUdLgJGrhk8Hc8uLkY+P6R5GkdsRzRY1zWljp+OygYo9qWYIRxKGT
Ov0DD0ZctGh9GTr3jm59RkXBhg+jqiHCSlRH2x3Na0SPCrg6CAVLQXKPDqolXSGZIdCaRJJTua4V
MaG+q/WG6mpS1H2Jh0WpUjeFBZU9SIWnJeAWlr4enTo4pHD3QiOudxjHYH4pKX2uHdSBdj/sd4FU
JTqC8UNT1ssc1IbydRxj+m9ciN2PMRqmezAIw4c4EVNwpaNtUZFwldI9UtfhtNO1ov8Oe6ynYTeO
xZ2cTgLROTD9gJtGTfvVR3ETXDvzDHp3shrzWAmr+j0HKMoeVKi/ktthDir2ziCKzwhO1jeRRmHK
xeC67tysyupPyBR3sKrbdqKUKTlyc8yMpDE+IBiDoZMYCsFbHEzKscfODcQmjbMbyIuovwYadg07
UU9oV+qdnNxNs6L/GGvL6l01Vbg6keOKMOqOeEW6GGI1g9uZfft9ngu0LApMjnhKRrF9MyI8E9yo
mk7doyOjkl1cipvPi90I9uNWdOto5RAdmgJrir2RWNaHINLN+yQu52fRSK2+48+q/kRZaj4PFWmz
6zBfTwg4Nqj+xpb6AypyqjJkNCaY02XaX5Txwk9pj9oVr/NY7d2exL9BcM8pHyr0dGEEFhLBpYTV
YBF6kIU/tLI+yp8Fx0lHzRndTQoaHcZWXcmFTD7Q5LcmsHjEG7GVaHzNrNu/6jGJ/1yui7+pfZ00
KWlRnxaRBqkbArXv8+dR6j9Q/qWXpe1MuychRQWq9VTn8+UB1wXZdfNsVQMvc6TKG9xrnsuUHjj9
ujx+uDzCuouxHmFVcjbyMpQQ6MyfqYm4C39N+jWMG2O8qb0t0wYaB6gswBXQgatpi0uDBo2SP+dX
ja/vLV+6ep/Dxt8N3FdDrCZqnBujtUc1fwZHfqjFc6RsAdRWPIK3Q6xmCgqhgo4SX8GbhQiZq27j
Zl+rfX2Yr53H8GHeRf7ltVm3A17W5tVHLbvjVc0SK9euQZU+f47sztdjv+qoF/l6kftZeMylb7C2
NnouZ/fbqxFXTQ+1npraShnRhEYU1F7YbDXr1q2s9Tct//7VN1H3I5ZTdXqWJdnTJf3KRLc4CK7T
ZgN/8qaHtR5pVfENYP3GVjflz7AprkCE7iar5jbK9l19h8T0TlYaL8l/18qmYNTZMAFCC2WbBUG8
BhBRZJ1LGnn5s/UJIMe1+BpfF/gQuKmvf+Ixne6TO+TaP023k7tlm3R2y7waenUOKKhPZqza+XPv
/OjGL+Tu4VDvbe1ZDu+lLPJ17enyHj0bP14NuDoVAJtzbaqt/Flw4pz2K6T+nYwg9uVRzi/mq2FW
R2GmEWcJ5MsIIYr38eEBoeg9kkYbw5zd/q9GWW1/OBqR1lHmeBYWngdkI3G80T7Z2hqr7a9OugSE
nukqUXltDzzqlUWfYjfiprXFrzobdl99zeoASHqKrZLCWIW9szzjyXpC5FdsTJnyZhRMk2nksc8V
B3Mxc7Uy1YwlqjqPyrNqjsMDoC+kVXszhNCeYIwbLdjaqg3vaCRp2Czl2Y6cKv2ZoGWP1acOZh0j
xNEVjqnvawxpd3jt6iBDS3vjh65YusRvB7EpQ1+6ybQ2oVGfRh5N7cpFLTD4CWKUjjXPAmwTLcyt
oh2lyDjet5Vm/xHLc8/FdhbJCzgIOHv0WmM9KiPesa5lzPmNMwXzzxRmAD3xQRtaF0RNW17Tobcw
FLEdSp6dFIUuPoi4NvbqbMP91dCxDVRobhvnYjleJ22t5WpdUAGLmNVC0Tj9KKuiEymW69tOjuiP
G4Vr/mi+h1+cR4p6V1Fxj3/K1k34ZsVPsqA3YmUiEW2saGRBwsZ3NHqagw8TE1fSIw23fNI2kVmr
+AIOHbEkAXxI/Ijv4+v00b4yH8DuWbyIbzE+C9F5/i027o6zQe0VGG21pwOlbwza++R506fZ+VaW
OwTVLq/c2UD9aojVbpyKJhH0ALlpQda5kvIosQ+l9iGt++86Vd68++FEv17G/P82l/9j2ff/8//8
71/j/wp/F29cLnfdzx+v7S2X//ff7paW/i9l4d3iHAbYZYHY/D93S8nW/4Wwg7qw/kCTQOZmCf+2
t1S1f5FdYCizZIUv3kf/5W6pOP+CLbE4vYGxB+yvvcfb8vQ+Ap7Pn4S0IwwzQs0iyXB6uouqbdMG
5Knf0PrwUPrmRorUef9qMh7+HS1eu0ie7vZ/jwIibPEWX+wq1+lKKRVWCfSj93GaRnmgKtKdqkTJ
nrbWFu11ayhm+3X2lyQO0tL4Yvr4SP0yWgyPAjvAIrBOt7QxT8/Xy0cBRQeXJcuWgdDEaiTbHjI9
U9XOR0k+3Cu0yG9Fj3u6m7ZR6aNqWPqikRsPvFzzfXBqjR30XzvszKSeWTpQb8iKaeiggKlZLR0y
VEijS0Pnm50KmBOPGfSoteL9S7cAGmA4Qxhf3O9O57MpI9qGNJd9LCKlG1Lr+DoUqkQ/eDJ37/+g
RdkGqgNqcdCpT4fC6gCmkwy2BAch27e0wDoEkfM++ujLspkm/Vwc2kw04NbAMwDKZWhblO5VOXA+
ZHprfQIr/D4q7L9HsYC/o3y0gC7X0LLOopmUoV7gl3YLeROW4+OEW9HGjJ3men+PgkqMgWIiuJO1
7m7RqvZA16n1Q5V2cwX/zi0R76TolVnXoYN6cYdY+F7E8pYizpnNB2eLlgRRTQevs7pc5ESyRAtN
ze/ooGOmoJeHITanw+Ud8fYwv3AJeNcjgYeey2pHWLNcxGhToVASIEBW4J5xq4yIXCjVXL+L3rdM
JWqtBEMI8zonei2mCeBlkrEoLf1KEdb1rHbWlSjM+r6yjPzq/V+18NC4D8AestlP93mb95E+i7hk
i8vWPm/Quy0kNfGkWZU2NsjbZULd8NVQq+RNq8ZJp4zJUG2jHQtQAzdjKLY+aGuUVSTqe1ByJY0L
XPZQkl2MJe8QrN9S4ji3GeBawRGGKgxJeRWJYhSCRRWGfMuMJYMRqaDYJCPeJzKIr8srdPaD/jPU
OhL1QJeCJuSDgsmyr6zQmH3evL8vD7LxPetL0ey0qixmp/DLRNh+FHToGQ6Ssm+avt14mSzL/J8c
/t+bG+kqlLFRSoBxucSRVyURuE7BFMh24VP8rf2wFcYxBqrhxbb4RTTMjpe/7Oz0IWRCXEDWQDe0
0+GiUJqT1rYKP7NiemEY8exSAPnvXiTkaBdUNgmUvsSg01GqHnlhTA9zH4TN127s00NJz8y7/Clv
FgkUKckb6HJQuoharAYpWpoSAe0Rv0U3ZGcqUfusRW2FfH+Nc9Llsd5M28tYyGOpFiK4SAidfhC3
VVCQKWZ+2Zsj3iZBD9TcwKfj8jCr9zS7gXFgZ6ELYiARS6n/dBzcLm0R5W3m43kU3UumE9/mU0ND
Cc2L27nOuw+KGY13kjZUt1WWqh9AqRjfui7HxwEhqsJttGi+s3iCknCMmFhMXUMPfdrSrn+za5ff
yaQvkvww/dc0Uh6zMXS4OMPboXOeANkb9wqNcV8KdWsvJ/278w/wYIh4sZWAWuB9uwowuhr3eRPS
2lIVUHjyoO0z2doCfZ9ZZK4yRNYQ1uGvF5bSq6OYznlgpHKV+SmMbo/OBug2o+82npcv19XJiedb
GAfOAEhaxC9XgT+rwD9LnZT6Dcv0o8wiDfMdpLeXBjivwbJJSvhj4CGgY4nxL01DDKwyTPkzkVyl
JduUn2wlVG8H2lG3QmMiANj2OG8ILP0OyDcVwAMKBWutsS8fL2/Qt1MEfNuGpaIjfwE8fjmTr6ZI
1SYMFBU99dNssum3tMWxliZ742S/yZ2WqsbidWwCh19eZqejwN+XO2CqqQ9MIvg+lYiiF9gyeAAt
4psaX6DbYJh+W3PUfrr8eStx2+X8MTISe5z0xWRgnRtqpZUDMmkTHD6iZIQumGif6PsZP4qynuLd
0C1NNkpM4+OUyGmxr0qACjsMkML5FjQvxy5oG+cpHe3qKYyg26BB0MhhtBEn3h6/RbKYVuDiCI3q
3OrS6AyhDCPtWH82M20/ZMmTEaEbB9Zx2mEn2W0Md249DOIeyR7qjtaaeZs5eKXV8pz4aQfFReRG
ezCWp8fObOMAHnKpP3VpavrlZOZfLq/IuQ3HRiAVI1enyLgKvBGYhamJusSn81kc2qiFmKiz/y6P
8nK0T88kGw48O5ksApnE39Mdl8eFOcR1lvhVgp+NmwFGcM1ejB9xb9RRU6u16wlh0S8zMFHAl6F+
NVQ96ht93oKqUnTnvdc0dEjsVZB2W2IFlPnT34MgkqIUpRn7jZBTNr8EyTvGie3yZ5+ZXJhJMpqS
CNXpbP3TUeoZpmeXGbHfRRLSQ+oiX4g/9X9zlNUSYos3dThbxf4wWeKQcp+DSki3eh/nji4nFxFm
RUUJlOz99GOCQq9sJNsjf+rFB4SttE9RDNYXOKWBHwdIVUwwy2qCqlBKZgzqQe52OkJnkWcnpnwV
O2aR87eOSi070/6UI3Cm/fvnG5IidSUCKJYvq/lui1hSwsBGIrQbpqOY7flBx2rqcHmU5UPXexl5
hZeK8PJkX42SVrMSJoB0/TgVwzWwTjzFnC4C0Ey7/fJQy7FYD4WXA5QQ2VmCw2qoiHa7mtoIrVJd
+TMmFkQCEINZa30pywAfT/Xn5fFWUhpLfIZ6gpAGxSpkuZBHOV3kyFb6uR7zyEeDJfUFUr4gS1F9
2lc84T8oyjz4Um22NyMWVi5+0LlXFlr0wFIa3y7/lLezvKA+EVRD9wC4kr26xRUQmJOTYiZWYov7
2bQT8Lz22ELWALNxeai30f50qFVwKmatjZKeoVTSas9yRHo0lG7yx9gJb/E60/+b4y3XwatLXtGb
Xq4CxpOnPPUQm9Ke4zQdd/DGRtcEF79x3S/J2+kuYlWX3A4tL4PZXAWIhFyndeDs+loUKMdqsf51
YysOo10w9cqdlONxOVhlvg+C1v4Oxl75c3mCz20rppjmENfpIiu23sdaKlWNwj4OK7V6rIeu+Grl
bQwNKNBuBlb5UFki87NJT6+BygWHzo5AUZVb7OxzmwoK66IuttSnzFWaG42FhSdfHfnjoFDH49jt
uh6+MrLN8kYsOjsUIhccKQqlFNxOFzkYgU+GRRj5dW2gszDRjEynycbOrNzq357bvwj56qRWnBcK
iKdDgdce7S6zQr+So+hai8bhIGojOACMlhBezLYIrG+vNUquPKLwIyc0cSOcjpf2teRUMWDmdI6K
m7zulT+ylW+JTr2NfYxCzkCVGaqqqqxOSTXi2Nrgw+fDDOu/lZmkolyA9aZq9RH+1Y69L+tkq+R7
9tPYoSQHCKFQxTz9tJBaI6lmHvqZJpefZrDRj5GiDRsB4Ew6RFMRmSSI9DrZ7NpbSpJshDLgKPlz
povHdE6nXyFh4XpKtOBeHSrrupms6KDneMbj1YrHdG6NDwjv0iUt8i3hlxX45iXqYzlDIYHzSSl1
nX9G1UwASQRTrTnFh5QM7msezRI3aFPtMIbUPsp2btSIemrVb0yXtYMsJv2IrElyV6pheKXlabR1
951bikWwkRsWTjb11tOlEDI+HgjqhH5dOtpvWc77nTD7IXM3YtPy2FlHR0ISqqMkgxQHVuNMgzZh
VRmFfsd++FmopXPAk6q8ccRs0Gw2i6sJx6YrHDSlQ0kf9nEep3ErU1xBMP5eAltFPJ7nGNnLKiFl
LzgdmE3J06Zk/gu0vr5LirzbtxHtyqprbUrADoDzOUnu59jKXRE7xV+Xp+LMjFNygJtDYQRa+vrh
3C+I71K3JU/A63lEdts42E5ab2z+M9FqkTmmc0ToQAZwda6XYxeZ+SB5oG+/SiBs7+JIeDnYS+KX
s/HgPDcYxwtZVl6eaECszrMWl9qc9q3kjUnaeTxJrQP5hPFgZLl9Q9RPP75/ChddN6SxoMMiN3S6
aSMY5kaXdXwcSgl7dPqHnRRb6d0/GIXOKThu5pAywekoXT6QOHW15Fkd4sGlmZALBuNWueZMANah
q9N74C/0jFZVApoc0VxXjNLXRvIQQiY5OM1y9mVgAV1RDTd10cQbn7b89NVpPBl0dQ7CbKq7dub1
kiCGfteWQ3tTtZPj902h/7S0ITg2tt37Aer23rsn1eDuJNM2bKrs625fmkvUc+JQ8pww0n25J+rP
fTn7l0c5kxawGXEf4StZwbWeF7LhymDUGJ4rAlLVuFABDLwjgIQr70NtvoQU7jEquKB/Fp3D1TXd
B7WSDVHteFGE8bY9VPMNjJDh6vIHvcgkrlaMtBLuN8U2nobrlg4MFrlGRsrxzFqDZWEWkTgoQQLZ
Kx7lX5oy5N6cyPGzmdjZvBsx+PtV6J1yr85y6sN06PcTd+4D9BkJg+8ZQWO3JBDumn4u76LcsPdT
1w0blHXlTGAAT4VTK6K9y0tuNTkyjxrkRVBmNiDE3evZ0AT+rGg1NGxbdEKgoNNFUAAtefoYZ7Pe
u44cxb9SbJA/qqmBoc5kqUhIKTKEr4wlRzFWL7R8N8HIDx8uz/GZTbOkzks1inI/vYzT816lTmdK
Smd7EoSag4OOljsNUnawEK7cuA43hlq3HRcqIfBuiL52E48fuCaaK1Udh7tqnIONNdgaanXUUfUN
AqtobS9K7eYzagHy0aJ3cltF3fBPvgpJSrQJwCvILwnQqxcXktZh4tAd9jq5rrs9LhFRt0u12vkY
2MI8XF6tM9foIlnDShGeyatWW0ui4oNOQG17LZSUHU7J88EZrK2k7fwo1iKyyZ0NOvB0T2QMPyU1
e4LKfec6OYJLJTpou8vfci4v4WP+M8xq66W2McuolNqe1lfV12qsaHsHkn6rlPIfSG3KDy0wOmoC
sQFH3YRTYZrvFE55CWTACmW6XYujEtYSp586oEUX6HLD9q8FHggG9LJgGrZE3M9OKEwZRFqQKMUi
9XSUeXbwi05Ldr4SKz7/FDGrIjxentDzo1BvRQIZiY+1RqA94fXXi9z2KJL/icYq9JS86jdaIGdP
Fg/tpQPCQ21t+NFRxOG9yXaP4XPfR5GUfYXbafhNGWyV3LaGWh3iohZ2HUIu9qq0FTco/Th+qw84
sI+l2F+eunNDgVNYLk+eTpyt0wVSzT5aQD+218thcUQhvLkekQyABNRa/+AI050gDwAZsYgsng6F
UINDbZMjDInXJIMr6gNZh7oRlc4kWDY9GDQwebmBZ1sli0HeYO/dJyzT0BvX1RTH1xloteNiHeSC
M69v+jwqv12exbODkuEDa5ItyiCrw9R3ipT3qWl5CUTUw9IBOzjoYd8ULdYFlI1bWg1avBHqz922
yMaB2kO1EiLh6myVtWP19sSuL5PUvBcD/GbVRgPCwDnhzoq0zLv8kWdO2SJaRipHdX+B756uX58a
cym3nOW2qPM9eqLF3iiG6v3rRx0c/TXQg4AL1mdZ1xR5kntGUeS0PwyhbO9z3hR7pcReAKPE6kvl
dFsX9LnaAf0aUGIIzVCBWe/NBLmVumemYSPrkD0rSW0e1TDOCwQXcvt7lxEjIWLnD2FTml4ZLx21
ARe3mzwN1SuJvGVjGs6cS8BkoL9BZZI7rwOnJnf6NOGL4TlFECNq0dU7WQ4qD5Ogf7KuL5pWGqg/
QOurq1UHpFmnKHp7SHDEj/1gRK4e9vZGSntu9xhYZHPzoLHKe/R095hSMcgNAchr0fc5wAAU+7hr
oo2r9ewoi94uCR0lyXUTNuzmBoVSRikB73uJ1aH51Of++w+CKZto3lLU1+l4nX5KaiGMlMHu8OIm
mQ/ahNRSbejvhloti6ECHAOJsryhVxNmO7MaZ9lgeZpT1ztHxeQajdluY1nO7TPQKBqyeRhr07c+
/RZNkbLajBrLa5rJPg5SqFwHUiQe8eOr95en7dxQvAEBBy3dO4746VBzmGfaMEU4oFi5icueGR8k
XiFeHsn6xgqdGwqLAtT1aTnj9rq6BBBL6K15DC0PxEK5n/G8PUIrEftQQlX68ledK8PTRiKbo+sJ
zmZdKFYUnHE6YB6eUhtXMZJHrlpIB4rUf1lSG7pSaH3BJ6zbVblMzGjUp6Gtfl7+DWc/F5QJGwVj
LTrOpzMbDHGQpvQCiV5d7hUGYlMi1fNDXTnDxiIuqenqYbrkQAhnQKHBQG510xmjjf6uPJleg6DT
TVgY6r4MVZjYgaLcGfGizTTk8BnbqH+0qyb8B3cQ9yt6fzy/SdFXOUSImLjE0TO9zEbRxNKRC+qJ
lRvB9+2aYiJAsXq5CPC7xh3idEILycmnuK9MTyoc3R3yOMjdhm7As6RU6o0BdXlfNoF5qIuk+ILf
d+/Fedc86AlKExu/5U1E46cQNIHKgF6iebf8+1evrLlS1DHFqMJrbVnc6GacXZu9/O3yBnphEp0s
K9U1dTHrxdKOcsO6MTiUo6T14No9Hd2z6TBXnVK5Qy2AX8p9N3p2rkzPgZaSTVXY+I1UE4bofnLm
0nItLcqQxNNjZdyj8SNGv29lp/d7A0vpYsDLFP65xa1aB2V/I3dZhfjKpKT9p7FW5S8WBKf40KO/
p7u5ASXelUCpbIS5JVi+/j6drspSgWUeMQsDCnQ6iyHCsYhb971v2VVx1/Ba2OW5Hevs1lk+lj1p
hZyo0u/L07o+ly+jUiTCmBi8C62601FLA1EpVYEMgVhGc0jSLNybbY+IGQzpw+Whlj9q9YFEIS4j
qvov18bpUDAuAsPmrgMLIhyv19XoYcZsE51cVXqISl320lC3f2BEs2UosJ5aqqLkTBANQRcTe9bo
PyeSIkPN5x58gD79oS77PMslzi91WB1x3AmPMJ3HH5e/dj2xL2NSeSZFXAa2VuczgmBVw2rvfT1D
yHYOIerLEZxB4HXvY/8uNbgXx3u65QpgV2vtKmnYCdoruVn5Adeolyl8WlfInH8Qjwix586GrPI6
wC7jUcpnq+oLzOVFFfLVeVfjYhJ931X+mGtYZo/qfNWH2Ki6HUIWByUaEjRDHfNq5N6+ocWOZsLl
uV0HnJcfwENQJdoQEtYVTmynMzsws8qf2sZKXYMLzhXyiNTj5XHe7htuDxoTWGossLk1HAwhNF4a
SHz4jh2H+a7M1f7XaPYL5aDI4ytbQbsNx/bGvzzs263DsNTdFzYU1/aaZaOjc6qbtGT8tM+eMhs+
YF1Wn2fF2uIonZlHykUQriiRUR1bL6RW2oNUKRPyPKTUV6IyC3cKpen47s/BfAE469IN5+myuhDn
cJDNsq8Ln1rP8G3Am+mK3Dvfy7mUbr1J3n4RtDKHJitGySj+OsvUvtqas4L2aDAluR8h0OTqVoMG
kqlm+8tftH7WEsGIYZTXya6psK+bdnIxyTFFBOFXYYc5h4JgB801f9AVBH6koH73dme4pZvFUrHn
19sdo4IyxV4g9yV0RXaAhkIvS8ctKPCZj+LhiooV7hwLQW+9TEqazAK7YL8z02+mmLVdkurHphWI
f0nqlgnTmYVikZGuUBdoGYSu04Vq49bCmVgt/HqU50etLSZvcOT3wmpZKA2XDKBNcJOp+C+/4tV2
0APJQHhRKfyqzPTbIVPGrxreERvr8/a8MgoVAexTIIwRg09HyaZ8qpFFhGqAGJoHA4oyvdLr/ii0
ZiMinZs2mow6UYf+H5Ztp0MlsoF+lyQXfl8ieCOD/6NP320ZmpwbZaGOs9UAsrwxGZEoZBsZ+l5+
OQzKTi3nFsKBtNV4O7fhcBYAbEua7ABSOv0WZyyIAqWT+0Na2X9FU6Mcuskx8RXv010NCXsjwTr3
VS+8NG4N6vNrLCpekyKt1Dn3u4SulW1J0U5E0j84rGwEsB3sacqIa0L82JWDmg9Z7hdgiw45oqp7
2Sys9285GkIQJiAKcBmvxV80XQ4RsNQKPxp6ceSRIQ4z0wbgtHU2hnrTCuAQ8XDE/oH6I64DawBo
mbWxQMKv8KnQtkgY2oCUtW/0an/WUfZHZP1N1OWfism5KeN6oy18Zs2WqwPELoMvhMzTPTLUQTZQ
XCh8XCemXaL0JYhTtFwvx/MzB5g/HnQy6E6IhaZ6OopKWGwCvWCUogEQ3BJgkyZ7jO16K+y9TZ0o
/qOXwHsJuV4IyKcjOXNlSpAhCh8YeuQFyG6iy651foD52702h+quAN9xBPYZfqwyvdm4is9NJz19
uh2QNKFoL//+VTyE0muVVRcXvlU4066WVMOjGdpuTOeZg00HgisYLK4CpGT1kSQaQkZKjku4NZqH
xRDteopnHXH3IUXvIU/lfmPEt4ka3k6UmKFLwpTjGXX6XakicqknDvtZM1U3vA95/YWFflcryRy5
M2xhF4BBVW9E47NHAx1Hcm62DY+n1fY0xrDJpSAihI0zzakulr5gkZFe27Wq/xoLhPG6LtIe2jiv
r1Uyxa8dKJ+NH3Hm2w1QclwHJIv0H5fVeLWmsY6XfCc7wleQ7r9OxiS702Vq3mg3wR9N1P4ORMB7
MQbEBDB6y+0gU/aDvXw6KIT3th5KMqAa5NhxSiMU3zGCf/92NcjxF3ISR4X76HSUmGhtG0LFlKya
wsc5Ktu9RGXhcPn0L/fM63fp8i0sIuZ5bFjW8c1Lzcq7PBuEjyhx/AHZS/UDfNV8PzZttA9KOJdJ
FUluUXXh/vLIZ+LO4ue7QK/xn0Dv5fT7WnSLE62uhC9KtXJlHkouzjqFN6vysPFme4P1e/lKHk6c
frJXkqHTsfhfAQ8NpfAl0/yllPmtIbV3bezgd1U/qG1/NAeB6GpnX1VTtUdr/VBp4bEui2+Xv/lM
CKIsTc5MIRJsw7r8reZVmLdcWrCoayKgwMKrTdN5Y+ecmVk4wLz2l5cU8OdVCEoNOy+VcEaycTDr
YzAQSfOh/yZJYtpYwzPBjgnl1bHgnCmCr+a1nTIpT3NAzCOap25jdfYeFAvy5aMn8ne3xFnFhUjH
ZiXBII9ZJekaUmnIo1upH9elvM+qvP6u4392f3mNzoSU5REFcYVLF02f1TUhrHCI0SFPfcNJx6do
VBsE/fvaLcbEuc6qXrlO+lDZ4oKuVGmWOgaNVwI50AmOIgnH6RaNZifJI3gbPpDUYnClLs18AWPn
aCFj7SdJOBwCMamPsyKwhVRmWs5SnXlDo9OrNexsF5az5iMxam1kIW96b/wybjN6vsvLe2l1nP4y
jFO4tCPyqwIFSzeRAstNoxyZZx0FUj25DwI0rVQ5/GBF4jbJh3uBaiNioOPz5YU5c3jAfFAnJMEk
cV5jrjBQ1Hujgp8mma1y3TVO5SEt228ExLOjALyltcce4Do9/VpKjWNn5FLi69XQgIg26+ugNX5d
/pQzJxRC47LUoKEXsZjTQZo8s0t9MhM/AG23HxHG3zlo1rqd022MdOaE0tJhI9Ol5PCsQdfaCPx2
TqbER4M63YUxIa6xQlaP5H/+Nofp1nvwTW2e7QJdCi8eMgL+Zt2BaPIhzfoY1ps9x+G1oY34dghc
lz4NqOb5eKZle2mM632T2dgJImR8U09FgrhXLDZ27rmlRDVn4RMbS09r+fevkoMlWUL/WCS+IvdI
KhZCQg6pHN4pJLF8L5V5G/QrjXewOqej2FYUZhGC8DBvi9DrRF/tHRA1+0nHZufytnn7QS8FXCoH
zksJchUA5SnSBysQwoeDJV3p/5ezM2uOG8f2/Ffp6OfmHe7LxO1+IDOZWmxZslWucr0wZFkmwX0F
SH76+dFdM9eZqVCO+6E6otplQQCBg4Nz/ksyfx2UrV+/PcgPHYLjlIBRPFj2XMw0t08nVHeJFUx1
Vh3aGoWPSC2t6B5scrllD88sQUhKNWOCycPsp6GS7dCFXKnmhw1RD0Y2UetXyr+ljAaQ4zhLazTE
dmgR9w/6UKDhWmRN+9VpvPRbkUEpButfJePt6g7TsgtIV10cKXPj2zxa4lFV/Xy9NNWyl7rZf8Ax
rMcbycDyI6apUVcH5S0YnFiilM2VRgT8rI+DQhrRWfqIgXGjSwzrT1TSAVJ5JOD71u30J5Go8kVb
bH3ZeaOarcjvA/1r1mmLscfOJbmyNQfVT7NtqjWUhQd607TTJrTr3hMXAs4reTTrzdOLULBBcU8L
rYve5floWjDE83b9XfaB+6XLHS3yDa1/aKvMeG9Uth8DUTRvMClJdoZf/GpDlkyW34G6IdA9kunT
NwRPUNwTcocrx13TeDYRKZ5bZwhH27v0XHltE28bi4YWA5qnqgeTQp9+CFA9MDsXKbklKXa8wX/9
sYe9Jtkl2lMbCeyHdN9PZz9oLQdr+748oJNuXTmVkncl1LoLZ/+1uZBPQqvdFJlo0h+ffTstWNJV
QeJqm0ddwqdIEtT8LxxIfsjpefx5kJP3XWYuIisWBikEHulD7heHVrhZRO/8Esnp/F5Co4aHJB0j
qrtn/MM6XafG62V5kKk+QBDrkjgBsBpO8zJemNX5xcRQoHV+1HRpUpyEzRW0zqK7JR+ob+sbrH9M
+LRNpUfl1LdZiPD5JdLLeWLHiNzpFHS2J9Vp+pgnPR5aOSM63WC996j6R86ivF3vN2a0ibPEMsdR
7D/4eNRfN94TcJfTtK4ocmqZQVYeXCnUjWywHPYgaHAJL5caNq9sRggmbHjecz/8uI43oz8rudZ1
UBwWUSm0/E33qeg8nLDentFrw6BTBIeLcSCNnVxC3lCBD+wthnFMdWcOzfBlrNPqwi30ysfiRJFF
8LaAOnkKRxqqivwfKskhb8oUv7DOuMbMwpgjaNXGeyWFu8P8wL8A2Xt1VCy6N5gIwP7T3B9W5OQu
3VIcUthpmAVjTmCMc37nYp0Qo0qaf3Zx5Tr8Bwvq8sWoaG5lzZMKOh535laYKg5YP8krEYxJ2Hni
VwXKiPAGbSiKpsBCuNRPoghLaSOqPxYHjMrSd3OblFXYOLK5EBG3Y3sSrI6G2XbPT3F3GTMXwfWe
19Po59cuea4XYp/zjK5MEeON7R7KPIDogPa9f2ONF72BX/mCSLHSBgaYx/v3FPs11OaC9UmSH9ba
Hu8kIl/RbGOgPcvJ3MnB7q+1qko/v/0FX3ki0UWkdsorDjUxEvrjWYthwSan69CyQCG623PRBHei
7b04Swbru/L9/lluVjSkVcjp6/l8leGRfnBhOb7XqyK5sKNeCeM0AQHHuL5NdnqK/K+IneastfkB
aruK4FyW+3rBGKLLrOzCOX0lGqBJuCmbsHmB6J5Eg8pPFmzmeZSRVYxhnnXFvs6nSznSaxPytvqU
TULKQ2b78592lS107KdgXh6SIoPRveLOUuu5j3urutQJfHVCW8OW/JfHy+nTzGv0xOgchsq64M/U
9esbXWSXCF+v7VKAERCKuQPBap0cxmnOIL34Zn6w/ASruLmb9229pO/sbNGiLHXdayCfl15mr82M
y52MizI8neiTZCVPqmYKWDbEBRIV4umsPs6y6X57+yy8cq/TDuSS/VEkxff1+FMhbZbYSIYjduMI
9aFI0/6+zhP0TaY6wHgksZwLEee1aQUwWemmwZsGTXgy4NK1o0x7CidG4x8czR4w1dMvKRO+lqXz
kkTcjKUDjXtafSjxmZJ2IfNDgHfrjZ6p+RqDK/HOaqfiPk2hbJPIlNcgysXTMKxOnGbV2vx6NsHS
orGGQhZlkFOhtSEfQDuvKXHGX+3PgYZvQKcjXNEn8hKd4pVl5bA5NGyYtM1WPV7WSU1q9qtFHPD0
qp8CYbM7h6Devb1bXhuFbIzm2WYK7fsnd19uKjDcS4FYjGb8iSWQtrc6lAreHuSV6AFahzm47H1k
6rZf4qfoQWWZOkedicNcYIBJWQ/fXMNdwsq0xgvzeXUopHVcb0Phn/FpqlXVbt962cHItC9dinGp
UOa9puXJf7ATQHjwTmfRtkrL8Zy4/Vq5eAjTNB7K6M0y6HtrFtjkJr/MCyFzgLrzo/RGP/xMj8VG
cQVhBRMNHLuj/tcDYbW11N+//ZFeSRwQn6Lc6tF33+CrxxPKe0dWJpC/A31AZCNgTyQi9trCHfZ8
03mvFtdDBx4AzIo1HCQPHuOac4FDdBa8ePtQ+dg6Oxsn9vRtukFI8eDlfCGi2XwQMh8iCXgX21MU
6KqqTi5U6s+2/zYeYPuttLpxsE5CcjAaPZJXdX6QeN7Ega5wqrbH9ML+f2UU+gEMRZ9sqzKf7H/b
RVWXB7c4GIF67rRJ7nSjTy48C34w/I4yP9JUan68C6gzgj7aOk0/nTJ97ikhi04cNGoJLT2AAUyI
htxdmQ3WR18ExZ2r8mRn2j3ejrkxibDqTZzHTWQG02Eoqigw5BSvQ4oLSofqa2+peT8DJoxLR9N2
vcBlM8N2S4s8q1vutUW4FxK5s+O7zQF7DVo0vNfoSx3PoUJZEmspVsrOxmHYdR3ucXihYqYaYiJ8
iUZmnjXfDKjKHCha4h5N41NWiy3sAiN6hTKLaaLxkC4dXmoJJdIbndpJcjN4G+i27GeoBcncfevX
Jb0LGtWgXLM0Wugnhn8DaRs7F9fSDs2CYyymD07zXtSevMsKO91PUyLeN6vyQLVONY5uphnV1mpf
j2PuH2qp91eVsq3rLtGeQFVf4tOf7z2miLQDdEqoV0T54xUVhl4bICMQc2pK5w5jxzws7FZcOEc/
WEfHmw+lNfIOEOEQMuBMHg/j5lZqlPmUHRJTBPhkmbHemh+zbgT4HnweJvPW9pJ7lPiwgKzsmFfx
dWBjuZPUPTZoy/1cy8dE0tlQutJDbOfirpxw60Oup7HmC6WP8zXZKlIbN4UEE+DhyUmB/R1oNs3G
2K4lvu11Y+P1CdNC270dUs+jGeNsDwAAJLA7T1OWtEAyAwEDP66S1fokvLz+2lD2xxwHvtTHlSru
hQFfm9hG66C5CRqMf46/QjF4cz9xNcRJILXrIOfdZc1Z+asJH7i5rUi1ceu27vHJlnICASuRZgcU
h15d29ModpvS3n8yF7AiJOhbNeCUE+5azbi2FXPJxyXDhLxTYVsV4sLz6TzgkGSBJ96ejWTcp8TE
zDcbWSiYIWPXdju3y0LpNy81AJUL03llL2zZHAA9RM4oV54ckNFKMQ0efDeu03S5VV3JE9zyeHtI
R/3WLe6lc//6eNw1G/4QBPjJzSZsB2dosqy4gt3zp5oQ2nQrRKBGhDf3CuPXC5H7la23EfEApHJv
w0E/OVNrUY8Gul5u7JujeZtkTr6nZjTHb5+oVz8XqRA4UchrSIcfb3DI+wHyZdusLNBDGZiUq8HC
585Z3EuE+tcWkLuIwLkh3YArHQ9lLT7Sg9YKxYXq7826dtYHOdPvWN85fd5e2Ibnq7fJByIDRGed
IHqKzBqF0zQWzq1xby5umPU9H0pp1oUU73z1tjYcLVWKoVx2P67DnzKEJnfWmWHM2O+Cr6tbGJFD
nTbuoZxcqOO9Np9Ne43smEchKPnjxRs7WRIRTDPuA60EKO9Muyotk18ORMwH8Cs9aT4T19vxKIuV
4qCaWiZtaFxBRTEZv2mDMT3+6p4DBkR7BtQaxVDnFLYWIEGZNQnetO2C/CFaNCLOW0f/NJhOcmGo
V5aNu3Mj2YI/MIxTbu9qI4aM8zs2uG13PUjbuZ0q75IQ4KuD8HEA+RvkBKd7be4SHYliBsGkd6Ha
7/k3QuHS9PaqnZfktqyDHU3qscEqTquqtSzReK0qI179un/ss7FEaEVHVvIBy1aZ3xuJGvDO1Vvc
ur2kbnFogludXjfrgBUpMpobzQpT2EuB8Xz6ZEE/4IEAOjf+wfGmwWF1VAJuBS66bvFSArqk/693
FzrF59GDsrlOJXujv9L2PymKBNVSDaVT40df0l/z/QWZ+bR8J7OujZwKg/e3V/vV4aBz0pnetMxP
lbShZsF0qVI95sCs13Vrm7Fw0WZKJRanMwbXF+Lw2SJuHBwSgK31vomNbJHmp0giE2H3dm07sS3d
IATSX+/11b6kZng2K0YBJsqtzNMMtuFJFGn1FQG6yXfiYRHfbDl6UT/gFlqv47OmOZccol6bE0UK
ngKYiVF2OQn4cyvyoet1J55bu4xQoW/3aWCVFyL9a3MCd0bSCXSaAsX2W/y0ch1MRdFqth0HmZse
5oAugC1XdT20HrBRO7skw3kmPv+DeOsTvUCh8KY67bqJibbNhF5qjEkjncR2lWOCf8hQ9tHa2cAB
bLvFua7LTPTdh7U0nbDrU/UZMw4n3yE917SRJU1zivxMjca+bAzN4uLomjGc1Agou1Qt7tZvb+gt
dB+9J2gd8HAByw4hhOb8ySmdcjKp3OjsuE/L+fca0MV+qXGWtlqobOgm+e9mYAMXBj2PWT9GRWWY
CshGJj25UKbZX3Uv5X2Srll51ywywBquFrd+6currMM+Ame4Ru2ctNVq1sD1YwqBzZ3d5MlXabnT
1dur8MqWpLABHg3i9CbmfHLMUnQepJ1D1A/qzL5bUBEK9XIZfvUaZdabRwEQ1y09PY2IlMtG7GVG
1DFGe3lnq9aliuWZF0o7r82FJeVa25S4qeIeb/zeMgXiH4UdL5hwRI5EAXuy2WFvr9hr+wYVBUCK
PO0hR52smFnrhWcp34oxdmiSqPLLeWcEEKXC3l36K55E9jUVvV9u/W6lbwhmkGI8aFKnBPO58Baj
tMjfNBqJIWAECLtj0F9Ywlcm55v0sInwREMC7/ESqtqe9G7SzdjelL0Dg3H2iK0Zu0Rxn4eCoBiC
TBg/v72mW5g9OYuoH7BDQCWRUZ8K/7lLaaO3uZAwGHMaTstcPuZq9vZGu/iUtJJp3/iJ/pD4y/e3
B94+1vnAW7ME9semynk8387w0C0n9pAVT8N+lNV0V6BNf71MrnHhpJ1YSfI2pwCENsD2giHmoF5x
PFbRT6KdpsWIa6HDs+6ztoxQYBuY9dxqxS6h5Pac2bmz87za39OknvZu7uU2TpPNuEdSrr/hyvCi
fKToM+S2cdtbXX9TphneL96I3K9G1yyYGnHbcUrCbDErDOiNdriQeb1y0Gi8gtIlcNDBP6WdBSh0
6XwfIw6c3r3S5iKPEhonFw7aq6MgI2IywkYmOVmvobJ1qiijEWtu/6EfEu9+THLjws7bfsjJBuCK
3MI/I3AXnCQAzUBBc9YnIxbaStQV8mvQViaSY/J6GXirv73dXp0SOaFHV5BqwCk4vBZWNiVDa8Qj
RiihjqfrdbFiUPX2KD9s4k4nRYmdG5lYSD3/ZFI13kB9Obd6rNdO7UQwpPsvGItRFqQa4n/Viir7
3GRmLqLZQsuNeuKshriUFCrDNJ+wJ899Y/jeWXPShj2yny+WN6xPKullEc5+Iew9lIheRFpvO2XU
g7MWB8T8uLxKe1pbBLcD98mp2iDY2daCrhn/A/m2sQwpSMITqw5Fbtd/VirxvwV09l4M3sCP0vbV
b/OoCRvYjmV/wbqhmENY3s7vdjpAIYAGMxqhDmsPdKvpA2Er7VTH1B6p249+IXU/wtKE9gj8zuZT
KVTxJe27OY0suzJlJPVm7SOj9ed6I82UY8gvvjj7f/iY22f+UBuxTMrcDd0UkHCoN3799cKnOdtu
YEkJsBSduGxhVx/HgMAv2xXwkx7zNPP25ly24ayJFoOo+ZKK0zkjgpcktVJQ+5vaMPYbx2PpztQX
w9qtccZjqIt4963XPNtr7t6qEv313OdSQy0wy6ddOaXuZ8xH2q9mo6rbSdTJFC2lokpqF3Xz/Mur
sIk80YBB6oiNerI/57lr8wbqEnjNzowCSJE7GohGaLbdpQL8eYDnrt6MQMDYEORPFbOIfWnQO9ka
94mh9qjl2rGm+wrMoLy04Od3J0NtD3husg2QfPIgm/RRG/3GWZDeTHh3Gl3SPhirvYAptVPtHvEu
bHjSxULH6u3lPI8qVCZQjqNZiO4EgK3jD+2MTpkl9rzEiwrWm6JJvgeO0i9kBuya873LpbXlrBs1
A8bx8TDtWo/9bARDnDSqCK66YFy0fWUba7G3kmX+03Y68MN6k1r4CY+B+1kKP9dZB+WCvu2GJNll
zVwaO+lUuRkifKvZoRitToSGoYxsPwetY+65/Gd7nzlz9zgHa5NFKhFzDkYZXYYrrAOpWXVVMHdx
Wg7w0R10iPd1mSzW1aqytsAUm3JrSMBHEQXPgDyNRELh666tKoxQlrX08qhyzPSPbpG+FrW+zPxd
ULf+O2BoqX3lph1oUq9vgrAtlPmoT1OXhlJVGllIkqdyL92+KvZJWokHFxQxds1e6o/RD2H3XTLp
6TbpXhXRJr+69TmNpNxZxuK2oZmY1R9iGZNPYPXLB+mn7rcumbRPoNL0AtGz1vjkdYbx+4SluBbO
vV9O2Dk1vLG7oXFcgMGmem+Xhgli2JmDD/XUN0kYFF7uRMvSeHM8ZF2JmLGnrc27CqUg+qprA5lF
Cm1K6br5PMi61g/EHe+vSo9XaYz31K4HOB9rpv/WSb8UUdFaskD2Yq2qcBVOlYTCQmrj0LltVsHi
MpN8Rz/Q+GirXlh7VZpDe1Vl/fTZcjLriWboiEDHhvoWvSvvXE3LytBPOTW/JaIdbkW2muu+swOV
bcSwxjqMTVvXka8X7i7358oPbSe1vwd94joI4DgL2DI7Sy1cwhbjg1SE2LAQSv+MF4vdx+QgabBn
q/QPZaPJBk19A/skYzVH6iJuFoyht+Ta1dDRgQwRddQSovy6fCmGomPRfI1zmk3agptWO/Aek0HL
GRaCdlKQWNOznzj2V21yR8QxKk/crPztrzLtFr5M75O0qbUY3lEhWa24HaT1KGVQTuRgejZy6lMV
RK45my5GW1P2vbYa+53pKHFP7xAlB630xX1JOvrRT7uSvDDwaom3uE/VXs+N9rlfFT5Gk1cqpqYN
SRMR7BTS4pMlb5qscL4WwAJoblH8Y2ZVsNr7NE+X721fOJ9MJV0PaXXToAs1uovaKY9MP8I0laoj
FjgZQarxp/UKnM1QRcmY6vfS1eCpu7TsuTtUKvYNlPbryvdnkC+5aL+bjZP8idpP96X2YRiGA6+i
h4GCtxWZAU9JAP1G/35wP3gyfdeJNnlUbad958E0FFEnp6GOEF71XhTEgS95PpnGoQ9Ke4lNaVXV
benaLLYSef8MO8mpMarL/Cw2p6wQYe/L/K4GYZtHnr34T23XyRdBheWBxUmgC7CH5khH+/SlCbLJ
iyCZa3WocM98Qnt+elwWpbeHBsFk/l8vkOPOqgyriSaUnJNwbYv8kfKhKCOd/pYR1hDrvw4BtY79
gk+ls5uWhA1SlE7yB39NgOualBsWqcqzSDidtwf455KSO5r3cdQWVOOcvPBDyxjG+9JqEejCWdNj
Vw7ZJt4uAj7BUHtZG1rAUW8DZSbddYIcuYw5UcEHN7V9XMLmhd64bTR9Gg6uSVNRIH7nhZTG1COp
0NqHfEGVkz8Z1q3fuMtHq8r1SOUWxFylL/ZNtwYGe9bIfHUzmKqF2coTaIwQVk2rkAkqzOI8d7jV
HFc8JO4417uiLh0MVaRuf0qypHpws25w+YSNgZeXOxpXDkX/+yZwYf54NEpIr5Cu6faDjdeAFow1
ALhJvFsRQX3sbNNYY9drne6mxm6uA6mjwQvpFaE0ErLI3m32LewNW7lz3HDaZLzOY1Mf5JS3NcWs
2q+viraXwEZEBeZzboY/Sqr4Q5TRVTz4SWoTcNsaPfdqUM47f+qhZJdmZ9zpoJzcSFX59N7oBjS9
KowPD1hZEkVrHPXEDZ7I6YjRSKaMg+NKYmYHU+SxL/LyOTM1lR4c4c9pPMq8FocS8SreQeS11kE4
KiBHbTNCU56K9k8GmClbZqQn0E8D4xMOGAUd6V4jE+jJxGqQq9pSROixm7+vFX6hh36Snn6FwauZ
hQ5fseDDCDg2c1DNTmhNid+EcBvHPypf6EgV5DrkmNqz1z+wqMblbK1G88E3i/Lammj4h0J1zRxa
Fgz8fe6lYrhKCMb6zkwnT0NRrfE+pSiAu2HAnfW+59B5N57Xajoa4XZZhmZely+lmHqEulAJ+kLH
u79t0G9NwFoZPWXM1iMPX9Z2uU+CVZPYwdQVMbxPnDn08hzqdK7ZdRcNaFJfl3PihA2vgcPUeXq0
puM7aEfDveTrcxeRy+WhieHXEDttK1kCFB/w/Uo3j0qawtO9LeY0D0F7pV8GR6umyOklAHhaUvmN
Pjntt4YSGw84Z3LyMLd1MmzyYK3dlXlNFpwsS2eEaes2YrcsnvZuqpD3pKjiZF8se3Tfr0unxIFA
ac27VjO5zzIj10IvyDFJnCq7I152+XzvTPnwpWqSsomsxhMLsdQpIEspo012KziNImyUcuSOA1MG
+7SS49NK++GApPTi36hMFFddz9Wxyz2S1KfCKdx1LwqVGtdZrWV/erq0212rpDFFNKbEVePm036c
RRMPooV7ZVtFZ0T10lbvWMucd5hohiYSq5a2kYlW3d1aQjf9ai8zBdapGN3HtneslyxwYbi6Q6n0
fTn6aMLXTHYKc4PrOtT9nvAwNu7woej77mXsuOgOiAmC2LKGZOFxR9gdXlI1+dxKOnXZOtGX3w1r
rl7kaphkB12/2I+F1NTz2H/LytjIq/UbRsz+l7lcazK6lurvnIygM0xgBH6oSc/tdnw3h/YnxpAP
3eSPz+NUyt8bNK3LsIOz+1nMnvzG+4T0rnWNVoWLOZDe2agElp+29OQhmxYtO8gyQwIywP1KhiD6
4WP0zjipCBGMOYvWeYVjowdCPva96f3e+s74R+GLYbqD4l8/w/wt3MgfDK8Pq0Tr77x5EN+dsTb/
MC277aPUTpLvBDau5sG0KbvgolqlIT+n/jjZtfFboVfeJ9ktOkCYSkORnc5/2e1mQQq24zSWwTVZ
lDvvi8aYr92V7QSKdts9BTQB1EYyGKN+OnoPuGcVZThnbQZ7EpGsB70prXSntLH+0iaF81LAxyOJ
zmXwm+aYmQWL36lehiTQPtT9Ur/PlTHvhTSKZV8bfbWZF4jpqaqa7nnpRihZVZK066OCkcaWEHP2
qVEBSbuXFoaHYSFEwVAmCAoyh2KBEFw3xW8sWCFvJMoon7NGEyWEhkZr79auN7Sd1ClQ7jzifRtS
t+JCygvheIfWMKhboquQOrsyHU3BQ2Wo8g+6cpfmt0EQNKKht+x1V8w6UEciwfiAkHjfRnXgLWNY
sVXv6r7XH6CkuzhL6IrwRuZVL2FLJbQKjQyP1NCf8mAJiwDhv5AmnJNemQG2bti9zb0Iaei2074Y
/fQzhrHBt4YeE6g5b87WcAT79qnoXFxwRlfX/qxwIFnJpMvsozK5RUMhqETNvZ2soZmBkgnnJm2a
UEv4nBzHOq1vnNGYM3wipHVXIZBrHgZ3Et/nsZ54WZtFsgvyufKgeM3b2yO3jDHCJaKdoh5NTe1G
4T8lEGXws8fcK6VN/Fu0+TMOvou8Cvx1XPYVr0DsEHW3oyGNxyjXTGBqDhVMd2pjN1lFfdWB539n
9uO47Aorp1y8lkERJ8JsBoTkLOf75rJMKqpq37lupmb+BtDSa28q20r7cNC8hNKMmVZRAc3gD8tq
OEnF6HGRNP00Dx9MPHurq7SfyiDqlSOKnTGv8+faGqenBAhiGhWTzIbIVGP7JALRpxEIRe+5zlds
T6e6Xt3QL/l+kcDG2gltbex/H3WaY0ClKv+pbCbk9uCSUm+qKid9h+x6p+310TXyvTW0GcZu3MxW
OAMLT3elm+vpTltTyfKsYtPnS4u1OkizgrFgejIX+JIg5XFwvRI5CuVOVF3TvLHUHboRtbqXg+f+
pnlIx0SGGonaui68Kzla0xDqiU/VCu1YBOvghyzgRamDRU4qO/2qG0rL/FJiFjLdacPQ+hEyRfX7
bEm75jooluyuIk9ww6mo7TrkHTp+QXZnvO8NLMjDeW2cPAo0ktGIkw1dbXXMKYlqnhkNCQuN5NDv
lpysPS+LTygulVY4yTrAFHOYBhW6CC3X9CCCQR1GPrd/EAFOF5GfZjK7NWsrWG7JjHBS8FrDvy67
VgeNVqOpGpW5138qjWL6XhdExJ0qlu6jokP0UE0FOX+e8jy8zZOhJHbAKsCiq23G7J3Wav0c+kvf
SvwhqwJVbDFz4uZMNX2I+o79BBV8yHaF67T384zHyJVGGnAoCjqI+0bqyZ9LwUrvelK7IvLHTn9o
p46k0VJ6k+/lJLV+WxpveqD+3AS7sZjGIfTXoLPCvLZYuNEy05Z8Um8mcpiZjUSNhzY44DfHuC0E
gecmk/3YkIGk7e+epo/iuoC488XXURnYrWvar7sqqDHkLtWCziEZ1HgYJ6qfCAcnmGuOize/VGgV
3AzS4fEqVzyzQrhhiO/obVclhCu/kiHU9vT9AGfz3s9a98HUfEK20aWVvl/8LjFD6ZI9U0bNC49C
icgCxpqKNgoyP6AisCr92Zc98mpmO4/fupy+0xUMsSRu5jVIdm491M/TYPX67h9WJpsW+zAVF9uD
uClMksdOm3Un+kfr8mTvKhrxlOc9UvZRWY9eS+UpdRBVi1CSxV4LOYUgCylCpzbfzSo/8TsHl/Qr
z4tuCHaCCUX6H1UtSDDHlSIXP2npmyUFqZQmLpGDu8Bt/AGQmHNJ2+q8+EVvEa4xpT0oSmdNvwmk
iTLydolFI7mbJzv4kKms/ParJTbqXbTSfdDVFFNP+2KGkEtjLfUc99J+j56mS34xUDH+5Uqe5wGo
Q+/YhZVPifR44fJl0mRr6CrW4ZSCAIb6VOvLJan9854HhsUYK8Khg5LOEToehVtkyFLE4HGEmvL3
VZ5V930VlDdG4lhx1/jWBZGGV5reG+IfQOwmoIDI2klldBWdtTpOqmJl4/TnEJmqXnJfW/NnDQGU
0K87O+oQcg6dledIlT/kLu+C/lddEB3IQ9bG37O27hUQv+OJ96MkR0nNEQGiXF2pFt+mGqWDX/6I
jIJiDlhlZmyciisUJsSa1FJjDFETXnXvDSQ8OMi8vSPPzhiKmTStwOLrG4rhFLxKpa8UTSrRGk+U
fJ+X2MhQX3YOPBDK6O2hzo4YztYgSukNbfKc1O2Pl22cxzZdZVnF3egNUZ/V4n6YhbpwxLai/3HT
CkYNYCmU8KgxI5JwPAq/vF0NfBc+TklfR5K8uvnznEgqiNoXGGfguy+Bys8WEW0v3d/YcrCGKAmf
nLdywu9x1B0+VZ0XkVHl2s4DDxeh0//L1Dy4BuwLkiuOACnaySKa6+CsiTMusY1bTSh4fB1WJLov
7IqzT/VjFKgeEDRoaJ96NJV5VavJ7uhBtNq650WwhqvR/LKu1zYK/2zm6sTeUxxTWnnKM8Z6oZUy
u6FDXS4WIx6P66D9pf38v57n/52+NPf/3gDDv/6bf39u2qXHnXc8+dd/vRfPOO4138f/3v7a//vP
jv/Svz7Il36c+pe/vX9qh7/FU/3taRRNffp3jn4EI/31m+yexqejf9nj0zsuD9NLv3x8gRU0/hiO
33n7L/9///BvLz9+yuPSvvzz78/wH8ftp6X8Wn//64+uv/3z7yge/XQgt5//1x/ePVX8vev6W1O/
DOLp7O+8PA0jf902/gsQLZBvQBugozedBfWy/Ung8Ac/uto8kjf4Dfu/bnir//Pvzn+xR+C/0q8C
RQhDgZ00NNP2R5rBz4OTvylgw7Wip+X//f9O/uiD/c8H/Fs9VfeNqMeBQY/OtQc6l+NMJESVDeTb
GcTC6X0bK63AiatqHP2da6S0Ycw1UOWtao22igct0+c7ZShRXXUZSEJSwjJdLwSxH3jI/4kv//49
NslScLYWALxTFdvMg5PdJpMdS6v0TBqAjarvdFfSYQ5Ep39f6kp0YUdV4nm1An4hZyFH1csu+/TT
1/trgX5ekOPrl1+EVIJrF9AhZFOelOZxoJvNNBi6GXkbs2ueNSLhc+kU6osGvH0/8Ty8MPGz9d8y
F77npv5ibBfw8XAJhkTjWMyo6YyeeVfknn2bmd0qqAZn1t1mDhlEaO6uX73aoExpJ/7D2/M9jkn/
nq8HGpy7ChSYd0qAGMysdKnlYmwwoEtLU6T8SDe/ugB6eHUUOKD429BXR7b6eJoebxx/UQarWvbN
74jTJvu0HPMLqczxhfFjLjhRg2uH0LeZkJ1kEA2bN01VB/hLDcON0oclmvTSjeZ5vHTBn08IYDOX
LUxJejZAbY4nNAT5smJ9YcZqLItbpx/cW4Hf5OPbH+d8QqwVgiLosZLYImJyPEpNuTLA91rGCo/C
vdvo3s2o4QqZIE735e2hziaEJKtNUNmUgbaE/WSoLk0xDnEGLS4Wrli9gQ2oz2hHvD3K2YQCPs2W
PW+K1fSrT9IIaw0Wx2k8YPS4hDf7HrkCEa6DTyN5Eb7x7e3RzucEWh+m9uZGymV4SoWnDeYH0jXw
qZ1qO4tkh7BfRO73fzg7ryW5jWVdPxEi4M1tO/TM0IlW1A2CIiUABe/N05+vuM/ZZ4BGNKK1LhQK
MRazq1AmK/M37ZfH40gKIWgJhG3Y0MvP1I91YSMoifq2hzOQlHI6OGay50GyNZrXUVZzVztWFZq4
quDZU3VPBW/MS1/hGnJ/LOsvxD0gOQ6I/AFbR+5hFaWKhKFTIxkuDmyht2EPV7ubzfxrCLv+6eFQ
vNYAfwBYd7iB5E95BYUWiNYkom6HSxMA6hpDJa0OcFHUP3kfURO5H+y3D8XrG4aBQUIA4AMan6fG
GmtCSa2NIrUdL/ksgZpNBGaXVpoVvCRG3+VfMT1QxUn+w3wWWRSQ0Tal1b/rhrTOjkDDNOPkNvMg
a5UqVQY6DuU306QecrRpfHVf4dsW1afGTXjCO23idIdMS6qJTvlQ4oLlpOUfKODF7qk2vbJ9atGY
+a7pObUhuvFgo9C+qcfLkM1a/hKXpRc8ZSpyLXNkeZ2PnYyWPQ22Qqn8AJSqrq40MfKvOsp6b2yt
xmsjbQ1l3MGVrG9DSVzkjkOLnf9J5c/lJ8L8ikFFynCZHEnBncd3Yip/Bdn8rxOpf93/Qrcrj0Ak
4Ny7mCeAe17GgierC+oyA2xJYRyq0TBOZhW7mGgDBbsfSv5Vy7VAKJJw0KzUBAm4DDUpLvqZukmh
ptKUl75lmoMeLFae18oHtXSLFwWy68f7QTfGR7bHzQQBEFbo+g4EqlmNUACni42G/jkOO8Q8VTNA
YLRDZG5nhFvBoJ7gWQmd2uXFthwhFO48YorHy5SN3XEMUMuQ80CLUjwG4gKLrHIBQpCihsCH48Ja
hUpwgw6rkHqS4kW+gKT5HexDdh3SxthZInK5rb6bBFIxJJgn4NNWl5QahL3Rl+N4USwxnLwp9Z5L
TG6vcZ7pbwpVGb95ndsVB6T0lIcPK/pHgPB5JWKQhEfbcpSiL9E8QNjnUtNrSE5GIQAIu001zcfe
y4Y9FdTb78dWkJc/40Urah2ucr1aL7peveRtqZ+NyP6jniP8XhD7Pd9flutrhQqF1KOhdGwBsOUw
Xg7MdmPswekNA92wfjWtFVwARCQ758jWcCDxyswP/eWb5UjCD+ZsKtDwitGWq2q7vXodvbdQ7ZwH
E9rf43kVarW3i8Yuw3gCOlX2muyKRyUsG81+eDkwa2QyKC5J3fp1LZAcIHPV1p0v8wTMA5xu56dR
WR6CyC525m7jAyH+yznMGxE/kbUgblMqYtYg8VxQnTMo9iOcUpqVdbq/DG5PemgZUpSIW58EYK0j
5dUKHR7Oy4suBIKxvT0YEmylxn/X2oQECMiWeCfkxqIwobZII0pAt+ys5crj5rJVbH9UXL/1L3Ql
2heaeX/pTlM//rEkDRpWslzjPEOWgSwAyOjPdJDx8nj63E9h99zPLXoqDpDI+9O4MSaSGZWlwZ7V
UNRZhjKNQSTzrFNICkXgXcPIKXV/tNraAV+NgPb1fjj5y5cHIqUeyPHA44G3glpehsuAIRZZYc3k
hN54BLHwHYO5PUWujaWxCLI++rgAYsOdOSFw16K0XlQadLHxCC5o/mzUyZ4m0UqKW94oclRQr3nE
4Xi6nsS8KakEI0tyqY2mTtGIAOp8Dqx+BhupRXZ3NLLcckFAd6DOjRItm2NsSnSp41TppwBj3Bcz
7orhTL/App9l1uX3R+edjAxRU4kSp9C7frbDPI7dksTu0gjUQ+Km/NM2ULF9PAjWNNRDJKiX82b5
cWuQIlC2k/FClbn6Kwuc4DP/Kd6J8rs7slxDnC3kAjTLUKuAxLQMo6EqlKgR9f86d8HPFrHeATzP
RDG/G/XORH83yorBL0uEJ6/FBDjnzYjI8ttaxcLjQ1gkZfouc8AotCiiGnX/EiYFrWIlD4B8jTin
ZAe7tszs3KkWa9PL3HJ8ohRqTVcjn0frRDs/1v3asMpPiWq271VKA1p2VMrI+5xUCYnAIcLTZnwW
bTzTHVSTGKRJbZdgUzDVqX/ywCjxruZ0AzwaTuKj1YWJ/vDONqGuMUscWS6utqtpCpupK1LQjBeE
AdKzEQYC9o7pHQHn7oW63dXkYjz6JX0Hnsi6uFAiGsqBX9ECKvLRn6ZeP1VWbO2kiDc1NwwDVNot
DicVtX0ul+WH1wuT7isI1UvjiL+zYR5/6UOTXezQo/MPZOxN2E3Fm6aFrqcAjn2fq/nuj7g9L7FC
ovTIjEKHQB92+RsGx+gAWACjRMMQAR7hdd+i3jEOrQ0o/NHtJHm3UpAY4zyGuzorE6CwWdbk/cU2
O3iUBYnwHO7qfGwMiLuMq9hEL1GjdLMckGnUCkg2BsRrJkeEf9Y/zjPvGV1U+o6MzXYoqW0LAYtr
VP75q/ezqiRNG4JmvgSiTz+Gadwf5Ev2u6oMe7TKzVA0LDghgBjyvZahYIANShmX/aVqYkwX7Sn7
k3aW9c7GiGGvAXr7OOM7oXonnXRgsq81oNRRuAF9fGJ53jnW4kuXuJ9oub8H2QtiIDX3lLO2BicP
PtqgMgNa035mx5HOXzJgAVCFFy9qnao5XnMeWKf7a/A2FPU1qoUUmDnWIegt57GK6f7kmt5f2igQ
gGxACWVW5JyzctyzUfP4q5bHOurOqieFNKl5sLeWobza6VDtReZBbWawpINVV9VZMsqqg9pVFaBJ
TS9AbKBu/W7SZlc/oik5Tw+WZKVVoQ0RmpcMphr8nuWvmFvTVHSpaGFUM7SwQJlpKE9t+xQ5w2OU
RJk2wKlH+g+9G8n/XVd4gDeH7ZCrxsVpGU1mpNpBVaLk/OgnRJAITDAVK26DG4s1PNXSBlKYfgFE
/9nr0voa5dRGyGcek437n/EgBsNJQjHOYt8t526ywAzXY6tfRi3tPqR2Yx1DmAiX++O5vWxwwuGc
oo6NchxV2WUULTdcxaKJe6HLnGNiAipOVooffpV5BoVy2u64f9GaXN01sVMYszI0oU+jh267zv0P
3QqYQ+HfH87tDvOkXjUPSgic9N1WO0zSGpPICiO/yYv42a5NcQYdLV7sObB3LtDbg4pQvCtonMFo
p0i2nDkzqWBWgWvzjSrXzWM54e97UZqU2iXdS+1rhzVWjGhjtjvI228mm3/y1gaHQrtjdZXB6Q1o
1sexD1rKFXAwq3jksYZ50/3JvIlD8Y+yHwuQT0blajXCJOKKA6qnX4oGwvk0qxZSLZinPxpF9mo4
fDkVpe3sKkqvIyfiNFQg8tF2j605jMeBN/fOM/rmPKSRS87ugKuRrbZ1c4iU0otErsImapK2Pypa
q7kHW23VXBIOoFNRcPSUf1rdzO1jmeqdhuSgN0fi0VXD70BfhOxAqoDRFF6umr5sEYtNUn6Hmb2h
zQs3ybLfpp72YcjT7mR7zWOQF84RthxHFnROhHhkrrWKyIu/nWwKCJjRVH4/ucOlHY3wIcknokjH
AiDylOfkllgLgNk5rBBbzaEOZJV6yh1AQxh45jsrUs7O4lYjCouEXcdApEPocizAyMoW+hQ+Nh3c
rjp2neOg179yaGWPXtVEkoRrajxUeMjHl5GGrMLXb6IX7WT6L5uc5FvhAOAXc+jurEw5/+sxcb6D
eOIfvChXJ3ClRLXugVT1o8JUD+kI+WG0HPpvmZg+ZRB9Xgx1qpCMLx6uVjBGCaxhQVJYAty2HGPZ
NQJ6DvQ+vbFTHjahe+2nLD91og12plMO4maQ8JzJ5+QQrdUgsUGajU4lFMyd5C128+qxoKf0JVKq
9Nme++Tng4cKjz5qmmAOUdwm3urztQgBI9ZQGb5rKO0J0GOGPq+1pwe9Utf5veo5gKkw0Duli78G
rcHN7wPdoMbTQkYQR7tMnN/I0q4+9Hk2oWA55Nj3DWnppRc1rKx3szVV3+bYLLInJ8t098AJO8dH
DSjAz2KosvA4mSq49VFPrO69lTb9HuZgYw/JFIbjkPc+Z/vqiWIZQW/ShtV9JRtbHyOC6BwFavhi
Naa7c9jdXCB8BWRD5G6VTeX1o3nyBAtwHnQ/ULoUdMHUXuEtqk/3v/XWgCgfUsPmUACfuUouHD1p
ADdWJoUYLYdbipVgblE4gtIhrv8hlDze2DU6KgCrs7ThRZyh2WH6Xq/np9RISkgbSL8O3vDoc5Wp
Y5vIOhgJNPWf5d4EH12P8JFNHyW9+blCq/aYpFq2k5dtTR0mBVJKEfQH5bZlFIHYBKesYvjmNMAi
GBz3YKkRRIgoVXaOuZXkwf/sFZJzUnPexYBoV1nLJDHxHsooWIrY7WUYbO/czhg+maHWnHVtzF+U
xCje2M0sPouint6XgNbxM+TYUwwLIYwiNR8/lSjecxFLWCOZ9moruIo3hQFpll/kTfzetEb7e6pU
45VrJoTZrbQ7l+TGKSibBUw0+rOUO1ZTkOupViVhbPla4qnHes7fwfM7oQJTnEQc/7q/Vrc2HzhA
vh8VfcAqqyPQw8xO6RU83yJ6YjTZI+NjK7xgZ0hbKwibOTIVJII4TlY7Ak5cPocUESFY1tm7fraa
U0nV9qpA1doJtTEgjFilFifSiPzb6roKvbwvp55QTtrafqakrJ0csuL9abtJ6xEHpNdHqQh7MlQb
5K94VVYxS4Ha9chpkidOfSocNLDNKM4+z0ZWPBWRWb4Iu9jr923kALIPwp3lkQDzSloGtYTjqkWd
2NA2Z1GeRNeVf3f8FAguw1jXTyJFQAW3Pj34oTpi/n5/yBvfkCeZlClG/YiHxWpiC2t0IT6Z5G56
S6W9jMpPma2YfuRE1fl+KPlXrfIANJYkVsbiCAANtBzoWNQz6AcGytd0rXNTzZl9TDAw0l8KoDo6
agmoZRxqoXcfXHNoINGXfRJe7v+Kzel2Wa28OHjfrC3foiIv2mLSbN+eyiQ5iBRF5lOSztFb1HnA
nNdO1X0kSS9PzpjvSfJtzTafE4NT2cmmwrWcAkCMlVCc0vH7Vm/8pi6Hq4ov7kUxZrEz21s75nWo
1Vpu+h49gaxx/C6v7aM6oxKmheZjyP3fBztyvCC1qR6QRq4fwvEwI4FOY8Z3AjFdTQ0KpS70x7gk
/zeKRE3rXFWsnNVYYm/IGzflm3mZOT01hvhTlq12Nv/WhJHy/28Q+e1ebf7BmJ16KkfbRyfDvKjW
+Emd3XDnq2ydMC66hrR06Uvaa9l5YwJjakpsTzK0bzi/g8OUVG+oikUHvG9/wD/qdtb71rA8nr8u
ly8ozPWu04Ub13XO4wwccPyN2n7yZqCDle+ke1sr2wPrDICWBt5NiR1idGyIOCVM7IzPNq/oQzUH
yiVSC31nRLehuD1BR8syD6yE9ZoLcyNzUO+wfTwy24tE9J4y6laHec5+3T8rNiORr9CMIR2jqLRc
EmPUjmOWKJYf60N1tnOcECatck5tlT8mEi6XOIMyAQjJ1zRgCblwXq2+1NBmMXKT+9NgN19G9tox
mrXg1HUaxHYbltx/GBqROAihj9ygv9OidlEHJ16YqO1H2SE8UbUY3vUggnfW/O0K/N3JQpwey0nq
ZatMy+FZmaVo2viqSKOrWpXK0UsL9XR/QJtR4DJhPQaq+mZnOXOp1s3MgESYTFcIJP3bahjSncbL
7R1GjUOXHC2ezWQIqyxOCNVoZMXW12bDOLgRUgntEPZ+LuD+pUNvHIexqWEgDvp10Cg23R+kvCKX
V6gMT8dHZgxU4OQkvFolTqtQqYV95lvpgMQAcELIuF31NoiDynenJNhJ3G8vS5hFFAIxSOEuwWd3
Ga+AmV7wGLJ8y62B8IyFWiC7E4fJL5wqPe0E3MH9A5Re8K6h67B3ptweljI6IDZgBha5+io6Yiqt
67UD28+zpv4p8WxMB8ahMjM/qCMrPbWdZ/9C9ICn2P153lhMsu0uyUe0e/m35biTtMGZiZeHr+s5
IlQ20hHqmOz13zeOF2nEKt0oZDKyrvKbIoF4kUaW3zBUFg44Dj03taPeIsxyf0BboQxaQtKKBvDj
2pe+j4paTS1oaBC5nPLgFGn+5M3e/CmaynTnIt2MJVM8KpgSwbDa73GS8RCsM9uPAmPGAi9J38QD
V14Zj3vkkc1QAAKB3YAmZoUuv1OulBIbXdo+6s3jqbB0HrIV6ZVDfWNnSWxtBbylqPYAWdLRb16G
qh3hNbpRk+m0zvRWDwf9pAehAencNb+YZl5eq8yYD3G5e+ZsLUaqxWQD1CN5A63mc1KDQO8n8ubZ
jK1zDcPfx4lzTyVvKwrZMPBGysWY8K2mMi2dLJ7odPhaPw/nCp3l0zAkew3XzShkjFgR0F6guLGc
RV4VHTJoluWntYjf16aZvVW03vh0f7VvRbHYvNROaG2BYF5GGdzINDmqTT9UQiga6hCf7ETd0+Td
WHzIeMrlwN1NUrc6JPKuNLxCtYSvJ0505AUTHx2QtyyB+eFp40oj/cA/lPwXgNlqCdBGjekuNzjg
FSmqckMkLkaOw9mD00YU5LZgiJPscPSuopDi61xoOKhxKFXXAV02TMHdZKe6dTNtRJGJqGylgvFa
06zCRlex8p7waVOtHhGVNGh/DlXontJYbR5uDMtgMOV4dHJp31RdUJ1GQa4FqFUFcfEz62SVvY8Q
Er8/c7cFLpARzBr9QJ0sjtx+ueKKwO69pMVMb5RV4S+VKxxNGnGhEfFVMVBSPWVKK6p/yzJ0rIM2
FWN+9KzWqM5VgVr/FQ6qqlzE2Nvx+8nyyurPnR8oN9Yic6DKR3rJ+cE9Qy9otVjVIWtTpWGxVmOW
nzNDDPk/xuTUxslzxl7DiqmyevULoll6fSlLZRKfphwhgo9tPvbDsdfsvI12LqVbtJ8jcQqkS0DP
WFyaXCqv0hnM173Mc0XsA52Nx1PXVigPmUUQTB8pGLr2x9ht+p91kFnaN6xU++rPEjUU84hNnRO/
AdIpwrMSaYH9PMfkhS+aU5R7wPObjI/fyC8zJIiBpGuNHVIqt4sKS439sG6T4hwHodYfXasvx2MO
dCP/oOWZZR0oVMQ90H5m6+REg+rt7M1byBaPa8q1HDPAHMCFr840HcpHVWd94hdJ0danPGZVH1wj
CNLvQdiNzmdtRILJOCiIraOKgcSIlf4oCrX6u8pBamrn+wvqJhPl51DN5ThAKpZDdpUIJ7GqGIlb
JL5uYcB7iDyE4eY50N5rcTi9bdug3FksN2e6bN7Km5eMgtb3ulAF6KNzS5e7z1Os8H3WaulPVvrD
9QwZBYYaQC52Cd2x5YoEDUn/OUozCqfYG+heliMGpLY7L9jfefNyN2JtQG4pibcU/dxVmELMptNK
P1hyQKqKqR0706Hq+myaD2Zc6+HVmpzBPVppoFkvlMKwNzXZKD+7HLnX92OmG/O1kFqYx9BxFChJ
etRlJ71FaeQsFM3k0w9CzcxDb7ROvZcr3O4Jur3Mkewuywbi6qKYnA7xz7LO/NgOUazxtBBH9TAL
LPUYuCVcE4qoTn9W9DSszhCJdPuIpoSp7CyJ25uEdyvIIjo/lPJo8C8/lkfp2ZzIa/3OQuB/qJuf
lReKZ4haey+RjdUOmEl2TKVkMXX8ZaRW7WcBxj/x097OvsD2jE4l5tFf0HmxT3OXP2ayQjUAeACA
JulrbbLk14XoOcmqskZLzxdqFH1op8CakZzX5vTxXUxtSHbtoX7CS1qNi/6zQJQScTcLHMl5Um07
OgiRTG9G0c5/9WmyV5W8/WR8KovdReYkn89yl7868bGayPUA+TH0UbX03WigVGyltAxyr2kfXh30
BOGVwyejwU7PYBlq0D0W6SwKH9uV6GxPrgXfFFknOsIi33knbw0LdAXVB8OFqLFm0lRh3YduFhc+
jkfNYUJa7NxaMBtbHpI7F8FeKLk3X81gpijzZNUJM4hFzjHXB8QcB71kyyE29OgZzwzCm2CHk7B7
a+HsceS5UNh1gbV6Wh07K31OtL6G4agg8YvvxU642xNehkMqAQoKOdRa9MNsMmo4GK34ohXzi2hA
+PNCbXbSz42LdBlmdWp0MznFiBQE3KA6OjX4ov5wx6k/YcFVHVKackeDjA3BfVtMz16ft38NWeru
jHXrK9IH4XEs9VtQFFp+xSnROoWeIwtmjrv36QQKflLU/lqbWnm+/xW3QgHgQ42CpgPgU2MVKioA
TwaJfDSKDxBea1+rgVn3o+td7keSP3p5qwHwAC2GOyQcCV4ry0iVyquYolnqz5VdobsYJPhoNM+K
CqRfDcpf96NtjQu0NS8I2tdEXE0h4rWc1oiH+0pv6Sc1nrSrihzGte31aGcKt1bm61CrJZO0oYPl
QSTvu46jfwKGmp36pk/tnXNkawaBsVrgbbluEOJfzqCj1Z6euWGG4NkQfqbQUP/bIs9x0ZVmfNFE
b+98MZk0rr+YNFyWsGTaq+s5nBURQvlgDstULU4KMPknJw/qD42nhv+Q4s3vja7vn8u4tXYKqZtT
SkcC4AbL78bgazRilCgxvPBrr3Pe4J+N4Mg4EOg/fDoXyC60UTDX9N2XMzqjnxhZKIv4U9QYR5xo
waG2YtqZR7kA1vNIbk6plKefpBYto9S4/gRIoRKFpPlkNJb9eWLnf9S0WqP00GgvWeniLHJ/B2zN
IdAjslRyIPrWq/1mWJMFk9hOfU0BQlnTyDzXPKE/34+ytc9oSNDo581OsroaW5qY6AIkjC0XffPD
GtIx/RGFAJU+UG1HYfJ+NPm3rWcS6C6VLhO+DafFcibZAWoVR27qD7aefkGVIr0mnlVfgqBoviH2
qfv3423sAKjZtPtlkZvW/2rHaVmXKXUoUh88t5p9qrKpKL8pwsNVMkrrOTtkvYJjc9Ojj/ujLUW5
d8lufESwN5TWoeRIbajV2UJCRKls6lK/cCf7WRVN+c7Mi71hbkUB9cXbkYcNq2VVd0PhIzFjgfQm
yIIfJsxV1HaUh/HkQAgkUUri44F6rzGFRoKyjlXonMhlYmAdF7j6M8+soNjZ0xsrkjhEoVpJQWON
OykMSiwR4Go/UZv0OOqTjrKk7h2auEqe7i+PzXmTSom8MwBJrBM7HrmKEzVD5oeOAaxMFAWcehRT
ivD6HwIByOQQhtUGDXe57scJowsTaVm/KargjN5x+Bb1hf6Px6NAXSTzJh1Ab2lVRCCBTScAp5y6
wGmOGEeWl9xw9nqZW5MmeQVwMTgUyRyXY6Fs0OSGyq0S40H5zgrBygPNG4Y9VcaNs0KWX3GVQzZQ
Wvct41RQWZAAVzG/yIzmlKlm1Z9i00TzNxxLXjKTSb9sJ3HbGhsqDnSfaTwzuNUMmk3lDklJ9tgo
ugrHMR7OSYx5zePfib9eJmy0utEAWo5stGKQZDxjfbWn1qPoPCWGXNvrP/3e9avDFtw2gih07rkk
105es4HWVhe2uQ9j6M3kZNNRMT0AccMnPWw/K23z0vXmc2FY13lC0LQ2hPf4FYa4ETuZe5EMZN3Q
FM3Y4IMw575hZO25n3lntJFS7myurQOD9JcaLTRw2tDyz1+/mXCUVb00zf2UAV/KrmzelRUdfZTb
91CiW+uDrUX3gdyeZ/VqH1v6KCgg1LkvBswUuxp7jzEKH27ncdKaoAgRVrC4JddFyVrvJjH1FSu/
SVzrGEn94ndFOHXBizJZ+T+Pr0Ys8niu8HDnplrt5ynB+yWPcx5m5GeHso/rN2VuTDs38eZH+v9R
1pkayJWy0Uyef5VZYCyh6eM5tcb4aOP8sbOJN9I1LJ25QUhA2WZr3jMccop/Zoqyb+9o75CXaxHQ
drBIRQLSPRTU0T+xLfaalVtRQaXTSPegDCEitlyF6WQkc5wouV8aUCdxDGhF87no0/mrPWfeXxPF
NuSVO1Wr/sOpz6tMsryoKJFkLAMTJlH4aHw/gWtRDEyiP3SWg3/D4+sEnIwhi6eQ/tZf0IuSuR0d
KE91FU+nNAmbM2SabufjbZ5aHBcGjxbuMRrNy+GAMMYWxOgLXxGZ9qHDB+0cZEZ1rLzG/qxk4XRE
BFV9Sktl+I5dpnYo5n7yWxcT4fvj3fygr37I6pQ2IrUCQ00xK5v6P5Gfy9DdVj4mSv2tTQYM5OLx
6/2AW4cLhTMP2h5ZFqSR5cg5DHrBAip8s6yi09BAereaag8ZvRmFGjh5Iu/QG5VolLAru9RYp9TX
R/hQyXc1Rdj8/lC2djtYnf8NslqTNuBKGxmwwrewWz4P5tQcNZ5R19rRqsefmjBCsU4lHMiZNckG
3D7+ABoHi2Er3hfKPxhmYJP1z/0BbbQAUVF5FUaulleXTGjiK6ehcej33fBDm1GIdvVPnhpjGNKc
KyV80zbd+2hsD4HevkNT/pQr/xb23rt6c15lMgRkh+thfdXZGGXZilaQn0xD8CK8vnjS+qR87oCD
7syrXN7r7IEmO+uRBjj00dVVp3aFpdAgyvzUaP9VjV45CLV/0vLxq0BLbmevbQajLkILHE4ExfHl
7Gr26OYREsf+7FSNOOB4pVRPg+LM+REXAb2/ioS87D/kDeSXwOhtXqO2vkr2nLp327qcZN1nno8O
ZOZjk03hORzUYWc/bG06eZtD1UOdHfWu5fiiNtVLs6elko1lA2toLrr6iDD8EF3ur9OtBUJ7QWZb
NBPpiy8DTTakr9QSuT+SM/zRmIOB2UxRHHEDrXe+2eaYgDOC1JR46/VBHVSOHsF7yHFAcHD+ykPl
Ys2ptVMz2xoQdxsXOjxpKv2rV0CNhVw/6k3uo42HFdWIlUzcd/W5yZR554LbDgWeAGwTtYkb9F8x
tZh1ljnwuyo3D2EFXv2I3QSdWH006YTd/1Qb88ekydKL1OBjIpefSk2qKDJwcPPNJODMn3TMjAZz
3nnibgyKFyEqbiDiYT+sj0dtmKH+AMeh12R78cHqhqJ8wn/K0I9qLS2E7w9K/ujVqUEzAfAHZWKK
BGtqythHVhbPvfDnJEyVtxTjXTxjwwQ/GRtXG7zXS89OrxWWHvXVCNDy39lpW+OVPFwg0aBd6DYs
ZzW0oI8K3RA+GuPdh7aexqdYcdyrTub1+H3NQ+B3pUKq0q7VQXNtVHQFUolfWVoWPVW5VXzj7Ij2
UOUbQwLjgtw8JSxgoWtwx2A1meEkWuq3E8QYh8q779aYewqkXXe2wMaaJJSUApHsSlqiy9lLcctM
49RM/VG3GFGP2h/2gw9j8UHzsR5J8CTO+4anmOFjg/cgUURaZsc+Mawj8NL2dH8pbo0FASeIdlQA
b4XPzG6sZe+VKMAuf8L5yo5YxDr/3o+y9XFgEXOBoG3JW3u13kRndzjQUqUNMk98ojPuGodUr7un
VJnCnUxfzv5qc5G0kRsSh8bxuk89kc91wxCnfm815Zsor3njFnxJBFX64NxqPA2huu8qrG4M0Zac
KXJxT7KzVpfX8BvmEyc0flIxHBtRimNuDEAnjHHY+WZb7TsUHuQXoylJ40ImCq/SrMrI86YXQcoj
Q/tb0SJgJ6X9o8/rP90BA6eZHt477WjuXDIbS0VCoCHTQUGBI7L6iF5XxaLDARdtid65zLain22j
dh7PqKS6pVR+QuOdhbkcG36Y1Kr7OvVjZ07wjiywwPTmp3iggGZkwX/YywCvQGHSrWPVrIvCTuf0
YHj1xFcjt/jgZLYZHzNKbeP5/g7YmjzW5G9gDfJL66ojFqW9a0LhpMUZdgdAhsUTwJB251zfi7Kq
Uijo9oQgtVNfLQvj6gZB8oIdzPAoEZEmmayV/QYVgk5ffaIsasqssXKO2pK3dNJMJWZfXbOzyrc2
1Osoq5u/t0d+upZyZnQBIsMx4mliHLKzHs7mwwc6RwU1EFrEdN2p3C/XXD/lMU5qtgE1d6RyH1YO
dmGj+/PRJcDTiOxW0v/g06ylL8q+jcJpaHQ/zFgCAne8cyziPaXnjcOBPh/kGamlAMbEWQ0mrztM
CJVY80PVPOTK9MFO88vU1u0hli5huniLOve1sTMfmOZOYiMPnuXZawNQkyqT4OF4NKzXXxgVQKfh
U6eK63SXpDWSr3iKQ94Gh5U/BxlWgjvL5HbJI6iOhQCgYBqclHeW3043O55fISHdzmuvWZaM2KxF
7U6C+FtTZjkyalbcyAwMyO7Nmnc9EXaeHle+VwnQoZ7Myo5p2DWJH4VZHp0AMqW1PwLpEH4LgbU+
GUkX1AdrMFJxwFVSmQ5qNKbtc5FqhnLFLStRD2arJ/XVHCbyIQgCjXeInaSvX0SsVj/iYir+7bWp
zE6hMvL/x9A8wGtsMOvpGNV5FB0yShfJMQv0tLl4uaiTc1MYyc/SAvL7/v7yvRV7oNgKYolvSzoC
aG9163Skbh3lO0o9dOvEMSrsInxSKquFkNK2YXhKAIYOx2oe4vetgR/bcRjm+XOQIOB5Ii0IQYVq
QypOwsiT9tRUXWccKEGG2kvQY1N6lI54j9l9SRSZ/NF0iMkG4JyuUWSmUhhxGHhUVCfVeWmiIT7k
fR9dVK1Ldhb/7UokFMuDDEByCNalP6sFwJy3RuE7RoWlazdjnNhn9c79uB2FXgVdaLrD68ZfWiBF
N9ZK4dtpW/qIKLbvoqBUHz4RGYuBnYSUtqbKvvrWXt/zmIvdwscdynszeZaNxmoSPCqPJj8ONmzU
aoCM8Y2We9cQperVM2PJEyqWBc69R3rMM6Jw/Z6E321WSCjYYhzwPHdoPyxDpW6VV91clH7cpvXb
flS1T02NZ21oDZNfa4FxjOMm30lF5V+6OjQkvEN2r7hXgE8vg5ZZNekgIkq/H0b9k83lfG2aIkQv
NPQOoao0lw7foaPnKNZ1Z7PKZGwdWjaTKLUD/gMeugxdeU6jBBDWfD1I0/KaNEWCG22MXutlaKvm
T9MKrO9ZxI65Dj0GhMjJBsI+j7NaOceGFoS9kwDdXg284eFCATEgsaM+vvxBrelEI424AuQVvp2H
zAvAuWt5+4VCWXrB72z86/4U7AVcpauqhomBwE3SV53kD3wprfchbmQfVSuZ3oXBHm9kM5qEPqKY
wDqTbkavU/JSD6y67hhehLnhR2D03R8mclCfe7U7B+nQ7XzfrVMAyQnWs+xk3/DLtNmM8jziWHP7
IvjWAJU6DujC7mQstymYFCxCidX22KV0/5eDUsVkuIHKMaPRJTzHY6J8SkajeTuNSvjn418LDr1K
WgmxkwfpMlQQlyaYSpdQCAL88mpc1LFe8g5MuOtjaZ7tQCC3hkYvDx0SiprcZqv94SEwO1X4oPpl
Zqdvy8DRj6hoGWdNFdZO7rC1NCS2huIpSRkM4uXQlDjoFcul9h7R1ejAWM7eiEyY440H/G2c8Fkt
FE/s3NZbC4R6NOmKRGwjt7AMGgWKnmDUzmVt9E1zqJEoLl8GVZ3yz49/OJIMjtTfho1rNpuSTViU
Jlnpu0qAJ68dhp+tSE1PChowZ0VL552Bbc0mmm5c5xDFabKtPpyY8X3udTZaTS0Vd1mdrleu2cUp
A4r4jFrwtEdsuo3Ibc66RLgUBQF7jcmNpnmcUOtgaeIxdggq/GRhIf5Eif5LBz9oJ4vYimbQmGVx
AoBHEW354eqxilpjaFCqm/VcHJ0aiejem5xflpK4X0ah2B/uf8DbncDqkA1LUCqIn6x3XhkUJTMp
at9oFPNsNmrzsSmH+hTB6f5yP9TW2OCuSMsb2s7wBZdjs/ED50i2Sr8EHfUpSMc2OQSBamJZwY34
5OCHs2foc7sPoFiCbZOENDAJa3XFqp4dNa74eAhvxWdrNJMTJuvGTrq0NYfUtajVgXunKCj//FVB
hkweyiAWbn4Ia773lWGcfmSV4s6nwDDEzgfbGhJyveROEvdIG30ZLLcwN+/pfvpRHjjHICrGU43q
58N5JlCvV1FW+8yxkeASSlH5BsIcJ4zIjZOQhu/3V8RtWkYUSJV8Ih26x3pvjeYc19U4stqNSjwl
k65967TYPA9WXfwxKVo9APoJxp0zZHMGYRzRC8U29AZoFg3ww5U0r3wc0qvqoPUWqvpWCM3tdH94
W+tCUpv+X6DV0V8YoZGYbVb5WRukz0VjKWfMpfuvXrurNXebazKTvAjIsDBMQfBtuSqcDktrq7dL
35q0KDujS68dR60xT7mm0Jsx3c69dKmZ+E6fzTvZyOZXlLKzss8lMcDL2HYPmtgIRYUaifWUGeo/
Ia4dyDW1cNLFJQ6HH/endfP7vYq32gFd53j49hLPDsruZLrxdEj0YI+a+X84O7MduY2lWz8RAc7D
LWuubrVkDd6SbwjZ3mZynsen/79sH+CoWEQRtWHdGVJUJiMzY1ix1qoV6goOw6KoJi9ftj6HJil3
+Hh9X+cQTVQdCD5DOz5ey5qLgGLgg4GVorMrf8UvV4cTzbqRlmZ5yvMuPNMt5KpivPJLTfXty2NT
awv61dTilkKeoJgyGxfpsjC2dgbIjW6XVWbw9X+wgzbnO9c3n2lRH9Ss2gHH1FWnlMT8BwDLxN4p
QyC2hALWnhNCDznhJFvTS+lmpRv7ODO5otSimv5CjyOldpe61Fnsyjkp9WRsXVdrH4uIgi4T47oQ
/chf9MvHCjV7SHsdlwDILtBvqK2zWYTji97o1ufHm7iyOMlPSUyMJBg3yCIOcKLAYF5krE+FWbaM
S6t981p2MOTs6TO3f1VF0D7fa6VxRmoGYlVyeS5xnZ0apfSIwO1l2Wj/zCfUK3zXVPItda6VEiXh
FIg9GTOSCi2TcUftuInMMT8pSed91ko7OtRuVL2YahW8gjVwf0+aKj6ao+2egN15v1uTEj0rxkhc
TCmA3JgKB3nUMrkJDWMC3wrs0k6BdIpOKY5TH4rIVwJnfDrbuLG1pLzKAzt2ikhjZwdD2U1eYhNH
tsVurhlqfOw3Ky4qUyg6JxJ1DNj81kWNHL6zRDTFCXmw9lxbbXPRwyj4Fogy3ljVyn3CpIdsY3M/
EpIvMmyjmLt0jiemCyPm1HQnKD6PaEA+3W2Q3Kb/38ricYkYbHWirJPjkrF9Hp1i/J4rvbtx3FbX
gi/SCgK1zwze7baNs5MYZsJaLKcf/MoNjEPnlMNGcL/m+RYEItTIZTqB89+aMTM+TanjdCgnfp0s
pf5Np7lL70H4nT1cqxodeo1ZZs1WdrNRtxsP9coqMQ9WiTAfZPrysambrJ5aWGJPStpHjSRq8fZm
2pVbguIrlxcRnVQa4T8N6NDtMocWnRy3AdkG/kucPHeuDmmjuj7IceMS1OnzE07ompDCQB3GnhLu
L+z1FJnhMcrBbWvJzzH21M/qNDv7x0drbfd+tbL4eGrAGHltB/lJ9EF56Iay37VZ/c/zRpig0iRz
MFioJTakS0fFKkInP+lVoL/mam8fcIYtDq+1pchRMEbeIArD3O2GVUj2xWnOVa+BRHnp01a8Wt1o
bwQcKzEpUHM+CckXxeQlY2kwz3ZEQRFsPYMSfyZx3H/X9NT7o2/Dqv6MKIJSwyieuC9EtoN3eryR
az4IZz8QLzoWZJ0LnwjM3rGGOKOE7Rkv+RyEuzIf33S9+140RAqPja3tJzI0zD9jiTG0xSXlWHkM
NA9UapQl5UsW2uY1b7R4i8t+5XKnek1oRVxAJXXZ7GJyqi9Fzzy3lovpj6FWzF2lpsleqJH3fI5E
2UjypVAlo+ixyCc8r++SRsXZiznM/mD8R7tkzJoeHu/b2oIkeRBwP1ZF5nLrh0pmpVmcGvhhqyuv
wVCjB5D1xhvSbuHG3bv2iSgZMZcKnExSmdyaqkqNMqKBKbMqsn2G0ux+TjYjRFnCuK27U22j/isl
pQDumIsShwhQbheBlzNk5g770Yt2veH46BZ/tJ36v2TVSN6E9L1Q73weyiBNQ8BDaCVrR4u99JjQ
1UTJFysb6Pdqrdf/UGAD3zjTq9v4i5XFNoazIua0ZoHpaMWIWUZm9GLGWbhRvV/dR8JDYJryelqq
O+UVFO1WyYi/yMsBeIE61ZJGPjxGohs/mYoQbyiANNfU64kbTbtzNzxz5e6S5Xyq6+yoQU361l1a
u9MmIRjggvPO+1CEWnzoVUX9baoH+0MewRrvOoVz4i97of/0oQCTQmGbcVaL2HQR+osIIchGAZ7a
ek79pjM09j3TRuuPgtHr5+8tbkcQzKDC6e0uoWy1YlVVq0RgRj0bVd5OL97UWLe/PV7Qis/cWFnc
JchPCpRUAMHOZZ28hGoVWmfbK+stXuNVO1y+3FeSLO5dBPuX9Mzror5JKlaTDVbrGwx91H4yiWmL
13/l1iI1Q1Jb5RMB9lqctLJUC3ek0XPq2uKQTqV5cIf4P2VVPI8aos37Ti4ORQICC4uN0/RZwxkw
FIncexFN9THQPGcjwF5bDYqtUHYwCSTh0Lee7hIGRN3MyKqhcpTasvtoz7bYZ108/f3YD2SAtLgc
mWlmfloWgUn+Fpdj0aPlVzQalqp+F3RMG+2MQjUOSde23S7V3BzFWhilLo/NrrkFtVmJY5Tihcsa
MAphHXdJJNkfRtt3tTLZm1AMPP++2KSU3FdyyI5W1u02prOXZIoDet2Ks3hXGfpwjJzNCGBtLZSj
wNPqMP5QilhY6cCmGFWbnVz4GHyn6opPgxEmGwW2lduXcgq1UebqUXlarqW107IE04EVL+1flalV
rQMJp/s9TLpiF4rK/QYDVbKzRKhkvlvF2sZmrvgkhW0kJgCagbNd3r5KPWtk5ADa55lZg6xjBg7a
jvFlqhCAf9o7bkwt4sTC8mIjFgyAMvvn7N3a+Wnwgv9PRsAo6Txn8r69/WxdZpZpS7cIFuW0Asve
/OzV0D7/DytxKEuBVELSYhkAlFqjZwPyo6dcFQCVBl4LjSj/8NjK2qdBGEjS0Uop92UTx8gM2Dli
9qtJQ6SSvahVdr2Vtq+oqA3fHtta8Xapd0DnWQpG3KUpkVGZzaCRLrdtRV/Rk+Nlalh++R+s0ESH
shsAL2iN249TKVNdAsbA2QYEW3zNrNJTMqnzn4/NrBwqgH9k30AAGd5ZjsWqrTmWcdQT68bt9Gme
hN1Vfp0MDKyaUAw1fqaKbtp7XYNUYSJE99J3wRCNG0drbU+5Cel6IHgOsnxxg5TIC4tiCLLTPIZ/
TnGkvblalG10j9bWSseUa5CJTdByiy3NGhV8o8HD5XWG8CEEdCFp63+3rPY3oRuvRtx/6FvY5RJt
3kApr7knLxkHjfWBulk8mQND1L2WZRzn0nL2pGPqIWwLMOBVssUctrrId8A3PRdw0YtFMuA/l5rN
PFZgtX9XKeS7jVMfHS/4PjvzUYlGmGOMH5mZbpwKuYTFM/rek6BhQH5LKfrWX9suCKskYegsyJsq
21VWOP8wKr354tZK7XwRrRrbx4ghnfpAMWGaNx6H1R3mGQUFTb3ljlQMMhAlEomXwabv2qgYGkq/
U7W0P1ggUHT/8aFZyeKlwjcTi/S2CE4WFydCUUnlGMTCWqRaexTWjJqZo97wQ5PU3kksa6s6vXY+
5PGQhQOpKb/4qlNg6nM64LpjIekaJsXq91mgGu3GylbtkKzBpiwf9CU3GyNonTIpbnbqNS9HcKSf
dy5YxedrtA4YMDIgsmwY8xerMbvSYDmAfYuI8T3FKsvXMB63mDDX1iLPHMEw7zWp761HmnMjCr3F
JQpFTSCxLcOTaybO58e+sOZ4v1qRv+KX8D6xG9rsvQH9ZePFfxcl5BOeF4Z/pMGgPp8XQbZO+Ygx
Eg2pyYUpK1O6kjouH6drvP1QleF+BrB7fLyg1W0jisOvyWbvprjVwE2L3GLb6Ogmf0PkFfh24Rr/
fWxl7QjRyWDSnz9U4xYfh6qHQOSX6wLgzB8MWH7W+sbbpbXS+/G4hYRYCfHha6QUZsmg6o61g4kA
1U3hszhNffMm3DL4oGT29BsPov2FSQFAHsaWIMCaW1D3gPsE1QEq+AsXz4bSUSAtz090tKodNEKW
Xwpt3knE8caZXVsdFQnQcOgUEWEtyqZCS/oqVHQel6jrvkRanad+q1vhoQnm4D8tinMH2ESePl24
IOM+HqkFlpn3ufX7Oe5HMThNfnbcpvxoJJmzQ4u9Pjx2kztnxApZM1yR1C8lRvbWCiWlWkXDNTt3
rjGmb3o5tPMnxw7SLdXAu++FIcn4jwmT9sCS5kfpwYA3UZqeGaKrmVM1BYKxXuHHSbP1eqysSUIv
GIYAC0u0s3D9JlL0Ibbd9BwHneeiE6HGx3o09GdPGEXS92lzGJyh4VsOxNBNAu9eieSM64hrPljB
D8hDm11oIcS3SzS73D/+VvdbSGVKkm3LbI97aOmHXTNaY1fFZ0uI+rOnqMNfQTV0F6YfvA2M9j3V
BM1nYE2SXI2YlbT91i9ya2p7EdfxWRuZ9EVFcnjpkc3+2E9q96MuDPegKp334vVD85KjbXUumjz6
FAJT2lj0/cfkqpQ05jDl8C2XPYs+s5rAyjIWDZH3VYWJ+hjFsbZh5e6IS2Jwpnx5SiDmRr37drkQ
o1t9W7rRuVZ1BYqQ0f08eP20C6O5+7Me1elTMczq07VbaZU+KlhxCoZ3ygMuVCTUDqborHZT/aUz
1PFzTZX5WeQYVrCDxhkI7Pv6iwLPp5taZnSuIEPbJVXb+RVFi40dvHtvpBUZtCGIJa0trivXzkot
HKzojJ5i9qk2BApPuSfMFMh7NfzXMoGIPj4O7+JXNxExJiWFI4RbcGHiqLcfLcr6DgbcMj7PeqJF
v3tKnfS+rdWG8VGhcjyf3bk0sp0Bze+865ze/Tmadh3s6aeowUEtk7p90en7KyeDT2zu6qztEn8O
+jH1O25FvaNgHxfZR7VzY2QnBn3KlS+B6bXBm4b45fCSQs5nX7U2UaJDHER9fXm8xPsTTwRHi0Tu
J6XA5U1GOl7PqiGUk2IjC7mDXSb56VV5COTWiZsfj43dJRgy7uGAyVwYha5lii8GowxJbWKYSMry
6Mxt+TLnbv3RLZr+1UwD9e8JIBg1Y68/PbZ8f8YtoCdSspnkFLlc6Vu/hHj2oCH6Z6vRWVNS92A3
OQAQVL6ffcZplPCkQqXBTspx1lsrVuJWttbYnPHQm9sXkkQ9OTLd1FQ+4H4Up8BVdMm5slOQdE8u
kJyJtgZnkPMnz/yt6cwI+bcDJTx7ih2oftIr+j6Fu3gLaXDnL5Dkg7GVERjj3Uyu3dqJRiWyrXqO
zkafuJ8oF6F21kaufmz7FgzR40Xdnfh3Rn7G+3klKBounbOSbH6l0UVnZdT+QjaUsa5Jexs85eOs
1Bu+ubYwZMPJZQggDKzdLqz25q5QClucCz2oD20a2Geu5uolAP14fLysu6eA0qccgpKkkfSvl7DG
oIA2HMkILrIp1uIPzRBZ1uch0d2fudMLsas7JZz9vHWyjd7ryhqpXzB7RWoIYHhpGMSyno2obp77
ptd2ds093bdushvdcYuK4u7AsUapQsN3A7/PoMdiO8dB0HrgKLgx1HeoSNV+oA3BhtevLQi/J4On
zSsrYLdWYJszXajc4zOzqeKQhgprMdT4MCfFFlr/fkFsGnPq5G4EfjRib00NyjwX3mSG5zIb+8M8
udrn1Ku3II73CyL6d4BOcE1Rl1x2gDK7CufaFfopbZPkz9Qlb/eMMv4W1nR8n/VCTEGdIOk6aCm/
j2X+ciXmxHmlCpE6T5P1NavDa9lFn/Nc+6Oa8remLp8+X6YEdMnbn+vxbvJPjajuMtWgnUrRuueg
Q68qtvTymkI+u3FtrGwiDgEwh0ABN7flp/xlZTXAPwH8XzupufMVkZ35AtY88TWlFRvPyool5g1o
y8gsgGtx4RQdk1nMJWvaKZ0yA4XxstvZpa2eUDnYEmS4vwtJOPBAuHT5ZIyC3S4qr6d0sF3Ia4uw
b3cdQzBamvzlxsq+pguw4Rsrzs51K8cbiIk1pvJvjdlGqKsNgLJTozrGRzXq49dWRTD6sQeuWiFB
Z+RXqhcugdAaONqSmR7t1Db29BbBkXNQRbyV5a5+IxDQhI6SlWYJOIEbGlFx9DZOXs78kM/MLqW+
yguiv6rKbrY6q+vWJCEaECvek8XOCTdk+Kt0NJgWB2enDVp9nNEcOqbl81xypKDEbAQ2ENtSKV64
eWOYuRIBSzm5orZeoiqPz/lUP81uLK3IxAjCVKl5u6h7N5HnJl5ssX29Nlya3OyOwVzVGxnE/ZOI
m4EPZqgVsADZ563DiaAa3VAkOtNJkuRQzdSsOc6Olb3qwZhrfp8xdeYHiDRPG65+/8EsqaxKmZ1i
GPzNi/XBgaREcW1CYhiH3ksGSYPfjp57FXP5NPkfbxSQE4njAv3BA3m7SGUcA6czR+aCa/r7mtta
O82dtjSv70+VhLfgEMzwUExaojyAfKrUsb3plIXp4DtRW/ppNm2xsq9ZoQ0iP5WOIujSSimyGYZ0
MTPGI4YdCb6+L1t3q3Z0lzAwAA7cAsJXTUpELfGeSqm4XpOOI6MSpvHiBrn9j9mh4pC7RfSjnmd3
3wgv/54W7dYMwL1bcGMwpw7UlHiJ/Oj2W6mIegmDuZdTE471OevDmbDMqQ5ZGT+NCJKXE28VNxQ8
IWRIt6bSoHYGwSj8qXEZiWU213J9+uPpZWqaaoeGhXOUPybbtWOsfX/2CgYhR5ROMMp//Lm1berF
DPdbZPOAacHfEXNTCIC11d9PW5GECZIfHf4OyFdurThq7PRB3llQTgkbRjI367+1cWlutT5WPhrg
JoBVsrQEWm0Rw6deFosqC41T3gj1wPRrv6+nKdtHYHsOTy2J11Gi8UBay9tDviy3S1K6YgpVU8CT
6Ihg9iejD8Ndrk5bRejFOfvXDpKBCIzIs7Cs0SY1V28BmOpiTK6y04QwD4Ipio1LcHH9/mvFY+aF
MiNSiHcUMsU8jyLGSp3H3V/MdTnIIwVhX+/VTJ/+6TM3MS7R5FrZhuHV5f1ieHElhjwvYILs8lLC
5vYlpRTytaWJvJGXr1lBfJHFSZVRpntvP1bRMn09IsN0yR2SubzNvLOolenn8y7xq5XFWhQHfZ0m
y6qLZXbzB1G43qcYCo0tgbBFIPj+rcCIUUMBwMUFtTCjD0ExtyibX2LRv9rt8CVnZTur62Z/LOH7
e35RvIy0oYlwgcwsrLlhGsxxm7UXJh7NcQ8erUQAb5rVrYHaNRckuuUmxBZVjMXZBb/VGk6RtJCc
NgCpcgXeCNp+xTj9Jrqqzz+ogQjLAxpX5nR+vMaVHbWAcAEqoP0C/GlxARdmn5hU4bpL0wJP2vUq
0JCjM2bQK9dtYFh/Jlk6gPB6bHVlwTgjMxOwC9GGXjL5F7ZWzRZPyiWNw9hPLDs4OUQIkU+kiNab
VsUvrmI2T8ovS/cBgoVYMb1bKYmwSMznsQ6TIZ0xqysDKlqFF71kYtY/P17dypGj0IZ30l7ik6oL
Mx5ieokXifpiBU3Q+XNDTPJNRFO4xYWyaggQKQV8KKspN9yebYifcrOPbM5270T+GEKNp/Tjk7IL
ctdoldFe4tbnljTkr/g1pZxKtHwg0rwYevE6Kk53trQ5OD3es0W0gxHG8+UNwimgXL882Unn6EE1
NdVltNrkxSmbP7uqot6M/NmLm+pz+SkIA0vs01wvtrj1788AoDwSdCobzIjwTt8usPD0pqXqVF7i
cmg+l2WK1pqiDROUf46DPoEVNsWTXc/39Uq8poR8EN0t83TLzlRnMFivWRCI7CqK+Z/LjNGXQ5kO
08V0+nZP77P98/E2ry0VjUtCZMBsDC8vQrtaaSNGSvT6otG4rk/qOIEczUzCMAgf0kj3u7wwp43z
cH/aAbSQ4vD8yJLLcq0MjmpuCPf3ZYrH+q30uk77LYeYIP2gePBb+UyJKdG5LGav/s/j5d4fEFmy
Beso3ZfK1eKAgEexx6bPikvYBtlLgCIVHYzyyUkp+S0ZXAUzRBub7GMp4c14YG1Pw1BcumpMTope
VZ+Gttpq1a18Ojkey/OAUCn3y+LTgTN28zhNi4sKX9iLneXePygD9nvSyhwdNC17Uhn132UBb1Cp
xZHOLyumrpmCy9f14lKHQwI3WoeeboTi8ONPtIhb/58VMh1qshy9ZQ7KYIpltgl04oU9FbsitDtf
D4DsGUWwVUZa9QbGVSTCnFtmeS/XaqAZDMawg4PVHd1uyC9GOm5FDasLolXDnDGI4jtv50EVGuCJ
4hLExENhVM/73uyHz0MdNcfHe7fqEnwfOeZOKW5Zqqpiy2kYiSkuuhjmwc+CWj8iIAzxgjZZzqsW
lPpzVfR/vxZVbQqZEC+C1b+9KvWwIE5FjOkyGonzhwUJt1+oTvQ585wtxa61r8X9iF8wUscDtwiK
UHlAuEqdcAxd6w8wXdl7AaDLf7yFa1+LaQBG+Im+pALC7YIaOSwymmF5Yfq3+xantf25D73mGlbq
1vT5milw8RwojioQzkV5rFdau6pTTAlS7l3YJN1hanNrP3W52Ijq1vbuV1Py///yZJObzRUtv+Li
GXFV7Kl02/G+JBDceE7W7IAA4UjxglIMWXwjLddmbdTC4mJnxnhMhGWfahO21+e/EWgJoEb0VGQx
83Y1RQWQuapiFAfysgxemSnOzZ3GgEPwMuSoGv4PLgHhoETS4OTOO23lL5sXq0Pr5s6M401duTdD
T5xjvcr8SU/SjQO8tn/EiP9OH8re4u3KmNyAzKPhTmfX5n1hZLNfl221f3r/ZFeUZ1CWdeBqvrXS
Fq2HnYpD2yqDhYpJ1/4Oea/ef6Cio4Ub1lZeeyBIBNjUTuHSWWoWxrEV5nrucbcGjnqOM+g3Q33y
p9D1E6Tid4kZJhvufncP0pBl+lqCyOTU47KSEylMTEAMl1+cTFE/2fFbWe5KdW73A0Tph8ebuWqL
9hTvCI0qSpm3m9mbeqnULi7vzoKoSUm7ujwWec1Xa8LY+FQrzrBx6d55CUkEiSHhKe0CiVe4NVmm
ljADGjgXdYqmDymV4V2K6Mdvjxd2dz0RKMh2Du1ECiHYubWiBKOZum2KlcIKd3rdmm9FMeXn2Kum
jWtjzZQcZWeuCowJ0xW3pqKhUHM3h7l+HMPCp/hdH0t5tbdxFD4HXX+nipSgAESKOM+8kbem1LzX
c8Riw0uVpdY5UFTvTe+c9LVubfXZYFMW8Hn1ZU+Htu9yA41SFYUzWeEljB3EXJXq9zyZtrQQ79xP
KnkQygLFB91K7e52PWmeBk7U9M5Zt+a3TNOuUTC4PtIlX3sleLI/wJ1Oc4gGFbkyqi90Qm6NBeA9
cgMVj0tMeH+w20CkvhvEwb7irz05M/RuTEpSEEP/izu6NWZqbSi1ZfJLbMX6Phez589GvgWUfC/O
/wJrkmZ4r0hmAQLI8u/iMWGOeSg88K0XV2+D3k/zril3oosy85xablNcW/hLxhcAvum+Lnnd/HyI
xFsltNbawJHffUuZ7HJhIZ4MVpjL63bF1iz1aFyX7Z1yDyHswFPP4P6sH25cjx8aiGOmjaft3iKX
MlVbGTFKJtPFS1CqTtDmVZteotauvzeOFrwy/5slV7dLnGwPfCbSNkzeXV6QFTHXKcuPHnRxy2lY
r21dqy7N9FIzQe1nUabt3NHcGhS8u1GgT2YGHTQXeFuQTgtPFQ1OPAZWfxkmujFEKp0PKUe9K2Zr
i5L4/TW59SBydnilyMJkWrRckZtyGsKmai+iC8cPpjah41OJJsSiGr96KQKArmZ1voGa6KnU8/yV
vM35OYSW40eBGT05XIFHU0uDQRuiK/CVdxO6DHMAIK2y+pLnbf0DHKHu116bbDjr/Xckhwac8R5G
6ACgbp1VbbRgHr2wuXS92YnDaBsK4k/QGTwb7Mk0mtxMEtrSf1+GlHMQIYwqmvbiKlr7MSus9DgZ
TfID0Vx9//jFu18SLTzwVVQDWRjd5NslMRYwpIPS55cihizZt2fF+tzo6vj1sZl73yRyBU9AC9lB
RGUJLJ7SyiDQmzHT2uaOCAaO+o4MN5ohB35s6u58UxpgJZKQGXwxifvtiqbZrZiDLOZLFQ6VL8o+
9JPYSPY0K2s054sfj83drQy0GGhe3j06JyDVFrFQY1aAuDyjuyQzusZp2WowXEK7w+O+BSFeMUWA
x0iHvLUhBF+4X9WFqjtZU38punDaO6z0rcu06qUog6eLRhINTf+YSjxpAMnu7SaKJrchw4v1S5fB
SAC9W8kUlp1tBCbyB9/cIvS1GISih2aDXLyDZsx26ZWVlupkg214FEPgIIaaRD97E+kxKy/116zi
Rt04XfKL3FmlEEdTWdIyLXMbYzQ8ZfJG/aL2RnCoRV0f5taNjl6VDm/a3PYvTm5mb7WdBn/D67FV
sLg7cRR4QMZJdnI6euqy3WsWZczQhTddlNpW9xD6j5AMNk8ncFgh/4BXFhwUPrPI6UFkummicQqa
fMz3U2//YzWVvh9sbasmt1wP4RGJoqTBh5JcgmxvXSVgsD9Nxka9MpmjfBw459fSMLdaeEtXebdC
ZRFaIckstHxwRsLazIvc+RqobinhrV9rc/hNB97gt8L6AxTz8fG5Xl4j0iDROcVagmbe08VhQ5Ih
nhyo969pZo9+6Ah7P43C8U0j/b3JxZfH1lY2UQ5d6ORvKHjdUQ7WlVXaTlKN147R/r1ZK8Gujdpq
42qUn+JXzyfcgd6HRjwFWi7jZX9ckRE18LvhGiZ58bdVaOa+GOf+NFZBeg6qxviexnF+bIvNkH3N
MgJaVJJkiwPvv3WS1giqzHLi4WpqcbUfm7nZ61XT7Pk509HNnOJTM8JnE1S19+3xzi4vTblm4iIa
N3BFycHyW8t1OpazMQz9NWlz9QAUX9kh3KD6eTA/ez+jqUVbDckr3i/S1WVkOUbAUPQub69dOdtf
oTpg8rvSxNfSGbcm/N7/rdtPScmJArik4JcJ5OKC9tpUFVGvddfRsGMVPdQ5E9dYaez+G49jGu2F
OWTxV3eow/A89YaY/WbMYvdN6z2h7TwVlNCVoCpUDlOqjuHeMtEo2rhp7/feoMosEWo8WvcjPoNp
DoM+jt2VOSpwH0gHlh/72C2OXpduQYXWbJEXApPAienjLjbE6osoblDEvUaZXew6SmmvQzYIzlI5
fnvsUveHFUcGko6cPG//HYVmEgotZ+Icl0rK5ovntvq3KY2f1GmjXQR8FXkR2FnkAMoStKAGWdG4
od1c+84LdlFqp7vQNtuNT3SXC76bAeFE0ocV6rK350PP9QCAMfIxs2kUP1X0TP8ZQyg02zZuD0lp
Ty8CRZAj/Wj1ULWuuFhicM+PN3Tl2zHm9s4URGuM6f7b35AF1jzGrtpck1jN36ygjD/UejtSysrG
DQKBFVMENIRrzCNytS/rSJGdxaVbTN417efkqsdAaSpL6U52+zS2hRkJXF+yTFDkYYOlG/1SQ9Xn
rG36IHOvalpqflg38TEMy2DjnVpGM9IKzzs3nGxQc8ktrDgmwCDC+KtwuvCITrMLJCkuzpBqB8em
6ZNvJgHP1cuy6FhOdnJ6/OnuL3ZKqgy2yVyQPH3Z15yzvEf6LnCuFXjAD1Nnv1ZE3Bdym/lItFAd
517TPhrMOewfG75/n/l4crxX0kwxnLvwGT1oG8uaY/dqOul3UcGRDodtArllOvlNqG7FH/dnnsMO
vTy3mGz/L59OCH7qhOzTuSpRAoVn2A3Xhgfn8HhR71p3t9c61QG8RjLjUTJYVgWp7VcAeRT9qhuo
04E2FFZ/JU5Vu70DipmL2xvFfxvbKDSojyu3+Ji7rVFfsqwuIlCSvDy0zFtd+5hktRNdQKgH/xmi
ytb9yR075dzURfBhTgu4oH2mJKzQT8EFhD4DL80W0fW9b4AaJpaBhp2nipz21jWpSE5kQZZ2pePD
lMkUtKqBYNeYDh81Ki7DMVcaC4BBpVBycu2p1DZmTO99hByd5gX+iUoPOe7tDxiCuYXuOtSvqYZM
tY8Ea+t+C3N3+o87Os68E+xLt3HB3DkKtqQuFJNgtkRzLu5ThcCAqdY2vtZzOp4ST0THBhDE+bGj
rFkhu5WYSlLcO8LGyQwKiw5QcjVLRQQXM6i6cgdVwpRuvA8rhpgIZrYG52c5SwQuA2CtlsxDck3d
kuk5NW8PVViLr08vRxL/AILCW+SU/+2HqqO6VUYRpVdwGYzEWlO1iyN4Dh9bubv7qfkxjETJmH8G
3Ilc6y8XcllHljkOQXQtBhiZ7LjUPxQ69BiGnj4pZUgMIk1RGJP4LgaTFk2tJk1QIbfj+AqaaN4r
1RjsEKFxnqwrvluRuA7wFhQWlzRuTV6Lgi5NdMVYRWqipUW1S0ZRbN1+d9kXy+GFlgheqhx8p9ud
y90+zb0sj679ULu/tclsHtK4sk6jqYYfBkepTrRGtSerA3J1tKWBdkmyXxKWW6NUwKsxRvTtKtB4
/ckYx/QzdXvxKpw+/lIZ9vAptiHbfOwj0gduLmDSL1k94qNJyMeyiKpa/WRqiRlfM13JjkEVqaB6
uT2ft8L4HwOAIADBIBm3S/Nml6KsGSVXJ46MgxnCdRlo5ha4dsXf8XPCSPDd9HGXT6QQIummzEmu
lT4M8QmJMHM+Gkkjwl3mZZvwtTVzVPeorSNow9u1OF4OdCCuoQzltarD4DqMPPluo4kjYKN845K9
e1ko83LJ8pWAwJKcLy7ZYurLpq3K6hp4xlDuPYAY6UcGIuxsB3ZZR6o28kqdcGvu+lNolBAAPv6A
92tFWATgGjUrGeUtG7x9qVudyxzM1eitec9O/63ydO9EP2+d8fujhyU29J18ks7F4moMwzqHv7Ct
rpCrBB9KRTERY3ec34jFjX0yWt7ZcuboOepGmULBpcG7zWglbBDLEpnoQTJbUVuQuM3jiYHHZleN
YAH7Ksk3DtzKToIchuGYCU46ZubilAeJGnhaYBfXSkM8nBqLPse7QR+a5qC1aqBsxKsr20nHlVCZ
wSjO3dJJQQigXucRb9iGGI5a0E6vAGymTw5Tj5/sOdU+ofm0pXd2F6OTkXKbSWUCAnUaQLfHHenc
PsmDJr46pARvsLUZB6cfiwsjdlro56Xo4i9zVnnhW5kqVnNqs8zZ2Ob7e40kEs0RZrZlI3P5EyZG
3o2hd5ULnGkR4uWO6/N4bHUWV6zw5HFVe1LvnmLd7UKrSafpEtXBZa5C8Ynput+ZY42/PD57a0Zk
50nWwnlk1YWRRJ9bq7LS4JJHWXrMp7TdGQnkrI+t3PulwSQEEFGJOCCxWXyzhCtF6GYeXicNTosZ
1sprkTHVKSxli9vo3hSXJmUjme6TMC6h7x5TMbllDMU1YyRs3NnoFkHkbClWBB/PAA3345XdeyMp
DK6PnBRM7eBhbj+Sklb9ZNduei2TVN9nqWFc02QGWh+O44cI4bij5ghnXzbhcBjC4Ulqbg4C2SpP
BNPfXMhUUm7NZ6l8d5VuvqKXlSr7wjSAjZhUO3of4Ylpi0zv3lswR7GG+UgpWbnMj1Pm26PWKeZr
lk7mWZSeu0d6JDo83tP7T8gIEG0goKLUhAhibxfVEjMM6STmaxjY9Etqw2l8r83oAwVwfG1V/1at
IZYtd5Ca111xvx1R/Fac6aqpVXOy7B6VnwovbdBo+v3xwu63jzcOfTMEkMHF0Km/XZgX5QNE+mNP
GdyoQurgccx8kAki/LGd+yXJt9T0CJt5buCJWtjJweiRqfVXI+hVHxHF4pzCT3BsO3VLVWptSaRo
ZKbv9f0lE4/XoPE0gx+5OkqXnVUv746hAunt4wXJjbkNJOW/TwJoShWTu3etHJXRYHpFuzoqYHqY
w4wckS6BMjfc5sPYHwnW1SenjzlbEhRNrAyyg2Rq2SF0cqGNgVtq1wSkxj5GLHsX1pGz67zkSW3z
d1P0dClRUH4BnLrw+DrLZnXOIu1qjPRxpz7NjgJZ7o1zdf+t5H1I6Pq+JiDmt25h6eUEF7ChXnsq
pYc61OD0KqctObVVK0AQUT6VwdyyuCMiDaqe0FWvThJ0x6myZt9o6y0upvvijtwqybEjcRr0HReL
meYZDph+VK+zU4fjEf82o3/GNNPzl3zUW+PkUJExP/0fZ+fVI7exbeFfRIA5vLLTdI8syVa0Xwj7
WC5mFnP49fer8QGumt1oog8gCwYMz54K3LXDWmt32jzUu6Zx0MgZNCR/DrieePyQ630dv8hS9v6L
yBxwmbETxZoW6kXdOvA2i9z/asxlVhx0ZNf5H4aSWSVpGxOZOq0MtqZW3ds2RZs2GMWFnvJaVCed
zKYhNJwpuafTVxOe/avC5299SbeuAQYR1TeAWDwaVG+v74AgSM27uZ8vXqSVR70MVNso83eWqJ8U
eeVSK7ISgQsgaEja6+yPY4kShnHiWO0KLLkcIZ+hOhVaddN+fOwf7mwedWjummrjgOddOVZbmolX
tOl80QkCd/Ncm6E3+GL/2MqdvQMtQD2Rea3w99bfT5LPAq2Xebp0VVO/zA2CJYks4l01d1sDHG5N
oRLA/tFdJHK6kdZ2bC3oqzSqL7gG832e68YfaTBZr3BttA0czj1TlJqJX1DQuRMwzckUeJPVXFrC
9hemsVS7bnBQpZb+BiD0Nl1A7gX2I7Zo9xBCXN89Rl/EZto39cU0gVaFmSg0N9SaQatDUIhVcRwm
I66OQI7T4OkXUU38JDeikQi2fK0JWXWV7/R88pe6mo0z+MTu0GqGdywS2kGPb8ntW8WMUfBGqhIB
VW/NCRQMY7Nj6TaXptSKl9bLg5fOKMtd0RfDbuh1dyN9v7379Jl474n+qMrSNb3eVSq9zthXdnGJ
x6A4g/22D0IbPj9e1O0lwQhnRm+RVimv8LWRMSsKuy6X4lLOevx7IEZvP8NUOVNPGA/PmyIhUa17
5CdvALbgnxOd3Kq40LTqd3FeO2HeRGJfVnH8P5gC4w3bkSyWit9qVZnSkRujsbj0rvPDWhrzBVaZ
2AvZ2RsJ0O2lIBgD5E0rm975jfhWMJtVzjzi+jLSCf2r8OyyujDCo5+PutGmMR0KKoUb7uqeTS48
uaNCXIDwvT4zgG+2TJmpcBFL3H9Gaa3dp4WVHEUqkz+Yxhxs2LtzR1RmwLWnP4AIzapMK5xK1xet
lJcpsHMtLEzpLaFd63VG5qXLfx5fkzurQ6OdshF/6ImvY9xhGumW0xy4kOWjcm2beVj7xtdo0s7T
MsnjY2t31gY6X3kvFnaLg3OT0ZYWomb0qRiVdZR9aTQHxgU04gUYZrc1b/TONw2EkHYc2TKVhnVj
1e/bJZB5ArbEz6fPuiCFHWVTfnq8qDtbSEMccZO3+ZU36cg428i0dFFPt7MKjoabxARB0jl1YJjP
GfNHn36lAeMo0SqwmEwLWHdz7DKhOtSL4QK4wA+F5cwXR4p24z27s3dKIhf4FMQN4Iura++NZWWZ
kDQvUzqAgyuC9pzSrHp5vHe3bxlUA346DkrFUWsMTkqjwEy0bLhooFi/6ss87O0lc09d5FV7hrm3
v2izZTzr6rkTitLMNuJC0JS6/qJLPUndBHnHy9gY1qfEtOKPTe39/nhlN/uHEajfaigbcSjndW1E
zH7SlbE2XMQMNmFO02JXZvGWOO49K+TBxLtUEogSV02QwrTmQCM2v/hZle+7wh5CO1i2Smg3n636
iNBJo5ePjiQtt+u1oKbj9RWqYnTsZ+8Dc0MZA+DV6YexLMTzZ0M9BIQx5VD1+q9MpbHW10XWjBdt
1FrzogdFN+1j5ho9S2vA/ZDvUN7l/CnGrMuCna2NnHw5XvjM7E+eNtShxZTdL0/fgjfqDtESuQKl
mOudg9HAiPuGq+ZMYu4oWPf9uXNdJ9nI7G/ugZqxSdsVHDOtMKTPr+30fTR0PCXTJeFu70kep3dF
LJtn3TdW8HJvKGbarv5qNXCZg4HOvn4x5jzZLWMbh9UQ5AfZbUob3lw5ZYqPlKAdTD8f0PWCUmH1
82zk+sVFPqwICz8aCHI5IALemCLM4fE53dQfHbg0tKP4m/CWuue1uWlh+rWTsDJQjulRb3vtj2Hs
7c9dkcTHmKAEWKcx7S0r+tEghXt+bP3OYokvqIOriX0kk+p0f24CT1o5gUvRL0ls2K9u5QUMDiuT
XWIl9cbjceNwWahD91KJU4DlWjPvU9dJew92wEWnMriby/7D6NsHzczGg+cV75ai2pJIvr2aimzI
B614vEDTVqlyYlWFNYOGuDRNP9Whqxn/gaYXPAsuVuNDAyBpltI8hOi4vpuzlaZ8BvpFsyRIw8Hj
y6704WBIr914tG6PC2kqRdQBrKVamKsELEUpIWOqs3HRyzL6MXbTeCilV+0s2esb/eY7pkiSlSI5
u6cwAtc3IyiHRSv8JrpEU5XUYaJPzkGHsB5GIpiflWFhC1VGTiNGoWOo2V0bY5gj7j9IIxJzLfnH
La3iYpn1k2P46P7y3vNNA10CJ0Zd9dpKk0NoLKLMu2TJWB56aSrx6abayBRu7zk0AQAVCsPHLV9P
L/dBncaRnrkXrU6qY5aIrAvdMfMPMEqSc9SP046CwdNlXGYJ0KCHC0G4yb+v7nopRJfx7HgXS1pj
yO2pTpot54213QScvCN0gZQBaqps6PUODrYBXjoyrYtVW+bBter41zSmdyIszXvnC6t69k1WlXZA
2goMSbKwlrOJVR+SqKB9tWoGl8OdrBAlifJvTzpB3keFVAY1zxsDget6VVFUjhpTNrGSieiPbrbL
MCia8d3UL+PGBl67JL4nXB8IJXIspTZ7A5yj3Rihp2T0R+lPBWZA0lnhZIzaFiv0+vP91xAh9Ntc
Q8XJWZ3UWEZkB8s4HJvAKI9iGsACDHXyjoFFW83U+6bIQmhVKLT+6uO1RBrTy5iH49hZh8my2g+V
0Q2/9csWgPre5vFCgvBWMGpaI9fnJFo4Hlnrs6aOKv4YpF1YzNaWyIl63/+/VfHvzpEawMMkFuRZ
Xi0nZpQPY5ew0na2eBWT7Ry1xGp3gMLcXQ7s4Fe30qbXTu83srnrSODNMPkwDxXXA3jg+hrWzA5K
TWaQHIVhaScQ1TGBYSf1k+5OzT5Na/0FzKBxZABtsHdze2uI0Z1zVAGw6qDxoN10F2oGe6bLgv2u
1MpQH7Ns1yblfClKmW6EHSvA/n/XSteV1qdqWq91VKVmN1aSy/E4lyiURJEZnLSyGU6WLdq9i158
2BvL/KpmjKthld4hMZigMPudFzrGVL30BdIp5ZJ5nx+7gjtXDM4oBUbV51Z54fUVi7MGesSQsgdd
aRwW4VfhMJTR/rGVtxbK6o5hhtIHpR3ErdZHbcSZm/llPx7tBjRQCezjvQ1XnDHdbbTPRisLRd66
p8lpu53WMmFMBGZ6SL2m++3xb3Lt0P89B7wDFS2gLQoNcb3eKdO6VhTlePSi2A3zwNdea5hSYPSi
7jhI7Tn++L/2XATdyRVQt3XXGD2BzmA2UrA+ukkKUknQiOuNStKSK7dkGW6vs6KWEfxRgvcBYay+
43ZZDITyLZbmjMsHK8+CL0WVZ4cUca9+Iwm6b4tGI1wXKuPrJiqilHMaT/54TO2aXKtF8SEEhcEU
MK8bvjw+shXbWO0hC1OzhJE+pRK/7pWMNIENkcMUctslkq/50Ij+/QwddzzGsddZ3+bMdz/qSxQk
oTMCNXZKw6l3QgsWubNigVxaaGYVccrGLtx+PIDJCAwQoPd5rdfIDRtEiLRmbzxGTp796ucMq4uD
4Dnti3+XDwIMfAGYRJrwq3PN7UJrugArS1n0F8stzVDqQbfxid5dC0UA9QoA613rEWaeGFwA9dNx
mYN/kHnOd4E9pRvRwBuS99oP8GYicaB4iYontfr8Gt4UqRn1fAzGtJcoVkZxvbPRPevCyWoDbYfs
HXy7qh19ebD1KCtOubREc4rQFGtfjXk2i32vx5n9kVi0nncZY6abc+tSgg9nY2i3akt3LjrSPopl
8EbOW4eZw7KYcSNR9ikm/9u8oLtux+PvwDa3Jmvc2X+CFmTaIDcSAq77FdYITsD2o4nQpdJCWbTZ
roimLSu37k9NlKLkjTANXKk1cnI06slts2Y+juo7aRYgfnrxagk0bJ3O2sDfq/BkddiEf8AzCWgV
1HVVWBAMm5AzFKJjoeXFzut9swxb31oOjjOnrxkDzo5ZOyS/P3YXb3n1tVnyKvIRpCNoXcAuvnbx
QxpkXU8X/1h3VfRPBLm4Pdl2OqRhFdRG8DuPz/gVwZzce62SsRch8sSZcQxaIwkOiSvsvzVg6Pau
z+dSza7Ireh92nh+ykQqu+0ORru4IjTUJOEffm8u72gw5V+7pc66i12lAr1op2TWRa0X/qtZMHE9
lI1mVackMt2vSxppbTiNY2x+KKRcWtr7CywBNYZIvpj97DK1MZKje+knOQvjYE1Z8UNHPi06RYUl
JV+Hk8zNxpd5e/18EGGUKt4aqgRU15uWmsvgQom0YO0s5UsMHHFHMvwcvFq5MhIBmEKMuyHpdde9
/NjO0skzZ+9oFHr2voI7dKl0ucWOuA1oCZohXZl0/YAU2WqtP9V4uroxcq/zvGOlyeKjXUzacdTE
/D5maPu+aYb49wgWz96GL7NRtbtjGU47ZUiybZVXrSojFSIXlT+4/tE2hhd3spNwltZfDBg7I9j1
fopcGUbRkxVJZFZhuCgguZrKQ21/PRvCKH1zKt3GOY55Y+6XcZqPSW3oG4/d2hNiRREeFX2O+h2E
/etdFbguQZ/TORoN5RBNJP5fXV8ENKSd+Kks+G1BTAtxbaypv9xV3jPLpkoH6i9HPWOkBgKFw/c5
9Zc/HjuKtS9kQRR7KLETwqA8s46XRM/QV8VBOKZt47i7flmaz1E1ZmNYt1Pwp+9IfUvO+84eqtE/
iIhQK6GotXJNYw7bc3Zzl4ABscI+adLjiJs5AHDZgk7dMwVdDfIohV3QYKv6yOCWjeHNmBo8qw/T
xRx2qQ7TK06XLUTpvY1UVw9JREXQX8fUzAkGvbN07jGepnzni8z8Q8iWQQruFH0cl8rbPX1w9MDx
IGokLFUZ9fv89H0vZe5IQ2EhMnsUO1EjJO8a2XxCzrXdW2SL/4M9Ai+a0oTVFCFX9ky4DHkEdOxY
p4n3DivlcS4WeXK9fj4UhlZ+fry+O0dHOo4sixIWUeDV6/XZqUvIruyRt5bfqjpHmtoo598bn1F0
j03d5KV8BErlQynhggpmGvq1LQNJzqGr8+joTUPznYlKUVWi+dsX3ffel7n/W2f7jYPkVVSZL7HR
IgYl4c+OZ8cQ82vFkzGgM5fH+t4sU7tRddOm2vgl128TdTAyVO4QjbGAKvDKn9sUjmRta94xcZZ8
b/dzty/G9sfjnbhnhPYUxAcCJNKo1QOIph4tMgQ3j3bK3AAYklo4u91WrUX9lJ9jE7UUVWuh4aIK
pmsrs5B5it5rcMznsT2Pecu8xLjXD5PTDx/nKhJne/H0g9eb4pM3GO3h2UXyJlKbepuMpPDt16ed
pVIOeZ+KUzqSg2bCMo6uzP56bOTOneJ2qpeX5gf+Z/3+yiX3qyqYxClhEjWxDiQkeKZ0O5N90y/B
n0bU6PZpGLvA+C2yFz1KSYedbt5DAkd3WlS+Rj1iTIPu3VSb/Q+vt8bnBpSpJ4aBCgpDDQ4TKsja
ZzFqPEp7W8Sndhrdk5UWzqlvCvmUbOF/rbATUNj4VilLXu93HdmVlSx5fIq7pN7pbR5TCo+rp0+V
tUCfIeKArEl5+NoKDfzZm6sqPll+ZYXulJa7kbrhhhe8/UBAFBPOK7Eo9MzW4OICgLtECiY+FRTE
+av2d5PVlRtdmBsr1Epg5rhQDTmXG/mmYQoiYVcNVowgObTgf3cps3+eXQs/GTwpw53BiKk21vWO
+VYUyzTV4pOWuxHKb4H2R93N1Z+PP4TV/FCO/80MrTIq7WRd+urhWDTLnfqWQQb6ULj/LMHkLF9M
L5ZOSMAhPtZRkDcXbdAW/V0qbf+HPmetOxKJMHY6zLtkTPbdBJLyr6FiGOJRBEb2SaY2NLeh8IZf
hJiW7mLF5ZiGi7M48WkAg53sZpmKNtStEiU7XRf9r63fw4J+vLibR4q1oYamOLvQu2+El1Vl0o1I
mVhbjUCgbVevWZkuF63KtuiS90zRclcDiZlVDczu+rT0LGWkG3SYk5O7zEcoGGmU0EYJ0yDZ4iGs
U1altsa4AvX0Kt2f9VNTpp47jm0Al74uXjo1rcYZnL9wx7/NpfuxZxjE07v4VntVovuMh1onRBqa
itK32/TkpG4dLszGRvQwYgAQbdvjY1N3viwCTgX8IfYkCl3tYhqgMZpmdXqSmZmfAr0Z905mPTeP
4e3Kq6iTPgIDIJVw0vVZNbZNRmx26UmDRrtDF77ce0YbbVy+u2sh36GMAaeN2tu1FWvq5kFLKU8l
ZH+HcTTGXeqio/p4x9bZHJdBtSaIxMhYKYutYiMHScE6SYz0NHi4odou7dcmLwyoPbbWdqHptMOP
2XDys438/e+Pbd9bIXapPFGrQWBx5TqqYhSZ12Cb7KfeB6M57zVUoJ9Cnv17WmRAJCRkdhhTO/BT
JF3VY1XrmsekFYSr91UMN3BZmDr1P6xFKVOCtqHJsE7n8twSy1Do6SkrHH3nLR6chUUPnn0FiWJp
I0EEoVhMkLXy6VnTd4MR59nJXLT4JSh6MvA2//J4KWrbr+I3KD000/kDbp8GwsrImNjWPCx1furq
Hg3YhWpMZznFHIIKSo6ebIy/Hxu89X1UZZB2Zl4cvRO6Vdcn5BVDBCGE4pETd8OHpZ+tvdTS+m83
yzdc0c3SCIIomACio9UIYkvdyJ/uwoi60Kg3ZnYyJq3VX+2xN9KwFIjOv9gm/eJ3UznAM3m8vHtG
aSAQH9GSQbp6tTzR6zDyYpySX4tpP+vjePIZBwm9GSpk2HEK/3ls8GY/WSVoRDWjGT0DUtbrVVpV
7kURhNtTPpkyOESxB/Koij3/1NmltTU19t7yiH+5j7xdOJDV8ghkReLpM9YQOgsR8e++yDby/8JF
W79EmvvkhAw+aJb31inG+RLbrnsFnQt7RSCydiqaqf5FiwzjVw0Y+p+yISk3RLE1UvjeAqFFkIXT
NFBKX9fb2VFBzhbwQKdyntMa7qo2WPuuE+lLMXrRr1M95udnD5DSELkFkSgfBGjCa4siynPNQFfp
FJULXWHEfC+ZnyQftHmujo9N3S4OUwFEVQRWKJWvG+OtgMaVT1Z58jgoKBi6/Op4CW2LbBBR+WLM
Uj5bhoUWoZiJdLsofcH6WK+OylNiFx2gz34W1E6CL8Dl2o2s5PYboCwPGshXzyfrUv/9py898xtz
SugjnSaDhDrUZJR8HHjsPi+2WP55vIc37xgLAqMD/wineTvkB1JQnc9JUZ1o7Ni7JsN575s60LZ0
BN5Eq688szKkYNrgtLmN652ztXgwuX3yJII8/TS6SdvuosVPphfCYcTg5jHIwspP6vZS+kkr3uPq
xBfpJf4M+KWuP/RuZvV/DW5KfTbKhcO0cR0qU1jljhN9kGkJTyuPm+krqByn2kHiFMsFSt5iXWaQ
3S4a/0PjHPraMP6o/L6Py5ACwBTI0LPH6tlKurooJH3MzSWmU8MBr88wKJdlzlu/OGkTXbMhi4xf
ZJosXx6f3k0EtLKivpCfbgpQJ9MsM6vg9IIUyVnH31VFz4SVosgOftrl7GssP5e1zE+PLSvHsT5O
HDWoIVhyqoxwbVkCpWhFrtDPTLl9gSM+HSKzr3fGJN3f0BWZX2pDJJ99OMO/iMHgGv8P9iHMEQAy
SfJG+EjaYtTQpi3VLMkCra0i/SPWsmlXSC1/L1sz3jlMjful04bga8Kz/2waTIECXg0PB6R1StOr
h6MHQeIuZcYnGmX+2bWG5UOfEWY8XuSKkqqeCwA4ioYPuEgh21fn2wY5DTjGATGxOpDdWV/yzgmT
ZG6tM41WOYduZmrDf+Le0kSoV95SnMlKa+MizdbVw8oYfRimmhtLVJsyLWWyhTkVO1lChA1bz5vQ
lc9rPdmNuQ3zuQ3K2T2jt1emr72VNe7GdVWX/vrSqFeWdx3vRl6/7qGyQ4xUAGVDJXiowjnPvV2u
9Z+RpVkOj3fu9mlQxW7lz3A4JpJf19ezycbGRtS9OqFV7BhhkMzau6q0y1MtIxlavZE/N6Xn7ago
I4Dk5FugBroOzxAY8JcJmYTTXIn8sKTJ56DRgl1gxlt4i1uXTYjLC0vtGTq05a0SxQnKVE/yVp0E
pPzDMNr6UZfDFlb51rVQRCI2AgDmc/vW7SRzkf7Sx5Y8dUH0Oy/9sLMH44Af1XcIW5k7s9I+zrW9
ET3cOTd11ZGCgERHJXl1blkrpBzRhD0t9pyc7BS5saYeqp29FOIwLJb8+vie3NnLK3srN8aU5Bjw
8ChPmdfq58UamGVNXrt7bOXOvUcOnJgIOgJB9Po29j4BUDrOSgaiDpJ92+TezGhH3dqj1+BteOY7
W0gHF6eE7KJSJ1W/zE9vQhWXVWcVlTxVlQVqbRr/mSzxNSnLH0sX/fV4YXe2D+dP8wpXCN1vHT+j
CqpFWUmUVUq92Qnmge4LO9iKHW6tQJSjNqJgcD63e5XnM7jG9pk/0Z/ywGuVTm6nhZE7VM/Chdgv
NbEEwCiwKaKVVbY9pEXmexI7g9kaYe0uxosrcmv/eM9uLwMVkTdgrxJtu1EgbOPIZXjT0p0SczbF
Lpp4Ng+DY6b2yV0Kf4sMcHsdaPyq6hV3j3bVGlHS9U3at/bUn7wYjlLoN35bvhAz5Ml7ht9m1UfZ
Gs1zjFvlDFVznxYY60Rmcd3H0HQvd1tDZ8i54ZZ7v0m0Xb5YBrXvfuuNvN1Ohe1S2p90oilArjIc
+mdSrw1NP0XdMO7iKEn2svDbcwcha0N26+YeEsxR8SaDs9EDumGbZ1z2cqIqfhJNPe07UddHhZnc
ePTfIEtXryQ/nnQGhMSbgORa06Uxoj5jSgKz28ey+Wa4OPiTUYqk3cXZKOxDX9rN9zmyzS7ZRWkz
zu8qo2rnFysDvyo2fpvbNdMYIb4h6aFxcTOe0i7qUbN6YZ+CHtH/qPP00+gzruHxN/FG/rpeM6Az
Lid31Mbtr7U3vDmuXB341mkonGw5tJ0nmvepvSTlnh6V5oeJG+dd2I/ppL2CBw1swnlpZO9aim4L
Gd9k9MYXPWlKVz8ts1cPcEO6WfvW9Tp0eZ+irf2pdAEpHBCXGYPXWFYQZPIafL2sq3YiGahEt+wz
z6zNP4Jk8b42oEXzJGz6XHq7eDGK+ZUCOgLIBVNMvhZ+CkF4cEcpQ1m6rXeQUtbGS62DZHzt9dTI
DsMg3f59EUiQ9XU1pAIxYzsb9ksdm/Lvqmi7r1be2m04CCduTnXaGkPo1xqMcSkNMAG7gEbghZFa
XbsXlO9KmEm29F98b47yXxcRdy5hfjS7h8hoou5LjzKPtyeTSsZfWpAHwRFCDRMiFsfrmkNZ5mmw
n7xRWyjlTPP4MtgmGjtRHptfrGBZdL4aJddfMx3yH1kB6f5e6EjB/hlZUa6/y/0mzQ9N1JfR34/P
//aWKW4b0TyBBriwNfp6ksbUprQBT23Qyr3bGWLHkBr58tjK2lX4b5A6penBP/Q9V8FFamrubJRJ
dUFarX/pplQcEs+SR4JsbSOOWS+IUhKC3UAooR9Q61xjVzwGp+fW4BWXTFtc61CZeW+FC1Xj+Ph4
TWv3jiFa7+ACVDjN9q3eLC8NUsNPZH5Z+mbodhJhj/2cWFaYRY3mhNLf7FHf7qJKuqh+UOzk0NZv
fpV3dZMBkkGmNUHlWKDuYRZ9w1hecwvYsY5B1eIIBtUflUWvd9Ec/QKK4VxcDGYH7c35l1KWO3/w
lzDqHD0cySbC2ey3FG3u7Wlgc368XsQ16yczb/WEZ98tLiLJ0jAe/H3Cp7AzavvbsGxqwNy5Kggb
OYBYKWRRYVX7/VO8VurCTcvELy5gW+J90Vrxqx3DKX18T+6cGngcZYL6Plq0q0B3aYbUQP9FXhC1
SUMq2dUpHTw9DDjODVN3FkQkSMD2BjjivbxeUD8wgdXUenkZimn6mHiBeIkyzd2wcueQ6FXw0/EY
dLPW4tE+0EvNTgp5aeWxMwY2rUzH0J4SbW9pTz6C3ENXiVTjNdQWrgPQKW5bo8KZX4Q5lse6j4Nj
POfzp8dHpMLYn9/ANyt0NQnSIFXCtb7et9HqRBOlLvvGPJgdXbXMCgsjbw+9U8VIHOojkJAoE8vG
Tt65Gm8JA6wPlncj2tB6dV8S60p0wBv9OAEwCJ1CC5gV+XSPkyXiDimd+HD2cPerYM1K6Xb7bVRd
4nRc9tKpu31aD1u0rDsL4rtV6BHSV6IX63ojl9gTJdIr8rKoh6QQtf+pMJfgZPXpllTOHVP0AshX
31YGLOnaFDPtfchRKN1qDgfVZWOwK+rU3s0g4Q+Pr8edz4pep89UT7RJ4OisPiviTqdPARpcLK00
7GPhBlpwmK2632qr3jPE44haFOEui1vdw2lKhtQyxvpiJMB6PG00D5q2qap5z4qS48HFgz9Huvx6
53LkHoegCyTSHYP+IdYW0w9RbwiKjW279RMKa04pSLlWMHurE6rawq97cqxLECGr+mIxTt49JnqH
euasBU55SogWxdPPvwI+Kv4SnWmi59VZjf7UAvqp+ktLCe8yECv4Z1FVSbZhR/3y1y6DFj5ddiT+
0PEgALzexMZHUKGY9P7iBEN91F01mZzC7I7G55Y83u15YcrmkaKQ4fk3ytst0kJjObr9xXXi9Dgg
iHKsPO3ZKhrcChBM6r2nqcNDtdo4O4u8bpEIuuTGWPyiobhnhe3oWLQ+tGRLfe3W4UJPpkRIcqM4
JGuw32A5IIsHY7wMyO9me8RUA+9otVo8HxwP0aiLMDJ4gHO+qVtzzzLFO3ohNK4oVK7ObUGlJ5/r
RXthMGLpooaSxOXJrgJ7RmoOLhWzX2s32pvuNJTHx27kNqYCTQDkGDoBbF968tdXxrC7mHJU1pyz
YGxCr7SWL0bsWAdj0cXLUg/ux8a1mp3T+Fskw9sbxMtJH5IPQ+XQawZTY9VtPRUZ4xm12j6lEgnp
3kycjbf69ntnT/Fc6knjMTVXfmWa0DPXlr49Z3ryiZKODPnnux9XP1xw/k9nFB5FUrBIVJmBJa27
IEZi222iu8M5bZKCaYliPmbkFWGpoT/y+Nzepuxcf+vKFjBCdLdY2o3SeGKWgJzj8WzXovX2deyU
y772tV7fTzJh1oRXzVa0h2boL/vFrPR3Y1AN/adYj30EJt18MLrQjicr+mil6CWHYnTm/JjQO4FT
KizR7uaxpoYypZ748/Ev/+bw1r88JShwrUo0hT/Xt24UZjoatZSoyaVLvLPtprA+2tZQykOel8yu
CJuoBH05TgAALpGbGSnUZmto90k9ZXLnpUp8cZFzC6u7j4U4ZB3o1jycRGH4r1QfLVv+WkypZX6z
47Y3T0zATmF2JPqCSgreMyyENcV7xJwNRqukzAB/T+dgsd+NMi3yX2Gv5cNejFMjwjFd9DTZDSKX
3x/vw62/5rJQpuIglcrTmvrUDqVe242dnSe7Ng/6nH8jWnBCT8rnYyBFSUQnA6fPNGZ39YhD3oMC
t/T5efDcJuxGezhlZjKG0yC2ei233zUKDwp5So2bta1FGOs2CHjbmIpc8RD/EldTsc9NL98/3ro7
VuCBExuDIlJCsKvQkWSllZ5fVud+0pF3Gs3oxZSFcXps5c4BgZJA6QvAC+nLunheaMXQOXFfn2sn
zr83Bmr3+yGbs5NjVtVzw1uQF6EQrKS+lbYP2ftaF2tYjNKajbhGjt3/PkWWex545Q+PV3TrD5nt
o94YUgqY7es+Ts9cV6eEoXmmkzm+LF6yLCgVtV1y1iE7/x25qExtNEdvNxE0KI8LUbGS4lp7RSki
u7clT0ycp/HnqbEZ/22BNLB3GZHlloLFnQWqVyVQHVK+43WRgNEqNbGj2Z61GHmJMHPcuvkUCHep
jmK2Y6rq6SyHjdt4b4lUnBVzUmGx1h0dkwmlddfm3Rm9X/nRz/Xht7zy63fpXC0fHx/g7cX3KUMo
VgDVbeL+1YMGvRhAWbx0Z5u5WUbY0KSYz2PTzFuy5beGANYadFh4nqlvr5vNmpFMfaFN3XkyOgO6
Lwj1Tlhb+vK3x6Xgu3zFqHFSpl0jav1CDE7m2N25jMs/hcNommJ6P8ou2POS1RvBwL0lUU3mc6Zf
ilDHymnUehvpTqx1587q8u99JrpD54hxI3G/vQzcOyCANAdot9Hiu37caCpZQ6LX/XlkmOsrcGgP
fLA77WHrbOXqdxakdGcUeIwLfwMN8nRmf1AnGM+jVILyuWeGdBP7jYrAHSsAD3DoUMGpR9jqDH8q
SaHBpWbvDNPZzDt5qDQ9+6AZy3MKQbg/PtpAOSdae+qIVtuWLmnpAYgfz1VilO87PYtDo638DWd0
c9+gNvPRqGmC4A4IQK/XYudJkJj9OJ4zy6N+0hv6oewB3mdanpxGW2yB4e/aUyxahQelZbKyp+ug
3q3CH8/RJILfKncYD9U4yb8HM84AXUdiq2t5E9CzwP+yJFWAuHZFjUZXFJlRGF/1bB8SEb9MS/J9
Gg2ECecPRmSiZGZvhRf3jfJlKU6romhe72pZWrXOFFXOTte/B8xqK5O8CRExn8MYTcTQ69oPzPfc
CCNvZEqIaGg10+QjDoZqtr6YNcJmrdlU07kR+tEfDH2/DOD92sLMXsHhar+ljRw+T2WZiDAqGvs3
t7btv5GG/vLYJ9/kb/weZI3/VvgpmymP8NMHkqfogVdoJZ1Fabt7z0ao8VeN4b5i10XQfUMkQ7Vf
45i53BsO7d7tQrwQGJ3iQNx0O42ppzxkBtO574d5NyTuX3WWnBoXKHBXiQ0C7o1fY5V0wXl5IOzD
kVqtkpq7O/agjc4xZfgP/SiiFwTt3e9QpP9+vJ93LJGLWsQpjADhI1XX7af9HKMOtgLg6TM86fIy
Vs10op+Xn6fB3Jo/f+PbeN+giqq3R8F11oTKJe3nXIKJPSOf4XzzUAD8M2vqLdz0nQVBI6Ykh4uG
Jbq+ILFhpiiFpfpZ9/v0YynRMigKLfpoDm2xER/cmjKVEjTztvCoYI9W1U4Sz5wp6Pp09lNvPKQR
vJHJzNowTqrh8PiYbvcOU3S/8drqAV9ncZSnDW8ynelcDfXwycuj4RuhXrIRg99+XDymnBG1Gajs
FNyvL4Mc9SSpMzGfjQUBEbP20y8isaZwGCztaPSJ+yKdQbw8Xtq9XVQTvnmJYJ7daKC6eu3PiPHN
50R0xiHopPg6sOuhVokt0Oa9XaTMhZKh4g3wfV2vT2Rz0xr2hKmky17yrkoO6CZP+/9hQaBlKIPz
RYHhv7Zi9AwDIG6dUTbwP8+ziA8Mn51CrYTl+djSvfUwWwAvQQOSprLa2p8+3sTMPS+erf/j7DyW
40aWNfxEiIA3W6A9Kcqb0QYhi4IrePv09wPvRo3uIIJHC21mQtlVKJOV+ZvpnI71HESeF6ISNry6
KcddqsLtBvJGjs/j4jrKLIpstIHVnsPJ/Vi05bml8+nLqfpbKvqWe8rtMUswti4Shsuw1l3VOtMK
N5ya+ex17gSPEk7MJzOkXPJOiUz34pHsbfH17obkKl1yFRSL1idGXtiNLfthPo+uA7ADuf8xqFRD
OVfIQ+GELF8LnOHhgnccVU8+G+O0Vp8tDFsXW4veOruhrM+4iJqHDoIpTsjetAGcud1chMIPcFHp
oZO2vkiGJhcgLybrnFvGdOTl8teujXHPCVVv3I+3a3GJhNoG2HlyvXXrtimmMHQrwzrrDgqGsezM
cxtRYX15xd8ZzwIfWOoECxNxbVofT7LXOrNweeDqyr7Pa+WHmXshFl2O9fXlULfLgknj9QcS8xlb
uqrjpFnXgDeZ3XNp4j02dTlSbFiCRXstFPr7pPCUzy8HvDODoLdQOaJgAAxp3aKrjRmJOFpr51lJ
nDfRDIahnc1ho5p5LwqK6ktHGj4A3+t6N1u1Yrdp0TlnAywcp6wn5Xc1TbONU/1OGIqly6JbcLn0
Va/DxLWbko2a7hmR5mivdBnyyfSiX7/oloOWvGwRGwMdcR0lkV5rzyINz1qsOH6KU+C+I4XbWHR3
xsL5SvV8KaAvgL7rKIVEpI+qHv7h5SR+W/nsvlXTKN3YqvejsLh1zj2ujdWpUCWixpsKTHshpvaN
kxXeLsKDfuPz39lASwoBfoSHM2W2VTk4GhM832K80NWCko2mVrAj4szw2zHdwt7eEE8451jGUJ+W
biYhV0vNlkmpRKBSzxovoah5REHdbysHCMmU+h0GD5nzK0RXW5WR3yfFjnkJetOQfpjMfjN9FE4D
Bu3L5H5SpybIBZyCiu5r/kkoX8MqOTnekO8qY/xeK79f3oq3e3+h6bL/qSDwfF3fQp0TJV1Wsa4K
oY7I7JTxZSiBjBqlqQVJ2EevXmHEY209V9PY/quZ4pmq9KjzE89wx3OJ7cGOztQWqGdZp1etAEok
S2GQugIVNErG1+t4qtxWaeQcnrum7M9kZHQc4jF3/Go2vHdzVKYXo62rRzv05FdeWcOG6tmdWSUy
m5XS6yJ1t1rhXqMWtt6i1k93QZwxYBIn3aPRQL4WcyUl9fnlr3iD5+Sc448DpQvQGcWU1WJXm1jH
GquJ4MGJafyruVNoP0YS36fAGiu3O6YLYuE0c9OgKJqN2W/LyhdgizAzd//yj7kzeNCcSx2Y1yN3
/2rwcZcoGsYx4qLmpbrrzUG/aPBD/KEJ50/htGXgsqyY1bfmSKTTSP+dxvMaSlA7s03nRiAAyAG8
b7XaPI/joD94VVKd0sZITq49D19eO0bEKaCOgjRZtO3WBpr6JJ2ktb32jNNVzbaPlUKg2erEztms
pynfpcXcbDWuOYlvxsobDNQ9yiog1hCmul7XyJViXE0X9Rw1nasEcdtmfVDXzdDsF4Kt8QjnZf4M
z7tygnxQq+Tb7LWdvbedLHrb9tStfbdT1XQnBeKhKeeRQF6REwiYC8WrsmiDNO4GEWhWmVuf4xkp
IL+LSHieNL03at/usHM6V01npu/rKSuUb1KhdUEve7S6d95YF86uy2VS7wYr7opf2dhFDs0A0US8
6MouL3YixHDi46QrltiPtkI91smaHsO6wRXd3qtc2RysWZWflaF1629WLNJ0nzloj+3tqlPdoz26
nvAbO6l/16o7xIcqQg//IYXwk/AzHROaUu85rT+Be/8WgTP5iplSOPrQ9boPcTp0XaDNC5pZ6ZNM
SwPwPXNx1ONWVf9TTG1QTloJBd6fS6Xsv+gYIKUpCvCZp+5h7qba12Tw3PFJVLwjfheUmueIzt80
pn8HI6zFo96MZfYQzSCJ/UzL6iHQY7v5Osd9Fn1J0kRosOBnLNhcbKKqlkqOnaoPQi1cOqZjMiUj
sVP8rJ39CDrYODip45TnrndG8TFViygSvkfaYUO1cpranyuSJx/snTa89bxMZyt4Y1oFYx9H3bGm
mqsfvaR0nBPDThFTa9W4fBfObap/AoYom68QNBXvMFowck5ZMoR/KqWd86+SSvofWOaz2McQ3KI3
IIbdED1VGY4Z+zlL1SDrCisLGgpVaCt2BZJffQx1bR/SDM53AzwRE9WCRlU/NyS57SfgJJH2caK2
HH9oRdX2Z8OamvQkhygLA9ZMZaBPljvdHp69V73rs7T/PiPWIt9wh/VeIGQTRbsEyPVMQ3dI5F5k
Mqx3XQb4ed9YMomPrcy68WHKCxqfVJqn8sCnZo0ZOmffyZiLGgZqOtrikjpJOhxU5t5BtkrJne+0
sr3oTwXYO9lpg+VViD1mdRqkUs2Lt1UTi2I3uwPaIFXpNOmjKlT9v1gkdgqdFKXZc9Fi3ovvuXD4
UQJw61MlqlE9ij7Dp7gIFe1Db05u/RgnGbd9Nui99aTz2WkDtoVXPDp6Yr+x7ahL8AmN0uYxovep
HWY8pJ0Pk1mV4nNchHn2NvYAuezABlXttyqa8qeYNlj7KWei2mPhaJFyEX1ioqPdZ7b2RULM+J6i
KKXt7Ly3iidFBSZxEDRGpiNMvKn3E90NddWXiZEPe8Pk9tTOHTIKxue6q0X8abCUSXtrhSU8xFTW
neyCUjPiWPGd0Jj0PbfsWB9Gb6QlTlmqCi+jU2djMKN8nL4plKH6GlOjCg0/NPLkTZlqzeM4FL0M
snzM9SNiz4al+O6oDd9o5WPDEHhN5vWZb7YzR96uc0oRfeABFsU7W8Zp6e1MrFubQ2O1sin8yOoV
Rq1EaXgwQJmpT1PG6YzkYt6F54na+NdRgyx+TDLP+kKi3esL4HEwfE30uh3EhaJQ5xSVC4qdemW1
GxWd2rPCOT+xHdNu3KHgVxRQGydz9DW3AQIND1Ci01MNztn16sR7GFRR/jGw0SkfUmHL4ke1GLyc
FcPN02/WlCa/dWHGybc07cP6odHG/leVF67hG7LtPR8hWNUNFDfqzd1sYW507Ln0lUs8JnPzpKKr
ZZxFxbf9YPWxRc0/MZzcl1pUia/RaFGZk/NYj7s6n9vKTwqjNc9q6oYGUDtH5m9ULswJbbPBmn16
PfG8a0TRDsFQRuW8c7rRNd8KOAy/wFD2X1HpatSnPnfxcwA65PS+RCK9//vylXonh4HJv5SWWbSA
htbgwyphmYtiNs6eSNQ9fiDjTplN+QaikzgbzWgeI5f+rgrF+k1vYpQBDmSrP/mMhL7OJmA3QLdF
VRDtMmD11zcsKLq6KoRpnNM2yu1gnCO8VMln8v+Goc+qYOJz2g9Vh4C4P+S8oD4ZWuWUX1Bqn95x
GMlqJ+O5cxLfmOvB8pFfSLU8qHRHJmJvuG1mOD4bU3YX122gjgcgYZrf8NCVyzBKtzuETdMre5A0
owc/jKv5wArwvkyVUXOpOwlgLh9FqbYIyq6aokOtpAqiuhEOqWXt66M5TLlvR73zKx+0cH5r0prf
4l7dpHjwhKmBcLxQoMV/epXiKTBY4rmX8UUWamoECtd/7bN/hXuc2rKXfmejWbWR5N48GwmKVQpg
28U4iPbM9aeJgNfNE5TNC6IM/X5WqmmPxNyW28fdKKDmXINOP43W1dOhKido9Y4RX5xMDI8uiv27
1GqsjbHcJK2gMXgtLr0BoFY8Fa7HMvRDThWyMEnkdIsMoErCQJF69mglSnMhafXOrPV4I+rt2Jao
CyAQ302arqtXQu9Rl/DGxjxXoy4KHxwKxQqIFuPGI+/e6KBtUOamRUkHZLWJUoOSUagM1hkgSNfv
uU+7+EM/aIUR6ChHgq8xsrZ/6CtD2ZIwv12ZGsQDVonHu4vttxqiVeXOshrtczTHv7p8eKzr/qeX
On+FCLWNmsz9WEtZRuWtc9PCruRklR3N53ONoHnhizBsjjGiRn5SGtPeoFL97eUj8s73gzIK3ooh
0vpdA648TZksXWFwA/pngVdxHtlTWx02otwJA36TIieFM5Pvt/p8yIE6KIDq3rmwtUbs+xBFfl/q
AMsCy5JqGUxNZNcPlhoixekWzcydjsDHwp+DloZcli5OTWxF5k5kwop1P/UMpdpbczX2u9Cp5fRg
2lUc+lT/evdsUfvp7EAP81mcFQQt4i8tW9M+6ANN1X4ahjyg7dnMAdmK0XzWklhpP3vxGIXHkhZx
dw7xTGzOVpHGbQBl10l3OdhSMmYefvHThLgp1h515Kpw40Te8nsyZbqU2ozWFdJaSnmyQmxA9siv
h1+Rmct63+u88XWucfQ4wXstQBHAAjQIQS5db/pECDMRmeqd+8wN48AWCYVWp7JeKxzxHGfhMlMu
BJy6RvNEo6Z3FTKqZ81ukrPXWtlDZipbyji3q4TRAAag7EkehELO9WgMngAQEDzv3KAzdMqEGwem
0W3t5+UmubqPlzlb+NLUcSmwrV+8VV0L3vysRRBJ8mslcmtvxmH7vjA88erTcck7EEalVMzUrXWo
RuasrcNZXEpDZp91va/GgxOLTfO75TNfDwlNQZjEtMxANbDRriduQlVLLwYlucx0abKA9B0lHNJG
pDaa2pwnHwe+bvZ7R+lwJ0nzdkPw7fbYgtfD4iDDYnHQar2Ob1hFhjA0JT8PLFEwKK3cwTE5uUb3
2c36rfv09gNC3qdCgosh3FsEfK+jZWXfyE7W4Tmsqh+amg0HaTguWpWg0TfOrZt5JRNEut6g7Q4g
cF30s6MwnejkkuVnMaW2PP+DBP+rYUv8y6hcUeynPwGQbXW/OHYR61DNFYp6Mc+afiSBrvpX09sW
vvlSTTagS1FIW50UXeK4lYNx+yWSY/YTOEFxGa1syyzmdgdT7KcYBHkfsAK7+PrTYP5p82B3ooua
ZtSpZRF6Z9HY1WsL8XTJFggqdd8FWrMOE01116RTLi4Kjnfvrdkwzgg6jhe3j/Xdy0vgzmIDOQBs
h5TqGRixGlGbwSBvXHHJOnUIMEgpD43XJk+Iepcbq+154V5vYxfkGtg1NjLEqGcc0T8t6dpo4lBo
sGLxnjf7XeeZZe/XsuTIzayO4jZw5Tr7UUst0Wxf05KUFDlrIQ5aYiqdb7PliuyxBXWQPVRzFCPD
jKo5F62iFvrZGNJebFSl73xvfi67EXkQjrn12wagcdG2cL4vnUkNEe2yqDdO3Vzz7Hz5M9wGWrIU
AA7oaJAbPNMM/pka28znuk6j7IIQRMEbIU/fWR7mLC9HuT3Hlumn48YzhK2yfg+kqeklpNDZpcvU
6KkYsdfw06ZXd4oGs9af6rDavxzx3rjApRiLj9PSLFltflO6RSIcAWm3wycywBQ63sdhYr7+kMG8
4hlnzCJedPWul3GdxDoavo68WNTnL1T/ztAKqo1r4Hav0BeBvkK+TKrOFbsK4lWOVpiYg+sjj+ug
dsek8dNO796r4GfrjalbHjTXu4WLZskUSF0d2lv6dbTUmacubuEGu8VkPpWwEWYq5Z2SH8q4DjNf
A02d/RRDLkfQfSOlKM7zRG4cRXc+4PLgwrEUXeYF0nT9KxwlbHgzULB3mkXWd86UR5QmlE+vXibc
RKADwEstWfQy8/8s/8U6NA9tKzxXUaq9gXTS+sYU5hvfb8nC/53RpdeI5TXEdS4k2turGQ3dUs3D
AQZ5JSgEHD14VdMpytU+9dG2m4eTcB1ZYhQTii1fiXVojmc2OO9IhglA/QYORl1PIIdiH6eBMlec
2/Ixqe1y34kye5yFoe1TWSUbK2i9Xp+DsnTYGUwqhOzrWU08MSllYSLU3rnhabAL7Zjjwh30k5Qb
J8t6mTyH4m3OpbjwvNaSuMI0e2wQUQqJKAo+Svx7aOSp6v8wIF6OizeHuuivLbP8zzKZykxUcRra
R6+P8kM/2tk+x47wIJup//C6FbkMCKARdDXkjWDrrNb9mLaNVkrXPjpJkz1VxlBeQssrX9nXJ5dF
i5Djir/oqa4x6pUKSlwhsz1S6Nbxj1TCHX5G2munjRIhPvLcZIuF1Y34p3BnrCoHzTm2buF8Rbc9
hL9l0b0wq3Djjr9ZcoRaSjQI7bGTKZpcfyG1bwxun8JFjGcIf/JAnRI48lp8Sds53Hod3gbjSmZo
uBHAc7oBPrrlnPcjdOGjxBPz2NuK+yvXlSIQbWFsCTbdLPDl+sf+gBoe5FDymOuB1Xak2E1se0dW
f0nPCcbcx6Lytqze7oeBpkyt4pkKeh2mLN0Ehy3DO+b5ACrGTqiaR+FWv/nuxC2aAgtPhn6zcR0l
XoA9mRZ6IO1bFdsD9J9oeLTdrkyrun/t0YCbGK93Ssve8spY7yTsV2MIHy5DElXpazjMB4WebmkV
3Zk46KtsIqhNZJfrREMYKQXygvpGX5hhuosKGf1y7GpuNwp1t1PHp1k040CxseLWsAHQjlU35Yl9
DJPYpPmDEac02/Y0qqm5kXzeCUUHeuFHQKECkrrKnVR0o8wQiMyxqZNhD/ZoCrQ4tANP7V4L0FvU
pJgzhDsWcXiYRtcLoncGcA9R4x3LpvXoBZteEGmbDkTrjGaJgrU7CMAFGo0x0HWUynG7unJkeHQb
Nwq/JdBK1LelaUQqzaah03wq5GW+w5sw/S2URSp8dnR6Sy+f7LfTSsufKjUH4sJI9paV9M8lYk2F
YmjJ6B3VkeO2jGmQhLwqgy4p68PLoW4XJXxnFEkXD2e069ZUQklnlfKx48GmatR2L4ZUzc+jUQBj
ejnQnTEB8iUQlU5ssNcAy7C2otpRi/BodTn9URdJzbzMET23p9cimPmInO1UmIChkZiuJWsaDnZ4
hKpy1Iu5OsG4+G9QaWHnGM/sXj2ohT2I1g/rki+1+lBpltYWFkbRqemy9qB5pbOvUukchkTZ6s7c
mT9OKWBdJNscINby3/9ZE33YV7LT9OiUms1/qYuZ2dhMyn4hYWxckHeWxCLciSoe4ei/rHaaWFrr
RjxFp8ism6C25i4wvSHavzx164ceH4fXPIkFLQvAsOtrOBljNOcGLTqVRXFQqPz4nrB/F22PMpss
N77TnSHBDOBJBCoODKq12tYWDVj8KjtxEmHn+piLITXcjd4GY+x5Df+bvS+CxpxNiDYvQhQ35A1F
F42lFLVyNBXDzAe/p9ycvp1Uu+jfzboZKn6X1Ej0KMOcVH5hJyq8I6+TvHDd1vJxCZHZsRB2WQZq
G7bljy6TjoZHmHDDjeTxZjlxQZCRLCk/WDpUsq6XkzbQrSyjKD8Z7vC1lAkycTL/T+b2VtvoZuoX
nQpSR96JaAPzgLoOFBY9JrdpKU+jl4qdUzQ2JAmj2PjAN6tpiQIfkLoXKxcJkOso9aTNsrAwuDQG
Hfy7sqCe/LkXakuzdu5ROeNHboH9b+eQFGhRb4D5QTa5ri13dplB2o9pjw6JTenfGxBm1UJ7nA+x
iSbTxlF9Q2Kj8s+pplLQflYoWpOdvFHzBIJLztGkFvMmzsfoArEm/6tOvePucROOO98DaSBPSSGF
c/K8uBgCQ1FEczAqHExPL2/hm8vyGbWGPfKSBlLMXyWceRi7aEy7jD8Of7TTfNSlcrGi6L9oTB/j
2v4KYu0xN7ak9G8wBWSDC3OaJH6pcwA2v/7YbmNID7yUxzyUaDJokTR4HYdu0DWqdspR2XrQvCZ+
yAp9fK91iv4tNHPr08uDv3kuLz8CgCaqDDzZ8Zy6/hGi6E1zjLij3aaM1QPij2699/LcsE55FpJG
ohzSvEtFjuHry5FvdxSKYqhdPpfE8WZY7agZw2SsVifvmCKMkftW6dCmC2er/1/icFjyYF7oLNbq
KYuwZqEnXesdrbZ2fkbpTBHJaPKNFPLeaMgJwF2S1yHttbrXEIGPtaV+cyzAsj2CzSzOwOOm3evn
jCLD0gsiybmhGpGoZq4e8TaaydmM/SBTbdgV2jhsycvfngm89KjAQRrmIQHY5HpZjFaEgvLSxOTV
HAcYAZUPntNVyIdUW4T4ezPHO28hW1OwIau6DmV6qdLFWRoiQV3H32yMpY9WWugbp87dKOBymD30
MyiJX0eRDaUuyxLh0UDOYh+jxHbqlGSLGHN7fjNt/0RZTVuJqQmqceTdgxPLt3K2ikspTP3Qxor+
hiqIs395PdzbvThxLL5CS93XXMWjv++NVIPIsDW7O9uz+yOt+jHAkmMHBOWSFJCDX454Zx65n54N
Gp/LKKtDC6NDu1C0PDxGYmqOrlonOzF68/uXo9xZflhqEgigycIIW62JrAopLyZleKQoGh05/7zT
kAt1z+qwNkqVd0Mt+HRaAlQe1o3voR1IG4wuPDqp9XmSYCFnJ6nJeeRryTic98AxKI3SdOD1vO4B
mkqKwIU2hsexUZEL1RVjr5qd9fqFDpdtSQ9BJHG+rjKirLbtKUqkcvSyrrKDkFL1o2ksNqiv/kSI
u0KIWwBpdBxWG4orfpCeFNEJn4n8rZLkw0OilB4UrUZ+fznUnV0Fr3/RkYNzhlLZes1l5cyEtuKE
xKr60EKAPEtFaT64md1+t5y63qoVLtvmKgFGUI4c+Hl8PLzWxcJ64cfOSipOWqaPpT9Uhit2ei3M
0gcVXv8imw3dQzHQJ/5spK1T+5PaNPXvzulquUe+H3S7X4ZN/hbDS2N41yFgUPnU5FPLl3UxyEA6
Thv5s1v25s/e7sIfoTKKds9lO1JfiwCq7ZpEjxJfTWfb/WlXTrhYvWuqeAoHhLCOWtl07TFqM+WX
l6P1xMVWy+KgNa3w9knaqFVgQp8xkYDqTdVPh0FJAVeP/ILBGJouiIYo+SbrepS7yVPj7OgqGV51
L3+5O6cFiDhw7bhJ81xewwnquRzN0TawOxtE8UGtZHKgbf0/3IpLao4TCq9EkubVUgR7XmBHNAne
YMLaU10B0zhT6vgfxvJPlNVZi0esbfB0FadQS36YHVjbkjrG7uUgd04jChmIJtM6WbBUy1b453mc
T04tKO6z1FOEM1wXaW97zLU92NNuYzx3QxEJMxIer1Ter0PR+53MPMtiCAXwDhOLN0ZfJtpxUSd/
dSgAFmR6y19Uz9aUI0mHL4ttPT4lIor3Tqq0+xAc9sGYMW977QSiTU8Pb2lbLOym1VmR4XBvu5kX
n+KkMYKxcqy9Byv1fWuaW5LCt4ubUFBEF7MOePPaKlQSItBWWViJCSTSfW7oytdgEG9sodvPRBSM
xGF+UzRBX+z6M1Vt0kNZx1g7RNSDJed1gT7FX9Uh7TZujttISy0DbR0gEdQO15cuMAlYNrFanCpn
QH4OWt7UwmjQhn6n5h4MvNd9Kb7Pcr/jKbrQ4LgSrweGkn8q7cwLj7k7za3v6pmenhCejnRO007M
G+Wgdaq0hAN9wROXtslCbr8OZ5V6pTo11bRKzbFwyePyQeuNbNcUMTwUF0/tRs3UjTxmfXM9B2Uz
P88r9NvVHlOo1dHfNpRjg87ZR8Xpm/1kQQIDg9m/IcvdQqQtg/j34iLe0hJcZKwWMMVaC4xu6jTj
dq/QHIwRNSybP4iSf8ma+t3gZh/zUCsPeYKCYp5uPLLWa2cJbJFXLxzgpf+5yjrCCj+GqJijk9CN
zPNzRPM/TLjSNfthtsuto/jOtBKNxyr8NqqVxipa1ZkhLF0jOmnRkODHIMno46a9FFE6Hobem8aN
A2y91Z+Hx7ML1PCidLl+Q9qOEEqNitwpqtzR99y6DIosTzYO//tRFgjMwqvnJXG9RF23kvnomdHJ
nEQUgO2pd6YabUmz3Jk8Jo38k2rZwnZdvYc1g3edJUV8svPQwqTYlPUDhgDRo7Ct3Paj1NqSJL0z
Lguj2IX+CRryJiVVJ4uWO0KhJ7tt87etlnYXaLXOp1efJ0vLg+o/ojOU6Fezh87V6E5JGZ+ULC32
qoisp0nR9aOO7Nn+5VB3zhIalDwlOSvpbqxdmJVaG9wUfdVTUpXVByFwpCg5IPeGWOAiU2Nh1m5V
1oYt4u3mps5s0aGi708ivN7c1oQyQaHOyWly1aI/xm2v9w9mZGnxYWj4cxnsLvvVhjAj96lWd85u
bLEP3zi2bz8mS2ZRDyLpZ/ms8fNDrNhaK/L01Fpx8XEQ7vSx69ryw8szfHuePM8rTWfYpHTLVgdn
pVShFWtmfFLhcz5gID4HC+z7KQ6ls5Ex3BnQwsxFsh/IEbfe8t//Sbka0altoQMyHeX4uyhgVRWU
hzZun3tBOJCpPpEAsblXQVSrTZQ6YjxuPct3iqPofmnL+cfLs3a7tWkocgwvJzFFcXu1BSiwVCZV
VMxNSyt+p2aR80WxSi3yIwEz1tOjeWNJ3gsI5ZcG94Jy+39O8D9zZ9Z2OhrDlJIyWMmjnkUaiJ/E
vGSYsRykM1Xnlwd4Zxo5HmH1LDLZ6HOslgV6ljqMujY7WaWsDzpKuGc91rZk1u5GoflBmxuMK0Tq
6xWRqKNm5CajKt2+DOIkT4SvDnX6bWMwN5Vw9L7oWLpLE53yO++/60Ad6DazMiimpEi21U+zlfXh
wVNiNNxKTZV/FMpmykNbFcl5DGvdO1WMez4n8IsEr23UKfdKi6vm49CYTvU+7yYdFTpS1oKfbdu1
vRdpJLzjEqbcT0k8ZCTevferZ533gS7LoYJNULnVUW/qGv5aP8diV6RRJb+pYaubu8gOZ/tjaCHp
7kfAzp1dO+Pedo5gJ9aP2izGyg+7WYgPpgnN9GckwzLxI1CcSu73uaI3D7oxO+ILiBsgMUneu9Mx
aVyl/YhtqWbsrIUl4Sdh1arfQz3CNqDWh6nZizx2Mix3zHwMUsxN3/ceevwBJjadUQaY9/AwT8LC
dAQNp7HTfd0qIw35PTjN8UkWTuX+SaLS6Hej0GrtEV7ibAVNafdyN+SGaN5MnT2pxzQrcvW9cFOj
3km4ocODkKqXHeEy986ul0Xd7DzFyo1Pqe0Vng8zAjVBOkEQnYe2n8bOb5Iuj56opRrqo4VHZR+U
nj6lwZAO8qeXt3n3Nu1LV/eHUS2soJV1+Wd0aPRctFmZ8ve163bTniaikl+UUh3CnZeM2EvnNrae
uzEdZ2ffuknMmWuGjXxTQQXuDopiK/qJd9SQf5wi+kbnsIbYfK7n1Bp2EO3m8uO4QA0fcVvKxkPW
pKn2XzG3zhD7JeCu6Yko9XRQ8Wmsfyn0HO0fRpGHpB59JOU+QjBZ+laCXsJ+ajpFwOweOayRCXG0
bnhyLVp8e3R5NPGORD6qqG1w2aJiWVl28k5rJ0MdfHjVhfSbaWpaP8MErd0NjdY4b5IJF8B9V0Wl
vqPckg7vMquIvD+4o0fe+6oqtfK9Z/Swa1WnN1Lbn3OlyU+prZjOr0bYbQXjFaGM39j8FMaE3KEY
Ey0oDU0pPrYOtOE0cMt2GC9F2xnNJUvaSXus8SwtjhDKkcMJyy4JxTklc9W/gEXX9d/DaCTOk43Q
rHEqJVSVz6NOfRoeY5KFB5Et1F/Y0Ul7zuhdx+w1tRuTPVgPGD1JBBI2mIsqS3S/jQSbye8FBNed
tmg2/qWMNui7ijyp+VgooWsc6BVI8V5ZKuOHvMHNai9AFyRoiA0Gz7xh0pJDMbb9l7rU6mLfep2w
kQdQ+tpXQ49TKZxLvkrfFE16SKvOkN+RFbC5W8zRUc66krXvZ1ui8eeb2eyGg6+7Te+9RWBAuh9k
p1vRO7UadNQTPYnsHKT12bUpfuIfStIe99J6Unvav6fCFoP+JbeyYdrpRY9MlgmnnX+pRUVnp8WJ
aC+jRLjuUJot1kStMzUQgwEKe3sKhKH8WJJuItbaGPH3suhaA0l2iKLGAYy2+EnlQMb7WWvS8DRr
c1fu+zIah2+K1Ypkj865aYFuqzuzRYAGfuJe6/TGOXq8gsuDAFuVvDX1SjGEjyBzVO16UdmwXDO3
HX4Omqmj5JqnmRGYjqypA8her7VdHMeFth9CvLIPEJXz+kvfeVr2w51U6BP9LLxw9kErOH+0vO7y
HhIpig5HGbda0BtwuvQBXJJbTe7esJoKVXmyjEC2dhXtCtvuvV2SikVVPh2a6n2Sy/iBOuCQ7vVU
dP0lz+wkfgyneo79WXHSBGCY17Xv3Rkze/i7sleQ2gmj70shV8S+XQ/Iy3Exhs3fREnCT51Wx+Nl
ll2IAC73Sy+znRPnwgwobvZu7Ud0zFslgENJju93fdzmqc9ZlqhvtDgzp7NmZlHzZE96rH6uw3Jk
AUDd72fY66miSP7fpIIwq5mpar9jZvX5DKnVKD66UWENP8eqs9ud7KHZjX7biKrz3d6W9rH2ctsI
ZNcOElNdezacDBtTI0t3BqpHyWMyh2Op+GpZL8e3Lm2ceYHnpu8QUY0FtDOZ/SwgGUQQP6K6rXex
05bJebZKfht6HGWf+M1Y2dpDFSqiO89mZjOLZVNLNWHZIu3mOwrytBcVIwDt4qV58ckD3NVfhDY1
0o89qFR5NarKKWFWrUMJwwoVmIQwu1Qa2rfGM1GjQCujphltii7ezR0R30C9NpSnOGJFjH6lYm79
xjVrS79UyEVER6RXXOdnkqKd9DSNet9wY1V63ZyQznBLA/l5kt33oe2F9VuMZfUPHqIXGYx4s/3q
9qb2K5Q4HPmSmylEgmMcHpuoy7+RQ4h3Zd+ZUGJLenAnJVbtb5aq918q+X+cncdy3Dq3hZ+IVcxh
SrIDFW1ZlsOE5cgE5gTy6f+P507c3Sp16Q5cdXwGRhMEgY21V6ikDEDpsfJPS6xwb+geTggepZz+
5u1q/YlnSUlo5mOLk8UyMYd+k5LxVfueJY3hoXAwY3zptIkoVsh1ibt3yzXhKzJS7GuYJjsen4S1
GNmtO2jZ0vot53H5OFeNtO9hHE7FbzH19CT8uje68kWTm+I/s7vFQfWA/Zw++Xxxa3loIHeWTyk2
Fggdh3g1D2MlcPb40G5/eRF1Xtitr4jGHFPWLcX63sPJYcIGZUx+VXZsVQHuEGnn530+KPdoLocP
WGDo8kZxshaLsyG3Cj9vE32ksqgqNTTW0fqJq3dW9X6e5dYvM0bzEUyeSJsnJbYa4Vs2fMn7MU6z
Xg+tLLf/anOuPfM9KfFLNXUlBpWanuV/Cy5gMqige7+330oliCgYT6INtUGYvN2H/imkqSBUDsSl
OuqcimFjERdGJwnSHGqR8ErZyT91ihGdDnVWQ+OIoS0AgNWxZPLuJQYl33GquYb8X16RuYFvdgl0
TzDSPtcZKLXMG5QS5TEjRw/fQ/xC0LRaT4tbtS+ZPahhLgvzCtx2WbjTe+ViTuuQfjLdqdNZbEa1
mxx8Do6dJvM07InG20o+9Vog72u30y1XYsMTIcGeQw0tbud6WZs4TZem+I5zTtf7jSpdogdXVfl/
XIVJbPzPE3Oj6J29L90YWmNd4vTolhPUq8w2kueamnoJGuhX19jXF4+20VKhKxOaAah9wRyt1oay
V2vqo3TYChPFFT/5Kg1/zMr109sL8eLyyOoAu0NLhAPixo4+fVtFY9KvIXT0OMackiYu60HmzS+4
GvQH03i3RgP/DsQo5IWjdcYa4pyKbaPlkbOnM5yCNj2Va3809RkVqwUf9u0nu5hEICGWBfAaWCH2
x2f3OnzyclLRLCgGxeLsuJ3Yz94sspt6EcOfdw9FeQhLD98tpAfnS94jVtUZV4YaPFZEMbqZPwos
sYk6nK8gP6881YYZQjE30c6p5/iTIknTwRRJO2pmrPpS4zjPtmTXycq8/dtPtd2wT/Yog+4Cimqo
SXhVM9jp0tA0SYQdDYHjuJhaF8Ej1n9Uau80vp4k+YuR6vHHNOFBd2Kts2uRaRfbyDY6TQI4AdBR
sBM/Hb3UEpSPWJseE26/e67gGHRSrL0Xd2IU6MpAlpvsHsXI6SjcQRrC5wz9SBTWdK929Rhig9Nd
2RLPPzLwUJASTDNhjYKXnJOI2RKbLcjbPU6V5mJs2K6RMMc/oxDO3hyra1N3vkYQpWxtFhYjg5EL
dfZQg5XbjqzK+AgNpt7Xq7uEqtF1h9RLiyvL8fwtMRQU1f9ayzjf4HJxOn+EdcAXWoBeqQ2sQMBI
jUYU+VdGuZw/GAe8InBe9g14IqejeF2de7hauEeZ2t+GVLvrS7v2uTp+nO313QaU2I5uOy8bFbsi
fzkdLKsmVcb6ahxhFjRzOCwdNWidifzH25/XxVvanGrI5mP6uNRfVBspz+LFeOZH3dIllEV5XQYb
5+E5nVLr03vHAopkb+KTgvENcej0mSx3xCu0MUW0pJ5x03NwPWRzq9zOEKevvKvtu/x319iMByHF
sd+CtQBGnnU2Cn2Zi8pTRNQOZabtpiLT7Z9ZG4NorHrsfOgaZAGP+hQX+d2En/aTih/QdOWzvpxb
mhyQ2VAVITiDr3L6vOvGL0u0tcQVqsGazk7HF22AHePnVvpukTwkgS1qlpdJb5Gb9ulYXNEgmqdJ
FTXrlOxlb1uhIzP7ymZ86SDLMHj4QxFFnEoL/2yYmJ9g66VeRvXMRTWsSHPWwwU1Zx4AtLjPg1dp
cQRkkbV+PXdyuXMJ9F4fY7HkJshDgqB7XVz7szanQ8J7MQjpHhB3ZWGsx7m8IcXRbV9iJZ9VpFhJ
4RWhlzpCPldO42DO0sqlPjZSHSQ5iGM7P2uNa0133tpjOm3i6/jt7TX7f8jr6VKiJbB19WnFqfSm
z44AfRBcRDw3iYROWkq55+43q3mkWmW2QVGYuE5fLLMZ1+e+XaX5VTZ6pWU+/yczHmA7FFaIyNaI
HzIBPeaeyPBUBhaRKFVkqmSpf8ARXBTHEZgIHMtrvHFX56Zi+jPMz+rXJCD2BAgA1P6RTPcUwX5K
43anOXlLMJvepnEIwJQqz4PeuGVQNUtd7JbYUKZdzUUjtwk2Vue/I50TMySOuOSaXbSudZzmSc5B
nRBwemAu+/x+laLK7uqGcJFDbXnURm6xGmnQLDDiEMsWTfLgJI1r7qwxJjIxE6qx3FoC6Y8I3IxO
/aPTO275mPalYX/gQ2tLjIa7uAy0eUnQA7jc/G/TsmqVpwWtvXnDnurUt2aeY1SG5cLyg9t7o+7S
yankg7ZwPYzgAUC+8rWOoPqjpcRF97dYJTAGkKjp7bLKibsgLoqi3KdjZebhyrVM2yXVjG9NKlzn
L98oTz3HnTpGal62434tF+EFUxXHP1MhyooLrp3l/uISXuvPCx6D+2zUZ/fQx7r2gyOhKlnsWdUd
1dUam5DvXeHyS+yV+jTXi/2szBOW+IOILQWtfVH/QFWo/s0GPXlacrVbfMwmU5BpxWvVG6uQc+8b
45B9zsBSvdCx7fYpd1b5oauVESGnJZW7YRksbEjadEj9LKO88/VpaQkAxLg0CYSVOGlQ6pPw7grh
WL+wsTWmHQ0KoX0BpTGXu6Tx4p+FLvI4REKP6ZBXeOma+jYyd5cAMqt/ruxmnP15TrsuULvSa0NN
m2dwXSSZ2XSQTYwjhY13ZPOcqt5S3Tp2PCdhgovjdJhbFK63aWwa32ccYcRPO0nd8ggs1yhHy1wM
8TR5HPw+LDhd8fvW8T509joZazBpSqp9RhytP5flYuZ7oUlwdL+mbIi/uw1JF39AY8vPOZaV40Gt
i9l6XBJaqaFqNrA2KiKTSu5Ya+08VV3eE26MU2tNDozUVm5Gar36o9IotF9JbnLvidgqxoc6V9Tv
5Qqz6oizmJtPgcCo/j9HWKf5NXtV/mIWdpE8TrJqP83uommfqhlqHI3+YgGmyuVqR27XNhWIjzOL
F8srFitcek+Lb2Iw3L+SlvTkL/o4yyBRJoNccVVR5V1t9mV7VzhT9mwoq5pB/GDl+0aOBfKznEtv
+JthMIWR4yLU1O+muHqZzawZHpJhIqfXVnHEPbhtYVs3dQsf+w7qbWXiex939yQ+WvnBsLtc3Ndx
2mchjlis/mptwe4MOhDrhwZdcPFMc4CvUYBMaz7LK3WolLiS3VuJ2zxayUpjxIqHqQtSI9Y8/Mh7
Ue6EUrTaMZ5JdAuBsutoToj52ekxSO7OUVG1BplZlZiWG2rehuDvIPypk7m/VMVai1tAvdTaLxSf
aTCUnv5xXlJhhSsmVyIQq475I+DxABg1J30XGPPGowSycR+lKeh+2M5iTwEstQZtxGjUU5DpPb0l
c1T6ybeGEoypwesLO1NI8UrgOG6RR7Peljj4zIOBQaltD0cHOysRZOnmQzgWmdUcBjxM06CjZfJb
nztN+F3WLrTMQevywMqT9VNGbZfuDKNTHxONRuDO0LL2AWk/szsVQxfJQml/2T1c251pZOYHtUnq
Ao/WtRTBgr/or3ZNadRba+NGujHF5S4dPBfoicKAlGfZLDsnb4gWi9f1SzImQr/FoTQ2Dg54959C
6couSCbse9mLjdgOlVQ6XyQ8f0weOZY0X9TFcM81qPw2Nroz71M9n4Bw9fajRivtd5dN68+hmtKv
+kBvIOi8tDWC3hlsZk4rBOa3OscDIA0+sFmmWr+KLku+5YVLgPcwINUPikGfZl9Z0SmHtK7d9Hbm
PP/D5mk0PqyuWfNrU2p039B1jiFups0Xa1xdb18QwYpepkq/uJhaEAsrZ+4Z+ehieFtNghDO3itp
T6dm+9FsS+/HbHS1HkhsnW+x4bZXVDBpe5N5+qiFuNK0Au93fe19zYvnbOflnf5TExxbASAB85l6
SkKeWe4RvoW1mpAQdiGaHGa6AzEXRgeLSXyRXC+gRFlhuOj21IQCCcVtvOQo2ed1AqYih9tnVlF3
Lc1Q/xaZWuI7bWtjEQx2DVu35orxaBUIDHaGQIoZZJnj/nb0Rv/smIuqECg7ODThdLCucS37Dk7b
NLEBt5kC39aLLSvM4nnq/WFIsd9Eotp8j0eIOkDOavHHG2b9WzxbS74T/TB+maaOBuzUON5nkSzO
J6caRbpPp1XcxesIGdBtx7ELsBughEr7mq6QgnbtW684Ov9JilQarj2uv2GbaPIeQfUgwpHy9KjU
HjODwpPz13U6fmNldpjEjonFgQGE1WucZ7V0fVaI+rE17eZ3n3B2ww7K9TKIKw6fHdm7y0fe3Pxl
6CtL8TXCxz7pa1u0fueA4fpdlxj3eSIdiXV2n1e4AQ/G6Ndwx5d9iRbzS22YCca+MxrkbWulpUvT
pWVjmPJG7GCSpg/dPCSSXaNLn1QzH9ID9wbiTTjcDUTaONT5/Rzb6d4ux+qTaDqnxHVD0DmYdCyd
fBAXNhpycdflCT/0cgdhJhahcCvrU+vQUfQpPg0RyHmxnrJemavQmefe3a+KWTs+vRXjq7LyhfDo
pE8ELvb5L2IhvWPn4p/6G8dItwsQ5U80P+IVUY6GvVN82/VL+UPhpoMBLwoovtvYzdTd4vQGM6zI
5YdRqlrspzbRsXiNG4V6oI2JXYjE/zL1ScTuSDpJF47ltjHL0Tdrey0Cra2aG7oMeGJ1s0irIJ5A
cAMBvP00LPVCcxu6+n2bsm4Btq3W9fHzwVW9J2SVWJ3RsfoD8dBzvCPxJu8Cz8zwgJXKsPw1zdr6
3CWz8rWkffyhMokFoFc2dYPfediQ48I1LZy2U9H+AdYd/6jgZxjBVr3x0rSQC25UtVJ1zKSn5s7o
V+jr6Ac5NdfOpI1kx3ZGD7ipyk8UXs3nsqj6b1asI3szNDF9jOOqrfagWc4n0c7aF1fzMsefZmBC
H2ENZW5eLsonB7rB01RJp8dovMDCQ5Nqmvt6akhlB35q3K2ZSWZFaa14nNfTWg30s1Ymqetamhex
ZeO3Tj+0vSmoj8dH0he9xOemWTzl6uDOoYVbrHZca0GwxTQrsuXz4OwLjMnWf2OvH4PLd+v8zfa6
+Bkjfq9mT6em8odVz+rANBGxEeWotfqBG8qspIEtraU85ljsZodRqfga4QBm47HBoH3+NZqNu9xT
gJtKmBvppJFEIB33wNN28bFti3HdM0uiPMgysXmhjsVBgDa8i79B70iXRwqHvP5iWkqn7CpXml0w
YvUs7xr4cv1HtM92G9rqxC2t1U1h1r6Z9Gze/ljng7urVT0rg7Tr0+SLbPKWZjrnyS8CKNb4Ba39
TMumipVqN6jqjN5nKroBkSTHyD20PrMNE71z3Bds0OthbzT6UO1Kd2iLmzGxufOSm+euezsudPfO
pME3/LAGnKl3qku6/L7u597+haBuZAowEYWsVDWj2FUMgnkmcolvVuXG8sFLEmWN1mWZ9YhoouVL
x/rpPpvOqjWJT5hO09yXiGftB1gh5jMwFNlETFJup34iY9zAlW7Cu3aMJ6+/tfvNoXTmbY5RN2tV
cTtjzeXinD1X7l1neZUeOFOO02dW0OLluK4pN1F/JHmg5mMjjxQRzgxA2TRVqHG1mn/auqUYL6Y+
LJAnuNi6dw4F6OcWT8Nh63JWHJa1xu0jN+uKS5uSOi0ZAKlInkclnlCpK1xf6qCs675+wTNcaAEN
lpYzLslWjidTHcZ518hJqX8s5YgkVSuWxrs1ua0aD0JMijg0i55KunJmpTzkumgoibXe1FnyKUal
Hi7otRRRxXY5PWiypPTD/3R2bzFzn701xAPcaD7PhiyWsNUyT/h6bNXWLXyarNvnpWetR+REVnWo
wKiq36WetenHUWi4QuJvHmsBUhez3JOQmeWhO3OF/STMpl/wpVkc+6EoGmcMVzkQewKTYV3+NK2E
6efLanFLzAAqM91tfoDuTTXJvN3Vido9db1SGwe6kQ03GbfohXrTpFARH4CeNX7oWnXeXjGWPJ19
dSq95gZfc6++gi+9Au2wY262bu5mr3jepMMgJ6vwwSmjDG/5XZXEccCH+xkgtI/eBiBeG8lBWLD5
koENn5MsjcxVR/DIMpq1Or3XnPXb6mQAHt3y5f0DYVWEcAa0mzCiM6A9M91aU9miI9qncxDHqrvD
nd0MUmRVV2Ck844gICARxFhHorH2wIbPmiJSFlTJlagjr/Kse+QmXlCI/sVrBhmxoxg7SB5/3366
C4gYQzfYqgDsAOBIIM+wR5WCquaiWkaYnpD9YSQjO8dkvPtlcVei70jRS7+AEPhTFK5QFaxAcqeK
1lZkWbDMg7hJQcqW0MCa4MoavJzFDchH3beBP1hObCvnn0ZxYqE1SSpuYxuW6YaKXeME0Wljf0zW
PuHa11mawADIW8orI78ymTQT8CVAjAIOeK7XMDserJBjHTnsZ7lfdgDT/tC6uty9/dYuFj+cNCTp
mxH49qVdSNI1015VGDLREi+Lb8bQOFyykAIF4PbKUBfoPrgpijHOaIBavrUzwN1aILA6trpEi6z1
v1Liql+Otf11dLWWHbGZ3tuN2UxC2LIB3dHDsTJP3940ikZTx7WI1rTVn3W+tBc4B81PVxnzT8pS
ZFe+uct3BktAJXxoayp4FxmHTdx2RgxfNpp7xQjsxnE/NVVVvbudwChUsWgWaNVRvZ8+lV3F9QqV
RkQZnFEqzUWYBN4PTQqF0VOqa7ZClw9F633z2d+CG7EvOJtE2UoP+pzIIiNeM2+XemP33S3d8r2+
GLSksU6C6745B7A5niH5ZgPKC50ljwaaCkGS9pxnOi3HsiuuScku1uHWkNGx7tj2e7bJs72xIYxy
0IY5j5SybkPMQ8dnTWv7cLIz4yX23Gsk/otPbBsPqIlnow+NQOn0jQ32QmQJGS6R3VFQiHWeiXuz
K/VuKCvlCph+8br4tpB+otQhqGmTtpyOlRgd1hfKuEZkBsw71auU0DHLa4Hcr42ioXfnKMN9QXO3
J/5nX0y5A2aaSoE44Yj4q8Fu+StONaNzpbN/sf1amHDTNoOrs21Q/3l6/DOMJatMn2tLjWJCEvx8
8NpoFGhc/bIqVj8H1E/8OUvWP29viZdPt9lXcMzQ2YKeYZ3tU17BPc7O+i5aBq/bozFwgqYR2ZXd
6ZVROCaZQVjp0GfO55B3aIwkLHXsTqI59BLgq1eKa+SIV0ahfGIC2dnhBp2fYOTirETyVn1kmsoY
LuPgBBAK+vDtGbt8UdvRwTBwLoGtz3faktxAoL22j9ROOkHeiV03F7dJUty6kGsD0ZnXTuaLb3iT
HW0tVULDt0zH7bn/WRp2ZoL+S0pBJR+Xp7Jrh4OXEDhUkz4UEfY5Xyk7LucRl368y7GFh4mEmevp
eIjcBpyStSnKey8hO2dzGB7F+O55ZJPgrIKowDlJ1Xs6CpNn4LngDBGiuOSvk5G95OPckrTBOJEd
fKRV4n3UqpqQr7df4PYPn3Tgtvpm2y4orHAXsM6mc+rjsZ6kQKy41stf1Zia3ZBW6626aOVxoSGa
BG2RWy8a14DD20Nfzuw2NB6UrHhkTv/1Q/95k0Nd5vnaZ3OkepSNoiKXXc9BPd8e5WIP3h6QJDts
BznL6JadzmxapB0xjNMcZZ1GSxF/tjujpQvm9eu1E/O1ofCmQd8EB4ow7LO51NyyWei5z5HeGKav
EoO1W9zMCbrYvdYs9l55bVQDLEgOGBbo9pX8M3cYd9TU+TmEa03k39ASJg3tKVuRAT5TdnWI2zV+
1JzR+jGlciJhIBnqK/5llx/i5rUP/2Szr1WhiZz+hKFTi3xesiWaUzQBe30q5uSHUMHjnNIalseZ
zsw1H/nXlgx50ttWg0obldfpmMRU6cMI0h+5JriHOiJ2VMbKefcnDxHF3hIn8H2Fl3T2ZAuQRjwK
RlFgxxMw1NGTFMOnt9flhf0bRTesRm4y20mAB/fZJ+/Q38NMnFGwE0eYXSk9uxjh3/P6AApljn5p
DNoH7FkWUlg7VcSEddl43ZGDqPR7DYC7O8SiQ56Q1s08+IPscHmGK63l14w6XllsHqcwS5vzmI3i
dNZXJWtNaP1TxEKen1LN7v+IerqWTPTKkuYrZTOArUjRdH7xWXvab2ndzhg6WZX9yJJOSDdUZZmF
Rizs7NgSjPFr1vGF2LtW16tBbbnxNUjglRUGGwz0AedQdozzfCQtb6Uz0ErhLlu5+8JW21tsS69Z
oV8em6Rg2JgJcVWnRjxXpCW5l8VlncmIeqPsebEq+beyE7rnpy1uHvdpTAbdPd3oYnnv/RKuH58t
DCFcjSFBb6/hn52jiGE+LXEhI8frhlvQxY9eXnZXdOqvzCLVDYW2ucEq3IpOB6kMPZnnnOcT/dLu
3VQrd63Czvv2J3S53+Iiy+HMFrjdvC4IM5IueFIvKPUGisEQ4Q2Za06nxdbOcekdXJm5i+G225AO
DWijj2/k3dOHMssJuM41rUirJlzVXcE9OVt08yZGHHjN5+ziXGYwBJ9cZFkiNnXB6WBFFU9YoRhO
lLdu8zcDT64O49C7ylGd2OxDJEmK8zTUWvFiYJpnBKmaayIoh6RtaERZxbcUTSqXnCVJy0eOA6f5
sExF81nRzW4I2rJIn8jz9CQRqZXZIqEapma41YeiqIjgNJJvE8FJbgjWWv6mzyfKSHhCfDFSi5bT
nNDDCTHFgvlvGctcRyRImBZda7XIngHIzeyB9K+q2ne29JKvK8KfP+Y6CP1XrNiliMaK5ImPeuVy
3rcIvUcCQpXMfFpLiy9u5JYBVUSnfN2Na9wPgamBlfqTdMhqfHsRXXyKTLRJPU6eLnJrQoRPJ7oc
ybrNM8OKlEH9jA+nyXY6HZSiQfYlCjNwmmtJza+tI3ZS4EZe76aiPx3Ryix3nYbWjugcLtq+dwqM
xBNUM1lgrMn07jILljklIibSMFMJrTk7M8kD7cQCcYNIEhcDBwLQ4QnEv96exYtigEGoIsmR2O67
F3lhHAxDOi2NGhGC7ARjpfUZ/TR9uDOLtP2gloV95du/2GEY0ATlxGUE2R8GWaeTiH+D17jpxA3R
W6sHM6ahjie3Hr39WK+OgsIbqfcGKJlno8xp4SFG89TInYrpg4Tz9XkhpPZKifraKHgNYFcNtckC
djx9Fjp4aW2gGo1SQ2+PuVoRCA/mcmWhXy47JPEcOBo2xxTb5/6jupfMrLfUitDa6juFNlIgtIqG
p2lcO94uHwjty38AKkAmldrZknNoufLx61bUya3xIZFC5Rj3vvuBQINpD3ARpB68QFc2s89EH1Y3
MmOZiWfVK/IM2gUps78x1jGf3rsU2PwtvlmLA4DT5mwpTPB7Z9m1brSZpX+BrJi9iGK5ZrlyOXOM
wo3aIE+IP+fB6dXY9kTezm40au740k7peKspmXx5+1n+++ZPbn3chWCTsiXj6OuhVD9dcTq1uYky
2YtodSC1Qoc8ZPsFB4I2QKplGDeOsbh/BmJyv8dKO+WHNFGHn1WGv8IeNsNKerAlYm3/9s+6XKEw
QbkDA1SBl/Hn9FfNpUjcNi7dyC601P4gIYz0x9Iqi/XzAjPkz9ujvTLVME9xfWJbBCK50MX0ydS0
s2Q0O7MCvhdrb+NzE749ymvPhApGA7JwuOSeR5aM6Ug8atx70RynI5SvXI0kim+IfONwZRu5PMkI
3ACTQn6g8TjnxodbvUC7nZdqmXl5cCnA/BW/lJusUytfSSz1j5Fd/QhfmUUTkAl8CT72JhA4fWd1
I2oVrVkcjVDpgkYVZaCO8zXz0svjhbg84pDgXOEHc2E3lsKxGjQjjqMUeedDnWXFL+zZMcie8ENs
wX+uHGevTCXl5Ob/rdFKQ+Z2+lTNLGPTwkohGpLR80njEjs1sfMtKn0NPa3Tb+t56tYrL/C1ucR3
kVhPUizQBp6tf9Xqp5Q08ziqBCe1687qwdPXa6KfV0dBRYyDlAPL/NxzdsEzwTSXPo6MVfzCU2be
kXT97iu0TSgQq5BeBej+hcN2qXZOQW2uRJN09XA1dWUvhF1cqZJf+biooPCFBxJAAuaeTVhKXjbV
TapE0tSzoNOtcl/aK7Yla/Xz7c/4tQXx70j66YJQLQwUkpiRvAYzMwe1/22iWnzCY+2WkGl6wtBF
rPS7t4d99QFZ8fiMgkcAeJ4Oq5Ml3aQa0yimLP4JWKD1wTx27RrYc9v9ePdgSM5Iadna7tDxz8oQ
qmBTjsDxkUkJ8sHQaqiA1VKGY69aV7CjV9YgvU0qC7Aydvtz5d6aGSvMCCeOMtnFWGa06M2l/V4f
f85RgG9QFg5TlILniEJGNpzWS1OJMK+HE6jmMGztUR7fPW0eT4KjO+XVBmeevqNBKWo7WbLkJjZ6
EeDC4O3KujPuahoWH94e6nIbpPPHHsuVBSUz6/50qHHMJkiC6xKNMv1uyviPlxtPq1oTbiKKw9tj
XS49xiLTYfODVTdV0elYeku6VzLNS4SCz4CAgWc83vAuljDeHL491OVqYKjNAZtrNXZAF3hbZmdu
YekgicKegw6uU5itw3vdMf/rWqmgSzhdAdCe00qSpqayWmYzKhVtCGsn/TWsng2/S9bv3sdBdYBE
iRDfYPUL37K5hpSvcTfBqmP9YK5ZcVN4vbyCsVy+IM55OnBcTUCQsPQ+fUGFE2cpeWh6FA+puW/6
1oy81a18oa3mu69BkBHoASNKpb7gXZ0OBZmjcspOGhGJCputhwtBUhbOu+t5NICbkpepo5pwtj34
H2RK2NNko+G1o4FeSDiN7o9U2Pdrbk5XdtXL9UbtyzUILTSqIPgPpwNhd7MatZM7UZ9qfwcryY5m
Ic0rxezlicEg22OgMqSUP+9TxcmM00bTOxHOI9XkG42CwKOw1y9ckxVIrNhEYK8Ah+29NoCb9brG
qmBT2sSU56FE86BoRddBv5Fd3x5TZ3xSxya+8nSXUwjPiAodkA9MAT3g6RTGrsC5qxkoVRruDJ2U
JHm36nhlD3plFC6sm0kv3F1iRLdP4J8Vwc5E2DO5iZG5WCQUW3UVJD0U8be3H2AK/p3T69Am6mYL
h0QKkqiffUoqggcSFLM4EoN0vFDJJ0c79pOW/sRdYXhJWmn+rsxaVfYGWdBov3Htb90tycxboFdZ
sG8Dp5h0ca9nAEdPnWiU6Xlr1iv7OI9H416n41vtCkdU8Ucuq669m9VYG/YJRjkKygrVGO/hCjTW
3qUHlqIQKwHVNL2GQJ5URT/fosmZlwP2HyPaKq/0it3aJI4ZqkNnwb/N6rG/watTaHfWYg228PO6
6Ysd8qhxOYxYd6xHe9JEvItFapqfTUWZX7K5Ky3kSNhrfWww0zKPlaGkc+h0McxXdTFKIcNRTvZ6
FKsmrMiQgC6BRdw3ra0lbfunZS0TA1VK2//tStl393Wd0zPUuyH5TK40+quJjPjkcZgNEg5KhHVd
uLITr1CyYUeGTttZz3z3TXK0DUUH9sfKKSioKc1d5cCUfpSOXn3sdZ74Ppl1o9jbWES3x9Ex13nn
ZUJit6ILk0h1ExOoPMQ3Xyx+XSmY5mj5gv+KUw7j5ymblu95M+Cho6yjsIIp1yzxJA2aPH5bGzO6
IGnbSe8LeGakWmHtKo+TaXAQcXJBGnGylXBG5C5Ti+AGH6vyI0Ks1LtPkfOVdCM0RT4AXabO76VV
VPGjb6RMb7UBJ9CDSXKV+lV3VrQtA3F1ys2i207ro4pEOYN+zsrT/TxnszzS8W1vWvDRL1Zf9/lN
RTw81aWBpwucFVO64TrM2rjPK7JLwhmDL3nQzBEuftnSOrnJLbNsb5wammZo4R3TBvUoB+VoZrg2
hCkMouqQC4q9G0XXJCegyWu54+q9/BkXa9QfHKkh+lFgtfzoVKtzwQcsuzuuTVcNO6fqEyx89LyZ
8E4x1o9ZHNtuANE3zR7MCcDhzlp7bbyhJh/zg53jIBSmMGHwCppVuVjIryR2BktjVhi/LYps8AZr
i/5WlrKIg6U0B3wjan0tg26MlcQfeyOXobRzC0mHpQyTv7Y9ljWNbacoChoxips+VibpZ01hdEej
gz0VFtgq9zvOFLGwVhq1DSjaB/jxypQn05PjSV5vAv9OBkvmuvLW6+zF2I/qmpi4po3zsJvTKZkO
dWKhn/Arr9enDx4NIcKJ5lhVdp4B0+srafFGf+dNhfs1HXL1EzZsnhdkcZNWd8mEv4KvCvxK/cFA
BRUUa8d62jzlysC1JyX21wQhQjDVqdYGCre2GBDYlnmQgYYsgS2QAVCsmJn00ZB7BDUCyjxWi5J/
0rVG+aRj+ZJ/SAgT0z5381rKDxrrBXPpwoEMbLeFdPyqaPvyG1rbfgwnqGpKaM4C2m5rJ+44op60
xNIFMsaoy89KXY6H1Jjdr5YTz/Uhk2ZrIDqh4/1zSIn3hDeNJKsDN5zNJzGk4vtoNVpzmDpjETCl
1ekF2nFePC0OHLhHB03AfOwBPbpnDJB4/1nv1S+tMiVaiC7IgzauzWJA35Amj/mwrurew1LtR28t
Ir7XSI9Mdznfsfy5TNpMMFvF5347/Y+z89qNG+na9RUVwBxO2UmiJMuyLFv+TgiHGeac6+r3Q23g
h5vdEKExBnNgz7hUxQorvAHNWHirEP/a+76beyDcYFTLHbj+bDgtLqXWoWtNdfQ4JSwhXJzI/cE1
HKQnGGd943WLYeTNbAdGdxNEttse3cwBWFrbVpj9S2ejcnbd2Ica2oUSwUgxuioSdRQC5b3dlVb2
FNcWFK9yHhvtyRJjKE/YQSvjUU+19rsM7G58DCHT1IdYqbJqP/ApW5ias9oc8qGS06c4xeD4pDdC
BxiWhl2LcXXdC2Pfj6JAtc9sSuOepzaArpLTljxG5phOPlYKRnWXTW033uYIcIlHt69Sw2ui0dbu
036ExtLq7tTeOjLQ5nuCblP/HWjm9C2b9EH/Yta1a7+klSOK7wE1TeVZzaI+vcUyPW69SE6mPOVa
0X5KJFTso5VAhH3B6K01611Xz6bYW8Ewj7z5UwAXmW2C5h/qkQ4kI5Rmqr0CKSiHkeA0YpG06sNj
UaFMfMzrIB13Uys67RPGJlIenbGqyl1XhTMbS8JRPDlVb+F3mc2t9cqN1ZW/JOq0wt6VSlbALqqC
YjjSFeu+2mI25l1fOYHtt4J2AddDKKNbDrj6ZEmrVA791HTajduotvgJVyhrjlFCDfJIVyFTdW9M
RRh9jmc0dgG0V2ZGo8kQ8jiZZNrIzZH0I0IWyh+RCR269bQ5EOnebLg34QoUZf3o0r9tfeDs+iO8
kqr4pUxNGOxhG5HYxsQR/9C+Im3qUkeWNwDCavzGuhg0MdS6wvxjxCHNN/Q3ymafcTfTMoW5bras
s9Szf3h96uHBFY5wcTPPMZQQeaLGOwQ5O3HXJgk0Pnemv3IwS6TvPCRJu8Cj/2dSFMGUkhDTFNLe
ueWsfa3MvEH7rS0hc0np2J9CpbWS29mWSXKQmSEQZ8+VtjoovJ3KyXJn4pqkVIzWC/lK4y00Rd3c
8T852WeBzO18dCZKmnurjlyM62RUcZImtT8ZySi+NTHGGJ/tOVUVb46l/tqFYRc/JcKpOZYSYRZu
M6TF2p+1QPcr8tgjxfAsB2G7zy7iDrCF6B7qBydraFYgI4/eGpKXVnmSsDq/YwZlQJ/ihwx47iNb
x7MxFBrK0LNYPL6KbHpBBw8ADvevvEf8y1Bu5yqJxb6DJdb+ice4DHduMxQ/4UAFqM8Cw/o1QXD6
NcJPkQeZLCCh0e417uMQ9g90P61JjzFy4X/wF42ngwaJJvliRm5c3OdhXmsEh0OllV42wsTYL8kf
3hLFXMbfkilJm28F8pnQYrUBWYYJXRroz6M+fqbXmMDGmScpnmdLg1XhRbxjLyYg9PrLRMJf73N6
tAnUuGb+lNpRlx36dG7Lh3EYwv7BFsow3UBbVO5hNODeFtldkrHMovnSKr1BhziB9nMq2zawdw7I
AmUHNxcyCNElPxEk8eIpRGyxfFKwUbZOjjGZv5EwZ7f1bVREj0FUTji2CWTI7imFDfKO6Fg2N1Wg
xdOnzEmaYodu9myfAqVX+19Yj+efc7noVGKXZI2nUqrx8Fkfuvxfp3Va9bYxOvWbGFyj/+0GQa0d
Cuxd5meH36q9sUnC+fucC6j92VjFp5rg9FZFxcHcoUpijsRuCXdl1Vf9dOxyiUhFq5UUSby6qxq8
fyoHlUxfR9QTcEUNrWUHWjrgsdWDMj60itC/hg5Vv+NUdBHQAVkbmNwgyujYXi4MGJy94SRc2a4o
u53uhF30Q49GR392IrOrvrUdm+EWOTncjEx+X+zDdtF08MC4DPm91WR5hbBgklObZLOaT6HR2+qn
kg1Xf3XCSusPdVAI41Rw2wPDsGbzSFaoIymQQnu5K3JIqXjYGPFwlxpN6txDFRrKm4VPVP2TWXWQ
HdrOERb7OYMpOdg5OsYZsprdCfId0EucH6bMa3tNK47gh23tURO1CA5FHAWoBSKvqPT3FRJvSupN
SpgjVjGFsfg3c4K0O+bdJGkOCSiSxwQChIHUbiw5PaGyqBvSYkIBq+ZKK3dTMgWf+qo2nsO6hfFm
NvHUPuB7W1i3ocD1dxcqIv+O4h4bLmvcUjkGAZRIb4DrUZ7GKuinxywK7RxtTCp66LgMRps9mfYE
L87rrGlRfC+gK9y7edrIp9m0OrabmLThe64UqEom8BqjXRAm0vUg2qWKV5Y2xlwRT6G1+IaGP6tx
DIodcRvw4UC60X7UuYa8We0Iu3jcrC3LnKU+e55YuhT0SV/JLcmX1733oMgTMw9clwqkHp5iFxnV
qbP0h1lHegPtg6eyjhCrEPncIjVrfNTmhlYJ2H1qKhRTFobTqtARdt1QVnoT3AIZyb3SEfEn2CVY
5uGWvuHv9VZ7XE0V/RYaJnSYUYxai/UJJxntWrjBbYOSbeJNztT9CqFhPJcQcm2v06r0Z5lGcvRy
3pgvbhoq7k6mIv79fjZ/ZcmpianUkCxzabit5oympVICDBS3SM2W3mSn9ZGP3h3RtmmO0KX7WzfK
8X6I22gP4/PL+6Mvf/tqFUAnU4JBLQ6HujWZAdnjmoc1C31OmKyPXSNtmJaENN8luqII+eTQsrbq
F+sxSWfARC8sHhAKF5h8RYyTwb0b3MIdJ+Ozg/oonc74ZMyIOXSKOm9UZS6gSYxHZR1QEo6FCtgL
fp6/qjIq6T+nnV1VxHQmVLMyfncZF2oyTe0e27rggQB9+JFY3ZYQ00XJcxnZUensLxKDVMDPR06w
4GopmFCnScp0l0ZifoS8jpAz0m4/3v+QF+W7ZSh6FLRRaQTSkDsfqqVnPBYjHUAQmfMrPPz8ODRW
fcwRSjlFHekbADH0P94f9drS8gVppFJ2p5mw2rwNoVLnTLSZQjX9nrn0l5JoulP7/rdeksxCjvVS
CwmM90e9sqzQbqiI4+eEGOW6zNb2SibIrMRtbXfqoQsq4sDMnrwAF4D/MhQ9JOqii5biul08JrB2
K3MUt3YVOAdUaDpvhlRNPSHcUg+9KOrZoEkpJ7sKiA2u31Xx0BK2kQnRo89dD6hXD2i/61IpNg7D
tVEoJlMZh9ZGHWi1T0Sp5AXHhC9GSWRfQALbgUXa6ihc2Y04L9O0oOAP7WZt3omiUTJpDg6+cSGS
lw5thi8TK6n7jYF3rBhHh5IMCr7azfs748p+XGgqNE0ccDxcauenQJWVBMQXJr6C+Rs80jrzk35C
RcU0EMAsuuQQTur4JY26euP8Xe5JassLrgcjG0rM6w4huAWrmamD+IhaT7smjaaXntx7R8FoC+R1
iYbhjNMRQqoPeOdytZ3PMhAzQnZTWvh67WKLioVpOv0MpzaMP6VK01F17TrV9CNw7uaNSq3460zC
0x5rJ+hQ6bB0VCLYiEr37f3Vv7IGms3BZFdxMgHEnP9clr50qhCV9hsFsw+6WkPotbQiyXMJG4/v
D3a5xbjoQDvQsVpwDxfHpR11hX566stRR/ilHRrX69EyuZsgJCK6oitR/qlK8mDe2GOXJ0ij0glB
lA4tqL313o5Il5sG20S/qGqxaHaQFxC1fPjiYRSXkqVGQxgO6jL9vx4tPU2QUHGSzEcaQbykRRwc
9Fn2OC4EWxfP5aFZcHwceoPVXMD950O1mAdDSKYoaZaV4idFYpwqlGa4IWSN3k+MHF8GK5sSxofv
IgamRIghGV0ndvJq4ExrYZbnma8loj+gUjV6VTYHH+072oyCqhtw0sVmdY3SsgcTqQ4EhnwkIqw/
eo6opaPL+jVw+u6jIM+3oSCILoQvIljtfEIKeQsHl6ECt9EIaug0OE765/2Nv6zKWcjGIPz9igNf
GBeaNeTOQUGqaRzJ50oz5zMqwprcA1ygLJymQHIrpzS3KK/XtjzJAOAYcCtcrMuf/7UZ21a12nnM
Mj+fZP5j7DN5ZydI4nx8YuA4lh4kLXx3HS3R0FLrsogzvxoU+4gVCanPPPOvlsjbGFLl4+OxJ0Bj
UsUCXLQ+yHPjVE4eR7kfx7gYSpl9a+l1el063Lpq8u/7k7tyyACcKex1HsXFa/p8Cc3e6jtE89ga
zj63p/JUGtmzFpHmVLoWHAanmqmq1Ru3yJUPB2gbZQDaT/h166uXYnbDrkjRTPJTkTuv1cBlyK6c
tsLAy4t/ydngBsGGAemxjrBrtU3SReXM11M4sAO1/GNU6Olda8tNQu/yiKy2PzEyMYWzYFicNYlC
Sso6yhxUfo1IjvRyRGs7TzGRjafCb+NSMtJm+Ko0WfsZDGbzc6yrYbpVghDHBm7upN1DAZmfixTR
MC8eQ1e/mXtXz+6atNW1G8eUAm8Zok6xx4Ai7w923KXjvpe0FXze0WoRCeeIHVMSaNvxFHSU5YnX
aLHyHvqu+xU5bpcgNssH2aVgReYDdQVEK1O9LkO/LLrQ3tEezLEojNVoPiBFQZ6NkjESgFTTg/RG
gDxRdybMXgeMpySgQCqqKe8gApcbefCVHeJyOygk3KjwouZ6vi8DpzXYI0nhm/RpXlH+m56wq9ly
K33Lpldfjf4+ffcFcYRGxXI8/rpBVHaek/Vd4aNCpVd3aDY47nfsSujOppJSu6doiI76NARp03VR
PXb3WqyH+R6++xzvS2vQ/0GTshlPTtBUNfXZeYoOMqzyXwImrXlbJ0D6f3SDEnW7ngJsePv++b2y
xaH7w95ZXhEAbqvzm6NBGlB7K3whUvGasQcHMG2KepgtYW5JXaw/Chc7lC6eYp2eO6nV6qOkSART
GjMUX7daYxebQ3QbRGa1Ecisp7SMsjhYAoclaAUQdf5NJjqQk9UWKs3IFg+pqhC7Jg5cn4zd3cDP
rW+/ZSjqCzQjuNjBii4T/uvzB4VsobSOqj9OyrCPrcSmZm+6t46Y8h19VTryqoJelRVuZSLXJkmB
7A0Vuwy9ugETa9RDt2lUX5Tm8CByRkH9osI0ZBw++PozSY4l6fBS2IAFtUo+8g4vKzmrqt/EvXtT
67Z9o2VFtuGtd2VvkPwCUwVeQjSxNlgXaYbL26yrvkJP4RQjemi2gb5/f7df+V7susWgAxwzkPvV
94rb0C5Ro9X80Bq0Q9hq1Z0S5O2u1zsL+l+qocU2ztT/w3baCAqvDk3sZC3/UM5Y7f3eCnIR6KHm
o9WQfa6ANvy20lx9kb01fKdOXe75iWk6t5a7Menlb/77jnr7fg6obYrxFMXW5yFozC4eA6n6RWAM
DzDGouPQdfEPKqbTjli43rh6r2zNBXXHY4aquwMw6fxQ6NixLix1xott9Smnk7pXZJ3A1x9aa/f+
B722a4gadXYMxVXCnvOxakrgBCaSD5rh7J7Apjtiip5urOAFR3hZQrJ+vBEhIxNyr6bUol9bpbOh
+VZQ3k1ZdQBYdKtH4l5RwhdEeQ/k5f8gaPcZJMhPtXE8oU60jRFlnQuNvpdlbuyma/NedD/gj5As
YwV/Pu8WEUCnKBLNn2rK71YXpHcYBW2VHa59SZhDb0YA7lI8Px9FVEnUS4T6/DjJ82eMZVM/TGLz
IJtNzv61TUqxGqiczUKD2TwfSlHqvk5shlLqqPkF+GPwFz+mlyAKEnApbrfx7l0ZjzsG/R5lgTnC
PjkfD4y4YkgnNfw27/PHDPTw3q1wOiyFEhwVq7Y/foliH0u1FHgt+hzr2gZioWpY0SXxGy1fKIC6
BhDaSDaOw5UPttTYHCZGDqWvTSIaq5dottm6jxRt6/W6ilC4trgcS9BkHz55JqEqygdvahxrWaJK
w5gNBpaOFGtRfxntMLypHHAq749y0c7g5C1kr4WZv7QR1lyMcahHFPUV3Q9l557gEAWAQYrgcc5n
MES9UXdItLf0+rBgGo7p0AeHERnAjXW9tlugU2Lcw/NHnWX1BMoGOFJZYuiQTUS/kA3agIDJxO9R
jmgGqkayJVl05YCblEkIYdElgIW/DmJmdIQAHeo+AeC8N4H9oHrfyeP7y7ucqtXTwCjESGwV2iTr
BGewsVeDI274pjn+scgvAJU8THH3xHP/7MTz0/vDvRFBVuNRxlysZgmWqW+t1tHOc00HJ2D6iERi
nOeCgolvcwT/cP8wJ7xYM4kdrWdPaXWrg8pRTqhwJ90C16qK30ASc+tWOH3zVIWDaTznUwY1GovX
WOzIjnTnZIvRfuwS5I893UEm/djSetX8DhighnNVQioCh6qPH9o5Tt0b0BDuV9OSc7WroozIqXUb
rppA4tB5miNakSAjBvTeqZkNeLjJIh5e9Xo2LB7qQQju+UCW+2hqjdeKQoJzmDQ6B3ugRAY9/8Eo
K7TxEhP+Nt5/ppeIilI+LoCaRYZnB9/48t1vFXhnuE9rdO0PekAvfUdgK5A6rnoXVga2ePRcgzR/
duxA+zNDtR8xRTCghExaFehHUwnEq1VZff1oIjqoPeCe0PooQVfFrqeX/i2ag6ACkqUAd0njUM8W
A2PlR4UHlepZXW5E3sw9iR+AKjC3wwMzJYebtN8ItFt0njO7cbm4RgMxfvCf/wszPHd3tUYHce8I
mukbx+3K5qd5SdOU5gsP+9qFhnKNcAES6D44wQzIkm3uazTKP36DcV+AN6beCUt2HQyWhWlVqDIb
PmAV01Pm3tgJY96S0Lo2F15qIi90aklMVm/ogB+LLXvV8Ju2j/Y61PnDhIjxf1gxPKJJqoguedFW
8QCqvTRFRMBcTGX4KvGXfc2HTSP4N+rR+vzCJ1skU/gsF/fFRBoLBAipBTwo7H43Y+QmHspFV84v
ZcibhiUuIL/WQtd6J/t+LlH4ncs/eVS1+MImdta+2OAt/ihAY5PD+7fLtbeCZh+3JoY01F7XPaAI
UxAF/T/Dt6LQ+l6YjYovhbBtsFqmfpN0Sat48ObVXzPiWEeg6LPf6ulW0ejaB6foQKuEaiZNk+XP
/8oJOysnlkFD1teaXP00AkD9HxjELXbBlZd+IYAwClVgmmurbSUdgOPxTADItfN7ToLwNHD2d1k/
9BvLemU+lLJR38H5HIkGe5VpZrgn9lkdaH40jY4Xo06MDYXdbrxE10ah8rvosC0yG85qlME004IL
V/PjXo2PgOscb1y0Pt/fIlfeOzTE/m8Ud/X+WPbYTXozan4Ob/ShSnPruejBr+ZjLO/Uuq2+ZgMG
xu8PenVqdIMgRqKlR2nifEMACJeYReRMrXR6T7T4C9eFbW4s4JUNsdCQVIQ9F8GktcZhKKLOwK5T
95PA1PbU/14ViAP7GKzHxiJeyWQXIUUK2fB2lt13Ph/ZR4nVqBx52SrjTtSZNR+6GZni49AW6aNV
i+ciks1d0gTG9w8vJUMzO3Y8e2S9S3SKZGYWmvRbSaAPGVf4IcKkb2OCF1U9gk4ENEzADVyodP9X
wVct5gSNiczwsbr8HJjqvwOALuBS/RHvnF8unaNEfAdl84nL8FmmM9rZqvbkpCIFjGXtW6cp8YQf
EdifnzrcYJB+3jr/VzaVywNJ3RGtcIQFV3U7jARMW5tZiVlz6rtwls4xTGqxcfbfqi6rC/+tdbH0
ZbkC1p0fYkZkP9webZ3IsMJdZJT1cIOOhPEYj1WXHkWLyvA9zu0FnBuJYaynanOmHw2tkirBUIqU
3se3wKIFhrgJW0C/wFJVeuIWDYExit72DuOR/KAkzpbG0LXlJeFFAwTSmAUV6XyPT1SiOuZn+LU5
dcdSGwxAxHXzH7YzXFWK/XTYyXuX6+qvpyKWeMQEGfuMCG9AMgzBOAss9cZ2vrwZaGBgKc57sTSg
1qkuKRRcq7IyfKNXwuPgmDghx3CeqrL7+LItQ+EFSinUJGVb3a/UwpNMb0teYJC5sUccPr7aUfpR
gT8q++gELfoKqLWg87uka3+tG1ySPhY6dx34B7RG7ISKTJiaLvFrUG7kLNdWj4RFpZRFZEHt53ys
0tYRz7TYb2Fth/cTMOmdAcTUn5tyq5tw+ToRJxK/LfAxgzL5atP1fQeAV5h4H41zdWOGRvlYGF1x
MhGc/QUuevTqoVM29uBb5eH8iDMqQicms8ReUl8tZpx3hWpDLSd0JDN7lJTo/0liF0LhvkTyPt/V
JA4R+ZlWPWmYdkuYa037OjpFM+xmyDgNvaLcfQrUyQFvmI4jvao0lxlk+dwqPJKovjqaVdl/Dtyo
/JlgbqHuegONjF0KDV56eu6GOKuU8ZMZmeoLRVRoLVqL53vVB7gBaFCFttSYLsAm7CHOHG3SRS0D
eer1tPFtic3WtfxuzkHqm7l+03Dv79KAGwU8NAlZYn1ph0S/yQKgXhVOOEwvjvN7V8Tlh2MEfgoi
hOVxW0SiVrsMaZna6ovJ8vOkCfdlQkoF4M3ZyBKubTBixkWuiRqRuy5japjXmWmjWb4Ri+nHNGrt
LsVP9iZo49iXsrO8Yajc/330wl6gt2h3oLuCg+m6UzGoWq+bfWwTLoQ/1FxPnsBdW6/vD3Llyeay
BgYB7HUJUteiK0h2GI5sh8AvwtBsfii20DQvcENRJ16GIcydhD5JISyMHWxKqOWGfpNJGAt5O2Rt
ixCblsYe2kxB+DXA5eazU9ZaemsnQTZ6ASrCCe10WYTgrorM9hoM2vTT+3O4ctPwBFAVsanrImO0
ijomfKP4FcKhKcZyj69F5GHmUx7KWv+oGCubn+UCKke8Ddxq3RKQspApp9Am2s6sYx247R4pbnFK
K6CO78/q8iVlKCRcUBQHZoiv7Pn9WUMDE44yMysERQ9W3FinCHeN/zAKFaWlPsd8CAvOR+mUwdXo
/zu+kKa7Ix/Hp1mTwUY4dGUuVK54LRdsz9JjPB9Fy9us6iIcHZdG1bGz4umk53AxPrxiyH+QXfOw
LQ/PasVwODFiNEAMv3B689hMLsY55bSllX8ZxaO5RF9v+Sw8o2vl2tlIKe5ycCmzw1fqlfTFiOYb
W5dyn0cxzl3WIZLi3/entlyqq7cG3S76NCAZafyvpYYr2+rcDHlv3+Zm53iK6CnlLL86TaGibRXx
2d4f8MoXIz7AU4yiI3iYNVBkGPKkxelM+IZbgiEy4CXHrZVvnNzLUdBshrGOKAM8A0LG830xQHZQ
FiMnX3eS+uiGPYiRicLZR+cCdwCNMO45LgnuiPNRGrO1O4Jr1w8pnj7hV6YdY4ShPz4KTXoCJ/Q/
CEXWwIkBVjDsOup99lKf7LWm/WmlNEc/PBeUMvgy9M/BT6wB1nESwF8Gn+wDBwifpt6ejplM05f/
MMqiv+CCj1uCuPMVGxtzjlQcAv2u7SsQQiYavSSqH27t0KPgZqNwTEJGKH8+ChFBWMEDC3zpaBjF
S12Sfhdy47tcHh2CXnBBQONQg0Fq9XwUWNSo7/e261s4MMa+Mjb6Z+CNcFhAZ6lHY3bd5w+vHqiG
JcGnykQevHqPitSQOuozrl+kqnOLouiwt2p9a1dfvnoEYrTGIBQAskJM8nxeDnSMIYZa60fyTV9p
To6g1VIfGHewgda4ckyJskiBUOZwMXdeXd/Msy4d9PbAqsXlH9qN8aeqrJ2N9vfVUWgSo5jxhgzS
zifkBtjBQsEJfE2p0bdRo/pGaSP76/sf5+qyUStb6ta0uNedPgBGcYSFbOA7bRUcFC2MjmYss4dx
qb9+fCj0oME/L0fpQhYo0ty81Lsu4JPU7U7VBmdXBLA8MW3egipcWzuuBRLHtyLgurRkdu3YVQrN
tQKi7CcH5dsjHnPhf5kQ4Sgnlr7+RTcvrVUMKYFq+VFgVzdh6fL2YEy4z0bc0d5fu2sTWoT1ibYW
iNi6TDOYmkCuFewv3k/pXgtj82hnQ79xN1wdhb4v7YWldLquMCphEXdOrNOTjGT6LS2mF2jf2kaI
fe0Cgj+9vD4sG9nK+b4ehJHHWR0Hfl3pAuavkn7CrQus4aDkz7Yii5uPLx2FF16wBX7J7X0+XqQY
WdU2nNYOvs3zYEf6A9fER22e2NKgBNnbNDOMRSv1fBQr1NUhWcDZlDOmg9TD2cfQ0P3y/lyunVbg
l6ixojVO3LgumVo5fUlMKH2U4+J9CM/nITRacVOX+Xh8f6hre4H39K1p/NawPp8Q9vCqmrkMVRNi
/kQ0f76LwTVtrdvVGf01zCrkacA5J3knuRTKTntQYvNxUXY4IalUb2zua/uOA7Q0AolLLkSBQjWY
7bbVAr9vu5dBt5NTKKbRa8qhO1hmuSUCfG1iWBJxiGgKonK52hDz3KF9nRu85qlhf237tP5eBp2Z
7YN42tKAXxbpPBxm9/H4LRBmWFJrrkeX4nMimyG8k7aJkA8Vzd8trvO/4PUVyEiUA4npNNj1lnfL
lT2CUplL/ZSaFiTJ1UM4jNLMUlS+fBsX2QMq8epnBJf03x/eiVTROWDWQsE01vJeKMTkmRrqFoQd
iYcyBYlD3OF8/B9GoRRONkOFmtrj+X4f6yagMsNcVAtBdC6j8SGslfjjoQPgE9QLifT4Tuss1p7C
ymlr6jMBxpS7HPjVwWrs7uNnF6tAEIrcETBw1lZw5lzVaUltwFe0fLpDrj+h7h591LyDL0IzjwIt
oeQi+7haMaw1w7hTa9vPpYEH9OgEh87ENfj973J5jkx8CDEEQNuXzHydE7mRJSw1SS0fBaFhn+NP
+UB/1jlkUad8+JHl70f+EHQQkSrf6XwLGHmVZUKpLL+yJ32vtLFOc9coN9LyaxNSITrwBsLqUc1V
ONxWmpm5OqPkCuiSKO6HnTvMsNuB0G/s6ct7gaksQR0HhyToAgs7IW+hRezpuXe+96nwh6j+E9r9
Qz5zkiCpb5Tork4NfC9HiML9heKo6HAvlxNTi/Az3k3OODw7tWbeZ3pn7z++LWhT/t9Qq1e9Qk67
SNPlIAll/jpp43iIc6c4tVkUb8zq8uFYNE3p5yOtDbdobYyj1jjJ5vgd+iOSD6bd/NHD9jVE8MID
TPTn/Wld3qjLWCA8oPlQglzfD7mVYeOx1O5igWQGiKLm0KMnv7EvrnynpWZNFAEah+B1tQX7fnKF
a0y2j7hPJHcYrSOfNuLluKeK6WycqmuDcScTJSzWlOq616pgD5wgMWb7YYh2hQDc5GWZ/I2jvf7h
a48+Mhue78R+p7Zxfn7HMXebMcL3cqYkvVMyezg29K43Fu/KJwIlvKwcBSgO1eqWaGob2fhIOj6o
fXc32zM1z6b858P7gIYUjxH5EqnFWsGQx36MM41agNp0wuvKLr/JSk1sTOVNufQ8cCDrW/wd6NpQ
xV0H/KMGvR+ZduJJCnaNX4xD8qUBwv51LBPb8moN6ZqTa/fJJ4F7MAILcG2iXQXPY9jXem1pHLqc
/0TFSH18NUZZabvGDmTrWWOn2T47sHpS3V7KnyH3bvA7wzBdwEeKdVEG3piEUfwalc0igxxIZ6tP
sYTD701vFYMZ+YSwJjaQPpki7KtpaMtDrE/D7Thb8inNg5dCx+E5UOL0sW3j7Nf7H/HKzofSRiF5
qYyCSV7dUQb+271htmjsuGW2a+oqOcKLGe/CzPr98ZGWxhs4t//P1Tvf+YMT6HO0JG7KIifoDKjZ
UbW2qYxGW4z/K9ufQIzGIoR/YCjrOClwks5QoK37IszDA8Kh1Yk1aDZ25rWlAyGP9eqyfmDrzicU
NJpEfCsWqP00qFIhh7ZT6/CH0Snm/v2luzYf3iqqrai7LgbZ5yMNep5nOSQln2qrg299nJoghsZp
C2hxbUYUIyC/EmSAeVmlbnRkoqoro/DOtstyL/O2+GY7YXkjpT2e3p/SFbQFW46eJMkuATOl//M5
6TUSYZbRCF8dpgfu3i+NXr7MlYafUDYnnmVHChpWxRdRdCdjEC/RNG/VRq7/DMxz0d1AtWVdWCLi
qFFpq/mCmdX+awYoCvRIiu2dAnx1FliupwZtcErzxt6PjtY8QTfGGI0bfCP/f+t5rm4BmpULZ2UR
/79Q2bY7M1FyCup3EjVLFOEk1PyXlIZedJwnmPg/lWwKflXGjA1q14bu4FeEHaiIqkkhgj1BYVCj
WZZqmGnMQya+tvEsjAPa/pi9S6gjqg84U7xAi3G7xwwCQvw8Wj0unVZnoLCZ1kpZ77Iut1vTs2e7
7gEAN1ixAzdAnJPCwb5Wgrg5mC7G8a+jUU0vSaM3qMs4Tlh7aAYENZ5pcZveWaSx+lFMyltjyrLl
rdI3E3xO0sJWYL1UN/Le7Jwo/xrnVTF8rkYZPuG2EJq+mqNlih5n4X7FcHVSd4EWpu6dPrpu9S2b
Z6XYAWUSI9KkkVvlb9IE6YsJm6k4DcQM5Z7EJer3JEpVtwvKCMElXZ3G/lg6XSEe9NHOMuT+Wiv1
Z9vsJm8ycxXtKKGRFRgoJNu7dC70GavX1rJvIFN0oeNRA2z+JIqau0dahx2qfI06Bfx0kzolxQ49
frqlmVK082d7ztL6SWvKovgmpmbSv9RNZ8+/UyMJs0Omao36OEF8sr0EJH216FHaQXEA4hGVnhPG
9nRqzRxXjb1VhaZxh/dRnj04sRtX+1CTJomstDJ1S9DnyhWDmg+FfQITivvrCCgs8E/MAzXwZzbH
XWEA3dbzsN+Ift5O9WqfgzWFnkUFD/772lygkbPIorYS4AM19Q4J3e4lidQR7dIF4g1aYrjtBqE+
xbN0H2Wl9F9DWaaf3797rs0V5RlyjeXRQ+zr/OqpJr3GX8YNfDt1zJ1KWfyQaPW4kRReGwUEAFhk
nE5Jo1ZVI0OtLVW6vKxWEjnPYY7WHyK75UZD5sqVvUCQqAcs8lPkUOdz0bVidBMtDe/yIIBY4Jba
89LdfojUUNmCIl2ZEagNeiQL/R242OrBK7omh7othB8oXNE7LRi+1h3acRsL9xYDrzYJgGvo4eTT
QETW9PDE7tLZQfjfjwf5UJrWTlhh4iVFdM/teNtOLn5Vzp6M534aURfTw9vWmSev7cPHzMr2DTCW
DgWqSc2PRZ7/r8vqY5LWhzSHBBGKcjcr095sZ4RndWPjWbuSzQLXXFhPgBpYodVLrc5tOmWKEd4B
13xFLlr3qCKLvY5IdY4Grl5aH2cFcmCXRj1VPGrHa/xmDrMLenkToo8TdZ6Rq7gnBPqwURC49lQy
wPJQo2xEE3PV+HPrGDm8qQjvFCfLvADie5RlkMfACprWJ6RZUc8DudW0xW5OrM9jb288kdc2H2vK
A0lZAnT2amWzKtQRepjDOzgm6p9YTXvVq5GK3pjo1WHozi2GOGgBrRNp6uPIA0g+YDQ5xh7xTNUr
4QJuhI5XR+EYkdgsdsTrUzsPYlRlGYR32WiE1KVKaCcIvcZbxLXL7UgFh1/IOSzUvzXUqhQVjFvF
iO8UxDCzA/WXoj7kMh1sL9R6O/mcjW70RUdNKttYx8t7yVoQZ2TulAn4Wsuf/wVbBFCaQYwv0zuE
f24JEdIT4kpob4/pl/cv8+W7n10WdHyXGBIE66I7ssZHKlZo49xllz5qmg5KpZPK06VqY4cgvB01
XjSZmcpr3hPMEKWkh/eHv/iSpDML1t3mlkdSaF36W+pHc57npd9x6+46bZx2mjKHG7f8xXekFodT
Nxo7C2+UOOl8NRFhJQpqZelns1r9QKS3KHZF1w6HyZyGPRLDKqcutn68P7fLpQXxTF6/VGe509b9
omkGn6uqReMbRfJP0szVFzXPp4MS1MlNIGlOiNAYd11rOc/vD3y5qNRIKMaAxCZXxGzkfLqjgqcA
Ag6NH/8/zs5rx22ka9dXRIA5nFKpW5Lb3c72CeEwZjGzmMmr3w/7YP8WJTShDzPADODBlCqwaoU3
GB7GM3JSniTV9JXm9VXNjGnNWFBeTSCCJACXo8BQnZzcLOsj9OLmUdCB/UJ43+9jPe03I/CZw72z
MqCVUJ7jrib6WQYEbYqCFg37/Fircby1mm7Ylna+JgZyvWlk2OAqwXITc/DZX84KmWTXFaorj2Hd
BI2vWwjQb6RtExo7qbbpVIiAY1U9QvNcM3N6zQ8vv0VqQdTqZnIWt87y4S5LK6aCS5EmaCc9PPNv
v5wwDffmrGm+1abMRIeqlk2/6atcpwCTeIB/4yakRhpPYNA3VehqOsCVBmsEZjiJY+whG71TRneK
9549tum7abLCMfQnrILEPmsRWnnSonL8OzWj+RvKcFdsUnIppGbDYIgfKyO1nI1qKbG6Q4O0qncV
zpfpDlhbFByCQba4B4QYsTaGGKeNUmbI+9AbITdAN7mA9aG6QegPuOM6VIAywz6NQeoF76a+sfM9
Op+jhZArUgo+l1RcP0DitDSEyHMdceEUmftPA4LQ3pMX4P/iR62ufleaKvprGIMj/iuMqZm+GIop
4oca7hgEh8kqDUS7RPcR4GWVHwcFXfItyBvPPPXFoAZbQ4ZD8KiaHRr2LnbH3dkphfF5CDzWrchc
NdziSGLgtqmQjeyV0ra+EY3n9XGo8+6bWRvlH53OkUWwVAF7TupxHE8idXMX8e5KGMcc8OEaxf7G
0QQINfNMZuY7zYXF0SxqFLYD2R7d1BuPSYIrrF032mc50SZB7r54lpWrY4ZrGmveMVfP0UzCpcFu
w+aD3LW0e0qcguu7HavjlKfQrWY96596aZeSp8Ebu2mtI3R9t9DpRKcMFB5CCu5SSrBxkx4VDFkf
JXJY9qHsFas6G1NmJ5tISvujyJN2jZBwY44uvSHeB2jUMz7vcnnDMkI+u51a2vs8RSgHVr4CIfGY
GNO9Ml/oWzI7IDmEuDxNS2KKDmrYdXK7PaYW74OPi4x8kKj5fC1Kr8QIwEvWMscbCzq3PQFPgV8g
aVtca5mCXNoUat0RrEThbqRqQmG1RJUbuwB4gcfTW1j3ipQyTTBHOjQSYJWzcsLlio6Qv3RRO90x
hvnr+ZGmAj9qGqPcJ3Y8rhgLXs/Qfn2MOC6zWe7SvMnKhWvUuMAfk1ZPX9QkxRNb94ZDLKb+uU3i
tcjlxnhA7PjqacICEVs2WLBjJ5nT9enYmboMMeGwNMwtVTq/PkSjLvaNOguqldzu+ozOMj4A02bc
Nx3zxRlV3FChYdapx96yiyd0TNJDbofiZ8Ut/T8MNeff4Br4IK7sIPVab0yKefoRSfPoR6HUA5re
QAGOlZW3KwHL9bQc+suoOc2KCVysi1BCSK0j2UMgYjL69pGwRjvR0jR3vYPa1dtRxPW2Ea4Q/IDZ
IDoCdnd5Jk0JRxXjAvtoKGngW1M7niEiJx8mvRE7lNSau8dzZ0wXXljAJ9D9WhRLCmr2qmMqdBZD
KC+KKLH8SfR9qesfvGCoVxKja6oKzW3olqwVPAqgmPrl9FqrF5qiR8QDHfJvG7RlunSTBmWqfAi6
NBhQYwtqdWOLJO38QQuRKh5MswgPioqR2xcxqMWwN43W+fX2sl+HpKCmwMGDEp6hgdbi4ELhTzSI
4MlxaFDGzzBJ2euKE65AL9CHYH6XIRSniEsc7JRLQW5JxtMis+atagSnVmjaYzHr4T3YKPEbHxGN
qYfKp/eFeUSOCXVzGIMmRThZF/gG1JEty589HK5pl5Rl62xN0RvqS0Ol1UTLz+0/FVPq6p8TN0mN
LWdLYkCiaoO17+3UVXapPfXIh2k8i6eyzQO8VoYolz+avlbLdxRcg3DPHZUU1CEb9xlb2tjbgRQy
5Wc7EfZ5pNs2+CAoFRXrAPSxz1RNC9zC0IjrT4lnyvREgFJAny8Dz5cE/soGSyT3c+b0wy+SszDc
jmWUj9tEd3vTp7ETIT6RxaHh44eBkQTlVOtPTa3bfRgSPWs3Wj71mBOElT1sKzdVpq2gcJT+SU08
Dv4kYTe1j50wkmArndIwj1lQpGIPrZc7XG3jbPqvKLHUeW9kpKhngWJgtjdGc5C/aCVm0aFVs4x3
JuByRuIJgtYG/EAa8eR1htI9QpfDgseP9TLuKZjadto8QEMxy22sZeZ7B3JT876PPPur4eQ0ibC7
zuxNMnShsrcGD+FAkWWVe0jQtuhOne0EwbYyMvGCE1vunYpmwBhGVsgwY64TDuRfk/OF1gCiLymh
Tr0j+XSyRydIahMzvL6Qu6DtNfXcpGpg7YYWBx9fxJOYHj1Hgj3wndpwkCuUogn2uafWTzjJoYDn
9ohY7bsOpS4YZEq/kUS06pkU3gr9BIUKw6e4jVmL6irTtFMQRgi2sznFL6uXmjyoeiq/jABZQblr
ZfrNE4kpfTeKdQFtxEthw+CCVH2eBip1Kx/Na0qz+GYoXaPsQpmDb2dJFgg1UAHaRMoTU9AbN5ke
FT9hR9a4UqPA+2cAO6zsQswnfusi7k4GBLRfEqMQezuG8Ms3hgUSad+1qvfBTIyQymZJWLwxU1P7
4rQKSstl4Dgo3eW03PZVI5vg4NXamG7vvmNmqjf5NqBgGpKL9psDHA8TnaI4GnSsjwMn5r2ND9JK
2nvjhqE0AyCKJJEkYFnJ0+qgS+wqLI+N2aGdP1ViF5SyOhhoXdz9BPPIU0ebQxpqI8sMO80cAclj
LI/W2Oe4IznD85Ro2h9Psd2VCsmN+xkZCpAiBIjgN5bJtYwrfortyWPl9eY7QCvI4fTF3UVIVC4o
TcwIfpXgxVi8TtxjHX50qTya9GzOg1tkh4hY9e5lm0eZuZEWZXDC+cs3EBsYqtNGLI/lEI3vw7BS
/Emmw2lErvTuI0e3h8rSXMPiXlqWO7OwUSzId9WxbLVs52Z2vSUkXAvFrjeHUUj5DDqbNBCWtrFw
SKcw0QZ5nIbC4dWO9G0XILDz9udzHRkxCqLlkEZQHoA0f7lsStDTT64jqkbmNJ4RzR0Po9aFD2Ol
dyfhhfZKZHRrVnynoPAAvPPPxXiBZQyVizHMMbaxfkqL0NiVareGMrg5Cs0Q6qgU+LnkLmfVjGne
jl0z71AU72SbJWcVkaDHt9fu+lKY5VuQKZ+12EkG5l/xT7mWp4SuInxc3ubW3kLw8h5yT+s2LVXq
lW26rgLMSqWzNfZMYeUOuhzKaAAs2biA0gJUk03Wia9uFx+mXjN8dUIQS1VzAwcw7cP9M0RAgvrU
jM+9kvNpcILPA1uvqIvF8UZ0ropJIvaghLVrB/HWYgImIF1lOELYxWIq7dQhZY+hpqWgP5CiI4xB
99bJhrXy/q0TP9+rc0Y1M6oXF4XtCcUc+qw6Yr/8zpH0YIY2av2MMi03RrCWDr+m9ZcPLeg4wguM
wAnN0XK43LqsiZWoVhmvD5P4rEVN+j50nfZB8bCpNcfc26YtYaZC1vy1b83kqRcF2lmYpH4Lwibb
twOI+dDIHd+TSetbQag8vL3Lr6Cz5U+k7kk6C7/YQb758icO9aCnSlzXxyBrimnvWQkxqZeoXrQh
TcyF76lVHOwtObipD/xDKNuqsrzPou7Hn+6U2L0vFKdCvqw3i35H+dtGoy30uBgj3apCP2citl9r
Uw92AHGaxrexLnyJGjLYrYP+GbT6DhDN9u2J3boGZkQO8gVz8XgJtiM8DMAVJRSUkF3cuKJvd02G
kOPbo9w4UC6vGwbSwAY5U/O3+881AM1KcQqrqI9joDdbkLLRB2CEDb4BVfEdHC8p9P0DcuFAh6Y8
h6KPcTlg39STVQ9ufQwxEdhS+Ayf4nIwX3QMpf+DzbhGi7v6NEE1w01CuYO7lFt7cZtKskrcQ8bu
aLlR2PiGXnJ1TxWOiBu7c4yPb8/uVcXi4jQyylz/QwsTEgJ3+OX0CrQTbWRbjGMltEp9kjkcmF1k
IiGxUzEeLDVf9IjabGhsGs6usZFm+IX7YIFMeDDa2iOP6uCcxsaNtZ0UIMy/dYWjT/5YyEz1vdqu
UGuA2x5M26IJOu84iQBvNFIBO9ITP9fjUZ66GuzQzmg0N3qnVUpPPhP2Gr59rWi9Q5llWvtIXNyI
bT1iLh36o4Yn0PMwlEH9WyikjH9yfA09gIgFyZCpKmZ01oWdtC890JY/lhbmPyjJz/0v7O41f4rS
pP0e825iqS6NxPNT3F6DXQxy+AmIh0w/wuuMf7mV634Cj9Taz944Wda5nZp0OJcDZcd7b39gCzBq
AJzNzDTE+y83YnBSoumgAwUF7WbneU3np1Gf8b5xM69sOv+ryz1nKID5tJBR9ID9fTkU6Bca8q6t
IW+Rxp9krtRbSniB4bdGnK5EvVff61xKJ0KEQAEAhOzncqxwGPFHzhuUsQfT+uv1jUj8tnHNj31W
iEOulebaib6aHI8NphWgzIm1ELG+HFAxG/A7LmqFEdeH3A3jVEe7aarj51rAFNndu5SzK4yBGRAJ
BNzpxfRg+rUUKWrriJCjuvXM0fUrtRO+oQ6/3h4JWP71zFhI0OZwhGBWLMuhrhg8r0qr6UgEqYif
ejN43Qt0xn7aURTrDR9cnSE2tdbI+iM4WecrjOG6O2ZRhjpgzwH/YHVUtfDKbCPvXOdmR7Ugh7Ja
PQFhjjzXr5W8m5612MBwMASdlL/grxgVmxxBlLOkfp/4WuhY1nbS+tj2FUcbxeM4oYy6SRBz0x7D
CB9kH1nNcvDdIQ3jPRyyEQ1CFiXfc8WM+odpLISzdbXRdV9aU5bu0UsayziEbuYWmxJIu7OBAKXV
Z/4NxclBsYfhhTs/mDZda2ErqcqqDr4LwxU/kMqjfRUipRLvA6/r1YPupY39A1oIArFO4hXKB6z3
XGun4Dca7i1riqcdboiJh6cxapQ1l0ExnAvc539mXZsFm74fvMSPpwGFGYtE+6/a0Nbjnsgb+4BR
Td5vvciKtEfNCLvm4E1jTAwBRs/WtrGTpchMd02Mo3lU6krwX55LzfSjwhrQIsuVFL9fI44iHJhH
8Qlvbvx80efx/sp+UqZ3aVGmT6Vpig9EMVjSZtOYil3aKs6Pjuqf9J0gTMD+WR3ZSdvMHapIRO7v
ZFJHaidtPEX+NKqlvq85+rjHBor4rXt6kPkSHimGykUUad9Dpe+KnS7S1j7EVTu5G6+JVAFOME0R
OsH5IveDwVa/En403vtUj+Twrh/bpNijKtXGj26DX+ReFRr76vNAmL2vd1ptv7eELpqdqeQzSDQi
pRL+MMZJtvLhzVHS5R3GNejMfyHJQb9s0W2hQKuXUaPCMmpLb+IhcRs8bg3hqmAAULOl0UPuM2Kc
gIzTYTDSVN10cqzW+JCv+efih6D8BpOBWh888+UPkbzVAwKX7lGzWsN9wddbeA8JKEhtY7aGWh6A
hjnaCWY9MkVpW+ECSQXF6t4LJQzjXROD5H2P+bebHbCpD7KDVFR8fZOxqqstTThUEjq9LEtaVrny
PQvK0aDo2SXevsR3tNukbpN9hf7UfeVxxnjLaevM3Ha5lwwbtVNU/UUWpdRfmiwxftqhNPK9Morc
2hRp2TcPswRj9M4seX7wUh9rKFRNnrfeY1doMl6pg11vGk1VKB9QbtGxI9q4vJvdrOskRXOg/EXi
JP5o5Ynz0aPpGDwOTZpNOLvQ8d5GmYp2XyWqhsVqW3Cf396+S69CVZ5Xkx2bCxgY+y1jrLLstDAy
G+84aMj7NtS56Oia40rkOEdqlyeD6J7+Ki8g6TfjXc528DBGK2oUG7qk08e9YreYFU4qLqtubSVn
w8yNbBd2Qb0mcnu9zKSQBKyEdbwS9AUvB85p/g9VjspSJTvIfmG0bzSn9lOteWTQCT2wOt8WanSw
yubr2yv72sK9nPQ8NjUzInSXJtoiu/EApbXFoCQntQ06Kr56J38rrpp8sGMk27AHV+vPcaFEX8ET
lIgXukKUG0UpoxT3nMI6j3RNvwcRqoKbqct7fesiW1vv6lAd+neiVbF7f/sXX58FmhgzVX+GRqFL
sziTaVSneOSK9FQM2PCoihwOCfX5levq+iyQr8CHRQmU+h/Z6eWWULMwJ9SvstNUK8Fw9Lqg+qxR
c4r2dqTid1zsvGEYn9+e2nXsRc2ZFB/AC+hb2oyXg9plo5a9nicnRSF2LwZb/+YY+K90UsZfTLss
1lRRbqwlDWkoNFTSeDuvkG6JZUQ9ANOTNikxJGNuaExClX5lMW8NQ18KyUkSQG7d+c//yQFJhEU+
un1yKi11eBzbVh6KcFgDK1xv2Yx8pAZEJDav32LLvHR0EeoX2VyNHx+0Mhzfd7VTPo91W78kadT9
wttw+HzvlrGANIOpO80c9KU0AY0As9WDMDvBlKgOURlqX103GH97itS2RVdqK+H59VLO9EVatbNM
pOW+Wm38s5QN0VPd0kw/gfiCrz1R/CTMvFue4JUk+X+jzAf1n1ESzaQ3BAjxpEameG+HoFycAmvu
GszXinHNa8J6eQHNOpTz+48+MvVC/XIssLdNMtljeuqzuvprx63HkyqaEtFylL+ThwrH8mBvl3So
cLI3hdzZdh0pH6mrJ+4myHUOUh6hhe8naaYhDB863WfLLssfEWpZ/3GlG/VOH2kHGrVZV7tcbeUI
iM2LyyfqZz1Qmk5DLn5mKYR+U5sZfKE8CB3AbfSWkKBBpXUXql7xE+zrVL+0HQS+3yEm3mhwKWn7
GbD0ED9RtF81arOY+8XaUFiEC0YLB6lqGubzn/+zD5HWm0DIhDhWhCRbS0AlqdtK35Wlfbf3xetQ
ryZ7LrWMJRia3m+G5VcojrUdOQdFM4k/A/EzI34+vP3JXKVF80g85qCmaIVRHb6cVBJZMXJiGSMp
+JpH9SS+2k5oPZixrm0HObbHwer7kzt61cr9evXxvI5MGZ9qDVHEFbB9imO3L1nOAa7QA1+YemjA
+a6EEbdGoWGA7MOsS3vlBIprWzJiiKg8wmJqnkp36N4F8ErvfQaZC8X1WSSd15C/L1dxAv+ogD5W
HjNliJ5kMZSntLHWUFk35gJDlrAEWIgGnnVxAL1+Do+TNjwaY905h6iQ5bMOnsd+ePtMXN3dAHOx
d6FFBWXaQ2Dwcja1bfQIh8ThUbHV7kfclu53o8ubyK/aYXQ+9gUM7QPqm8HaO3/jCwNlw5ggsvjH
El9KRooygh4oj4lbzTCzSMCAC7OKkkDledHKZXdrOXFCnGNLPmaS1cU0E/LYAZTpsW4cr9vTKtOL
rVXYXDlvr+etgShuIIcLWh9lh8W+lUEi4DcHDOTh52zpU/1Aqzn+fP8oFI/BIhIn8SUvpmPGIsBC
vA+PraP850k93iV6UN5/XdCz/P+DuMvgWB+gqIDO5bqwx++ZV1Nos4K2e/BQjfspo8bYSA3uXQXB
7W56kkdYBMcBLgyOQAhXXu6Xa2aJPfSle8p6ZPXjBvOaIPfWiHJXZ5BRZtWSmcpMh2cJUJqA5XaS
T/0URY6NSIUK4tZT0v5b1A/B1zu3bB6L2IhuFW8txaPLGckh1dUWVMhpHMZ8F+bgd0vDHe+9nOZR
EOwH4Ui9knR/MQoCPDIfhAvoJ243Ja36TVyaa22/q3CZUVgy5FGpu/NALuZSG7SV68Z1TkXU/1Dk
9EJ5mSBWbWsfk5m7lVgZbUbI8UGRCFPYu5yTiMvYwlfLPelt6j60RUxvVrHk7u39uXUWbHgRM26T
ZOwq0+1QSYVy657oyQyfR6vcug6gPCgh7d+3R7omTs4ToiBjMyd6p8s2sMeHiw6C7p7MoKlLKqBV
nm49+MiPueUArjcqbFAKahmJzxUaF3tkM+poo9q9cFdmfXVdzT8FIiDSErSMYcBfrm1fQJdIKWqd
hKJou9ALx41pF+7KI3NrbdHgn2ED6ANR2Lgcpa6E0xaRzYQ7oPwKWg2HNMhb35n6+PHtxb11NHk0
eTOhYPOcLYaKA2MoSwO8VZ4b1WfQ881J78z2a8Lv891C917eHu/q/WQBKV0gHUABfcZfXE4NJBvl
4rT04BE0U+/bhZQPxYS+RCGK5mNiy2wj2nINyHlrQTk3QDDoR1EnWlyPUa0VGrrL7sl242znBK3y
jpe62Lm2DP+He2s2zoUpOtejlhPsgxYF94Cvb+r63g+1hkh4Ku/GrrCMcybHQaQiAqDpchllFIre
qjiH2lD3RyVPxK4ScbFyDm8dDvxAuSChRl8Dz0P4E2GZDdyO8JJ3PaZYz5Eo8neDo+YPYZiX/719
OG5tk0ePBYgWBJor+bxSl14nQz70mD7Wwxhq1qdRbeCBw4rYvz3U6z5cZCyMoPNez9xAWBnLjIVu
r1UGkwq/3hqMcMvPSZ9bsH608CaSmU3mOG32VCGzJ3xXMYra1xEaUvywUOJnXS2NL01nYz6La3n6
ybPi9EtoWuO3ktjxWw5H4NmEPf89NptY3VCr+zo7D+yzIBYd9da+PPQBlhMPZlOm2a7Mh4R+XJJO
zo5vQftmUntVtzVaHi5S2plofS3JzBXdpGstdZaAL55AFv1FnErn7f8naXPC2bEK3jtcdOEiZ4QD
mdr6SBvU9l4RsaVFfpt7Q/jT1VPb+CHw/sPyDO9oxbejxgpOajO1OW9Yb+Yf+rS3JXXhMXzQ6qyM
0U3Lp3If1Oj7P+ZqU4tnE0bO37e38frEkKHNOiczoIbC7+L9rlQnkXCfi3Np2NGnPjID302m6dwn
SbPyMcx3xPLAUPck+if4MVi5y9XShYMVOeX404Czo+m3eqhRP++HhwoZeWCSUe8+kgN0O02H3Xpv
qkYiiD4mgThwdKSTFtc0bWdnKsvBO7lFNPle7GI8k+O99fZqXn/vxCdzk5Y2J6zZpaN8kljVrNqQ
nAcIEp7PE+BUvq23TbaN86h8lmabeitj3thB6inUwSAQGGzl4iZznKya8iFMzzm9QzhReXSIC6n4
Q5mv0cVvTA8GFkhk6IGQP5YtVVXJw0zt9ewcmxhJajDLaJIE7aOLndK2SNJh5QO7DhZMykU0VhkV
mOESUQIFz/QAM7Kc6dDtxKh62wq07e7uTcOaB7wKvTawUMtNK7RRTeh7pmcriUZfq8zDmEbBZsiC
veIOax2AG2tITkjMN2tl0AZfbFdPnFx4epGeO1jo6KJU8V7PtdbPNfnDzqxq//bkXqW7L786VAyR
qkChbGZiLEGayUABQ4JWOBtGo8eHjsppvVOI0eqHwHSz+JzWBeaLgykyE01ugIjbfqSHsBGzckwN
Qtfd9WpRpzRIKig9TjVWTz1F8nJXJnH/q1CNotqgcRo5sOGyIfs1EihUW7dv658mEkfCj7XW+WRp
vEzbDLuo6LOASjA9E8SM1VYWfaLu9ESE6q5QwvZDW9ma9CXQlgrrR26nDcyACVU/J+v8qYM8YGNV
N/iZLrtPLb0hkkRSt/hgF2N2N3IKtALGcUR3s7YJGm+Xd9aABfZktnZ2hm0hNpoxKzQW2bRyAm98
wryjUMXm2Bw7g0V2rUlVlK0l83OIqc0nXRncLxAoim+NGa2hIm58UsCCPf6mlM3c5j//58mCE8al
JNv8rIa65RcYKOzA8E8rt+3NCRESwC+hBAeZ4HKUCAhoiiprfh6h+u0RT4p2eWsqEG5XE4pbQ1Ew
5QMGuTtnFZdDKQpFzK6t8rOAYUE101FOpiOTQ0n3bWWbbq0dhbEZ40bweCUtInIvU4Ri5OeCvvy+
st0AcnIVbN/+Ym9O6J9RFodBlkjTFdmQnxU9GH61fUetqnO0A24D8cr9emuoVxnVGWJP0W/xKNZR
DvjDczgMdfOhHuN251EX3gxQTFYeqVtL92+YschaEtyORjERZoShnpyQEYs2KRKNK7oRN0fhXNN3
IvVDSPzyLISGUCXYv+JsKDG91MKF66VE7uHtDbo1CgNg8gaQddbLvByFxm1sd7pRnNPUDnYKhi67
qsmD+z8hcnWmQawCEnTZsKNkICKZa/k58xQNxSqlf8jc6oOkD7HS+r8xH0ayyetmTCMp0eV8hEZ9
qGldPlbwDniRBVr4GCatu7I5Nw7bxTCLIxAIt3GtWs3PiIn8weFUfyAJ6H3HSKzd2xt0ayS016l6
gRCnxboYiZYHYt6tkp/jNsLtb5pQ84qN0HoGdQB/++7BIGeS5HHTccKXmpz0QKM4rezyrLtpdwCC
5O0BdaTfS+noK0PNocHiKaeiZ882e3AIybkuN8pBui32pJBnmrftZigG7X3TjPZJjom20bMIHVq3
MtcCiBuD8vJxuxIgIdW5iFeKAjc3t2vk2RhxeN43dhi0W1F73ce313G+1haTA+VKZMRJfC2JXU4u
JSvSq9HOyTyG56GWJ7tSfyZlcYoRd44LI/LDcfyYqe6Xt8e9cfrnkpRFlwriKKCTy3HdWhmHOKiL
M1Wr7Cs9qejZiNJ85Ui+YhUup0ccAZIXVCdpOfIkl8NE9tSngi/6HI1Ro3/Q8wmXyNLkoqe2mJfV
wVWDGExsaQjzXWt5mGlBsQqbjcdbAwZODLF40ifIn4jF6IP3Lu/CrnpBiCcq3kHFVlR/GiZRI7Xc
dl9AU8jfnhfTZilAN2QnmyKtczBwiav8LrPKGXvClu88KXU++R6j4JOax5O2UfuatKhv1eCH6E3Q
6qo7hv85HShYXyu7Qn7snXJ60a0s7fZTaiofUkpV0cao4+ivJ0uB+UkQ69+0EhmObeUgFLiSR15/
3izlbDdK+QFhmSVUSYmanj5zWpzHFIlxp7WbTWuJZJ8k5t0Nvlmy7J+hFl+cSKeqwUSmOAvDSXYN
MPqdzEzt7k+MUShqg0ZCD4Fq1OXZkMPQNLDPyMHhNByAeBob2r5rKhbXB50eEUkAkFgueWLZy1Fa
sxWRLTLJJTFOzgN41KHcauNor7VS5v/R8qjP0A9uexJSsuHLgQaOWmBVHPUAA5FN5Q71Vg59Efmm
UrWPUIMxPH37G751IriBZ1IiG0aT4HLE2gXy0ZD0nk3RuH8sJ5ZfjKIpVN+iFbGyWa8qbFfTAws+
43dIgZ3FOjqwUw0kWOS566VV+bQq6/IFdIgY96RP1bdWC9rykztG1K3axNbybd2Y43CwMNP5KhGt
VH2YRmqOUKiMPb+f7GnYDjApv6e1VXgbF3aLu0mqVjfwjPesDjWXKe0/2Qi2OH7TNZa7R9UBnl3b
5KP3gYsbspoZRVLfhG3Y6AeLmtiIHmVkmYcmtKvWL7hE222fl5OyCUvNGX2MBmlI5pnL7e67VCja
R9UZJqxXcqgCdz/96GBA1wJQjIIDbYjL/WERyFGtif2JonJHkVLZJV6c+Dx03Uowc+PwgZoHzk6t
h67KMvMohKjtpjTluRq74ZTWXfFQ1UZHZ2pSD1MaRs93Hz10si0X7AYWEaRwl1NzQl3QOxzk2Yrz
5BcKlXbrl2EJ1ydUIrAmb4924xtmaoTqFLO4lpZN+ki6jV3CQD6r6oTDEId+g5/WmrPZdZwBF9ax
qbtg0obTyyIt8Ci0VAmhNBzVvPnAIS2+JK1EILKxE783wuldJcDbvD21G9/wnGc7Fpj9uTiyeCCN
HnJvFDGolQ6636lpyzfg/jGzftr+DyNxDIlnOCTIKF5uWe7JIcAxXZ5DwNTxoxJX0nofZcFU7MyI
p2Xl8N/as7mfyO1OZxnow+Vw1KviWNUVeZ7UHiZNUMn3mjdZKyfj1p7RgIJVzM0+C3xcjuLNerBW
VlZnT6qT9dsKNAOd2xoIpR+XbuGdAYSaSGERga0Rta8jN2gdxE+cfhoBZOGXQyfahBATYiXnTu/y
Hwnv8xD6SoyQsK+EhZb4IkdN7CjjOMHCNnSUyo8SQ9j+/ds6ezfb0GrJZ5cqTZWOyRJspeqMgpG5
LyuzeAl6U763pqh6fHuoW1tKg2W2SpjftyV1somKsii8oTrLBLjoIQRYb++HIMOD9O2Bbt1mQNhn
ZAKodJCwl0tbtVoVtBbqT14kkmOIuHyyCeFAHT19nL7YThLcqyMEVmVmJVMbgs5CQ/9yQBt9BgMl
IXmOna7eREb0ywPojrQwnq/wIVYgjje++VkMlpI8VxmPwGJ6UDh7IBe8C4ViyBeRyHYX1fVMPRnW
gsYbWza/BzT7oEAy4uLVLuPMGPWe6yXpJZSyRE0RZevM+/drlu2ibcn1ghzf4qHLUnB89BV5fXjF
P1LrgPJBgK4/Wf1gfy7Vvtu/fUCueyrUvv5vwGX3eQITgcm7Lc9NoaXEIuKlSNOP05C/H6P8XTfF
f6VnrXSgby0lqQyZDF0HgvDFJFtYNpKFZpKTooGmRG0523gYUt9fApnJ+FT+UcSlErK8OTUUwXN4
BtW58opyE5QYRQRSyzf9KNfqvDeuT4YykQLlA+CFXZx7BcHzKhiy6tyWBr10V+3Hsxck0WNWjoh9
x3qzy5CuXDkut0Yl86RWAXwGsefFoXQCywniQdTnfHTChzaptX1o9s2+1c32jMCGfLD7bC1iuT0o
HRz6frMY7uKl6LMk9Mw0qM45HY7HSk6dr7eB+QjIsNpGOe9uiurcyvN0LQHMukL7A1DDrUmVZPFI
aEhSoFJa1Gfk8mS1D5SkfKS3Wr8E2dQWwBjq/GTZab6tVCPJ/d61oWEgx7OlrCGj+58KwBMzGBDC
MkSM+YT/UwSP0RHLeLL5MbkNUEMO2waR7E2IAvbKDXdjsbFphF+ASAYgzuXbGHRTWvU9fLm+7tOf
kaGGP/okKI85llXPnqFUBCHoT719Kdz4QOmb0WGF98S3sxRpMSXeXoFZNGfFnJKnKc+dI1I6+coo
r3n2ZSJEGcGGUTAvI+iGxZbqXp9xg7KKSEdVqIdpaG2JyvZzq1H2OAjGmxrn8G2aRM2RBuW4zZp0
3OpIUuybrEVCIUVG576dheIOZ3puMM+tbMqZi8ZDPdm9HTdOi9I0lRUDrtwjQExxsvqpXRlqscrz
UPCyydbRNpuT9sVQURl5vVtFw6kQpYJylRb6/Nf2ygV/axSwxTQ2uGtJ3xcXU4p7guEMcjipBjQ5
YanVntBnzV9viWRgMgSmHBran3QJr9tCQZGgKhpNJ6OmCnxOvVJUh74aHe5C2gTC17W6Lh6gnUOM
spEy+hkptd19M1yME/yQFt4fO42n/CU3BJwFv4ka+3tidY2xg9fknOGuagWY0SSsZsKQI3+/feQX
kcT8+5nBLGWPNL9xBUahn+pq5WiNp3ywZxbVjO1tov/H2Xn1SG4za/gXCVAOt+o46pnZ6E03gj8H
5UhR6defR+ObbXWjhTm+WBtYwGxSZLFY9QYJKqsw8o2Nry9h+beNvwzGmQa6x7XEzl/zwT0qoaYK
jfRS21oFk0B127x/nqKhYh/Q57cvhQl16ZxSNNPhdlEfPjaJqzZ4wqYV/hJVihAZl1H3x1DUdvIh
wjI425tNGeuBqUTzyZsmVLYzTZHfOn1oMp5dud3qftHVrnEQ6EVk33qYPM3etJAdPhpx5tqMDd11
Y7I3C8tretGTWqyu4Q2t3xV1aFNilrxe+t5t94bE9r5zxp9i1uXGZXhnpKWrsjCweJjdIAOLzgId
U+jimdJRww2s/jKbllZRpOwf7xXn9vMtMi5sEmpui9zxdfS3pZWkdZ6ZF8NDT8CXedrtZ0WNdrke
Wp969LP+qqxWee9CvsmZc8fR8yd7WteZB5n0jlLrxoUXGNwVSJDOac6Ws2KKdOvauY0aS8hA7gNc
LuoRa6VMyxCoqKazeQlNxSAqx/MeVfz2fbUWzgHxH9g54YLNwXm4XkirsPTGSRzzMqVl+WT2cfTF
yE33BQL2fG70YtgQH7s9dzR4qbboAEKW1tgqXUpyb/RMt7JAT4d4dwlZ4WWZpE+GjMAblK348nij
rJLrt/mhDLfI/lKzQlnyen4hVi1VZNXWhV8U/2zDeTjWtKueqhDwcRXP2iv9+fkopLKlebVOl/4b
GnaOBvGD//saJSIq3S0Up7cujYJeIMcyPnXh+I8oK7y9krh4bjUr2dc8yU5Z6JX7cPIMv59Y98dL
cHMo+cTe0u9edGMQilh9YnSwILtRQ7yEWW4fKTyMuzC2o71SV1st4mU1r6MqQyEqt9CP0bBbP6p7
4anV3ETWpSVj84u8UmEbV+UeNUP1rLfyIiUDT10hjigDRRtVmjvfmvYn9BewMjAA3hQefksJC5yP
c6vTrYusZhvDQL0/cYRYWCtFJXuu4wP8HGenZ3LaiHtrdPbyra+GXm0zWbfCVprYvrRNMxw6dBsO
TqZaH0y9do5zk7LkfPagx3R7J2CunczonUCrt59AjLfehNbgyq8+sylknNVual+StLCPjabJXSya
LWPBO7ua5hcmt9wm+gI5XB3gkIS+sspavUDjGJ1jj6iK2HWNtL1Dn8Rq5Ts5Iua+LhLtgykaNO77
js7ZrvWcotuhMeZtoalvP7vBuaZXsbwvaRysflGuiwo8uqFeRFxfZq7WMTCE80L+XAJgtV5Tgf7C
4yN1G5spRCyGD6wzypPr6weM9STAP7IIhZUfUBTQfDVuR//xKLeniRBJgrrALReP+OVg/7af5yxv
aO2FxmVCFXcna9k/CTBI+zJHiLUCEL0Ltbn+EwFVCvJxbz49Hv7OJJf7dcEzIcJCvfp6+GaaKV0l
hXmpNJQyRO0lzw6Aho2jc3cUGuHEHZ7Q7hofWGpWgWTBYF4Wl5uAVc++plHmbFC53sDt15GJjJhn
63LPUaJeVxZrE12ivqydi1p5eX9pkgyNAr9ogLUdSCVE+aortbBeZDp10QsONt7om3EZ/ePicxF+
FOjpoqk/pWaG4r4jqm6OEUIaq3/KCQmgs2KiBo+cSBs6X2MwwNOut8rkR6K6MfqtltWAIVWyQnU+
NlouBj+ZKDztoBymf6lG3OtPpiO7MNkplT2WG9vozgoTkUFXYUO1PA9WscmKgdeNUWpexsYtX5sC
4ai+cbKfj3fLbUbGDUbHhkbKIg23frVRSjXr2OQ7lpgufCmyufsSucgJOAhAHWg8Y3OqFP3+8aB3
jj7iJAu+lJcV4X35+99OiKlHjtDnybnArazPOs7zx2o2jDN5BTpVsZccWg9PmLhrkOt4PPSdVaUz
yoVKR+yOu5eeV0mRR7NzEaXX72OQ4vtMvpcZSFAnY0cnnbLD0npYBxr0GDINLLpzGfsJxwrFNgO7
srdK1GvR7f+GQdAJUDUFFTA31+uYoApWazEMsNTxEiznFfCYg1ad6rEVx8ZOs59zphofx0FNvnh8
2j+56+J934r+z4SX7EY/7s5WWp7K1OYpzlNXXgWevIHEmgnFuSRAVgO6Ii8C967BRYwnluH46ilG
enz8NW9zJOpZNmwLWBdQmtaJSxRFteX0jnvpcVN86aRnHpLBFOfSHNV3H0e+Js8jviYVUdR+V2st
raghF1QuOYgH25+kU2Np7NipvpHa386Jz2mDh4HaxKlfJwSaG440x4RyUdpx/Fnw1s98p2n1P0I8
nzai+O1BXLYOF8XSuaKQtDqI9OjU0ptdxgrTErOVvDdLZOLdqtkDhIqFr5ptIna96WF13IpUNzea
HrfHcZFH5SEIMQD0/joJ8Co0yCKtjJ5rT7p+TUV9P47Nj/fuEgZBw5ZHNN0yCqHXny5Oiq4zoyF6
dkSNdIHpdF+hg867Usb2xnzufTzAF2/gRIL3mpaiaXyzyhXRc1UV+rlFa/rYdIUVYM6qbRy3u0Ph
W0D2hL0az8DrWRkQGHkSddEz+vaf2sSsz5SS/5idvNkopN77RpjGLLofiHDcXBG116VxhAXMcydU
5aVT++JPLTa3SPC30YO7DvjZYkKEuPW6pCkRpM/qvi2encK1zkUryx9tJ5r/1Z4lXkcRdR8b/IM2
Ptft1BjJJlwBNYKbstbhK6aqLTM7Aa7ogmWCMcR/wrJ7pwkBcZrCGFbDZJyLcu66AzbCc+Dm7urn
uBL0NXIzeZVcyRtljjuT4RwDhURbaVEaXVb4t1sVZwUYIQ3omDDHo6YGiomfkrZForjZdiTPi0UO
/CtCBrDN61GUploIPYp41rM+RM2euzPS8mxvDe9FLi8mWMgu2EvxC0wEL4XrocDBtXUGIO/S9V33
xUBl9FdfG+8EdryNQrqOewNVG++GRs3bt5948XsXM0qGL+Vc2cc5sbuNTPbm47zJPLoIHaGAQFqw
LOtvH0eQ0BCHXOYyatW+r+No783Oln3R7cfhIU3diX/obYFXvR6l1KfWmxqoVlVMjf6QzHZ28grP
GPZ6bW69c+4NRueMXg4GyAuE+Xow21S0QRihd0mGObafSlcfqaSWxRT6OszcjSC+fOyrlwBKTWSp
i03AEl3X92+tzHU1AWa4WGZj+3YuMr+y4oMyFj/iCfHBx1fGvdF0c3lBcWbptq7O0tgrktfaHF5A
sui/xnrMESOulaeOl13kWxj8Ht474MKtp7ZN/YOWxvqho0qpomZUx88GiKZ9k7fdQVrlJI6O0tXl
iXxSe+87kToAaQZALWQRqKavTleSR1Y3dGH1nAy99Q9aFsrHljrwl8fzut33y5mCt0ychQz1Vpf4
bd/nsG01WlHNcxEa+levDpvv0Iua8/9nFFIzIsVCp1jNBa3nwY5qIAaoxVeHMnIo0OGqsXs8ys0V
RX2Yj7PUT3i3kDldb/gmL/JysDv57JWz8yFTk+bQ62gcGqkcdihQT4e81t4JsCQ88QqkOU72gqIE
zIfrQXOztRSJAPdz7IjiqFVZuldbWeC1V3Ybm37J9q6P2PVQq/lJi5YXVsHyWS/c+Ythp+Z+ihf0
t2Yk+yQfM+R+4/wpU7It7bLblwyHbOnp8CTkbUYN8nqWsxytUp10+Tz2In7KYtB1pp1Xe+lmEeZ9
KLX2YvYRO3VOjVB6zS/hAwn4vmAm/dwVW0Kat7GNhJFLmzwEJU1wQNe/h0Wo53aUw7PmDtYT2E3l
g5O45WHMy2Ij37+zq8D5AUFe+rlLZ/x6qKRWGqMz4/G5F2l+gitp+3mHJLw2tjkaLNV06JvY2Dgw
dwfF8XFhqrvg/lbxjd7CkCvKPD7PVVUGETCxY1ab/TOF/uajMxft/zBl3erDLDNZ7S+ybxpAfGaI
+es0iIcMmj9V1j/bsVqkH9KmtPyuGv4JEy8+z1E57fLInnzsfQzt1FtOt5Vj3vmqJJc8rmhmqEtd
/XqprSrpRd1Fw3OPts1xdKZk3/QRrxwZjRvR9bbgyslHgouXjbNQktckot6jtjBOxvAcj5EokZ9v
HcuPZJJ/0rJF3cZIx/DPklnOvtR05OzzziwmWJYNFaawTSNr43SvIjHPHmaNPxeYJQqvN6YuKgYA
vXQrnDlr4R0dhOdgepZbjanVxvpvlEVFDUcKmm1rmR3ulJLt2saUBLm8qp6ea1N/tppXs6jNY85N
5D8Oyqtvugy4JPCLCgCJCHyS62+KiwNYbEtNAj00zT89o6UQN9KJ1g/4CExbOfYqRL6NRjGSfgwA
DGTvV3GqHbG17zw3CfB8ng8DpJCddPN63+ceNglqqp1D1NG/pWmcvptGz0QX6SJ2L9qE9GuuJxqV
SiO0LI8XL+Hh7IwtCqFWFW3kqXeW863MwQZBWOXmGYYvfNWlCbwf7iPtpFrjXwb+bIe6TbbYW3f2
IwU4hCzID6jdrKEyTazJQU5OGoyebF6zulR/YfuVbgS6t3fjb0Fn+WLEOMQHluYvcW21bGNH/Wiq
0jRwK4f6GBZqSOschLUYCIyu00YvNCi4RObIUKxo13eQknwenlQih2hURj8ymkHspQ70Yj+DMBx3
Ruqi36yXTqruW7P2tEtVx123D2WH0YKKvda3Csfuf2XR9DhbewnPchiy5kvaKonJEXe5XHZRn1r2
lwSTL6y9s97Sj9Cg2u5sA5toPpbZbHyHmI177uPzssS46/WAlre8RkG0UFdfA99wz6XvGQ1loPRO
sVMKMe1FG6LOraiviSyMdx9PKrxUsNHoA+51Ay2oY4wJ0kwrAvqnw05NM/cQ4ifgS2/csl+63VAM
5dJDdGmIA45cpS8FHPmmre0CY0zNObZWHp3qqvz78fLdxjdi+QJjpeLK3l2XXIE222GuOEUwFW5y
ML1B/ITBlT+jyKPty14bXrO4VzYGXcNe2MTsXyoCiwEPZbo3YsxvWXRnZrzqlAxLYUEz2PazQYnE
q460nfWkQCVOYz8zB8971UY9Lj5WrlOb4KIsUXR+qaph/LWfce/8pqR6Nv+kpam8tNlc6ihVeFqy
czTRfjXNfnquRndM8SR3PaTuBcJl/lCHurmfzbLE4qcS2Y8MvQadvpLd9qc4UugOPl7h2xALg5gy
3SJCvWhEr/Khuh2WokDbBlbv1JYfu1V3mfRY/QTBZvqm9rU8dV06D5cinsRWXrRORFlpjD8WmzHS
FKDEa7UlTc+m3Eh7nFRMag37wTEFrgzGrNif69ST2R/c4LUAfd641WeWfoqeNJmV/0Baio3vdiMm
facmKJ1/frwqt5t7IYbwGOBdT+6yVgH04KF7HXluIA1kkfVJzB8A6Y7/Ph7lNvrTiPSoOYM7oLDo
rdYeOj+w3zwtA2fCKdevcWZMdmOEduzZXLrzG8HhNhZBXwDmALMfaVoCxPWV1rZwueeQwzQkWl0e
TFfBVcGK9K7eUVEYv1uZYf31eIZ3h+Szwr2HQIZ42PWQbp23I0z7MmjTWd11g2ofGuH2x6qs3UOT
Zs1Gdn93PJJ2HBcXPPUaqGPTWixMWyEojUNYH9MhDr/pWVl8wl+FKyZpcSt4/6oikUy7nwIGB2it
5Vi1qkYnJqkDjEjFWYnbdqcbbXyG5tvus8JRNg7snU0DeMyiY4HSCdF39RWjJq5F48Z1YE5Ze9S0
fHoZspYOW25r58df7xb4ihY5iJhFBnNJLtelfAww6OzYEiM/PcLIKZXW5GDe69qo+OEIH6Sidj92
5lB9TFQHa4GsYNvuLOr/xTExjEieLEd0MPRiMWwRjW+vBtYAEg7GXpCBKGRfb61CiCxD0bwM3KaQ
0c4A0lCkzT/gzIrdSC3b3MtB1Bv7697i/z7oaj9bRSHmLsRsXjVxixV54e1pp7gnCjJb5Y+7Q/Fi
RPUb7KW2LmFOtQK8XGV+lllqx5L7ItDVAkwl6ncbcLP164kwvAiYvL2IF3aKvZ4WnhKYSGllECZT
mfiOqoTtPjLC4ZXzy+K24IIrwPNe+O/UV+74TDs5+olMuNn6YZ6nWwipO+F3qQYu2Eiop9Qprr+t
Eg9eo4VOGdQidnylQ6x67hLv+Hh73xmFOgDNHIQvkRteq3R3ijHAEvbKYBaZd5osU+CJ6DSnx6Pc
+Y6kECBTQNdhiLCubdqDOSsDdfzAiIRyVstoJvCVcyBD4u7joe5NiIoGKSU5C22q1WfEfGXuY0Qm
gw5qNW5AiE6YdW5tAMjujQIGBeYUiHsqdKvEr0X0TcxtWwfu0LhPsVIbr3LOxP7xXChY8pGvU+el
e4hzBC8xUC83FCOvd0KcN4egw+V9/pnQ3Zt/GbgKC6q2UZlXu1nh+v5BbVopMFZJ6kYc3H7W+105
pW3yRZ01oz6MlCt7pPHiVsHQpBH5Uzsok/5vkdXGN7x2qvQEwiQ3d3qaqdrOkFYT7eY0Nr6qZs6r
RWDY5L7wmE+tfGePjeYeWqvBs6ubJ8s+x+WotZfW4m3vo0tcLpQa0pUPttLOMMGtVEucyBcNroqp
L8pUiU+TgyDcPp9oGe0rtzcr/KLLfPZBQbY5dnui6/pfatVPzllaXVEGiZIjI6NTq6tPJp0fQmzY
dxLP+xgRzKmPsBoKc83w617X4s99WTjVoSORpO6hCSt61bib5K5M0yn/HEWN5pR+PyaLHoKqj/0x
kZXd7yIvNMtz2eSO/VdZ65PEnN2d6qcUU2bzczEMBaakNPacv1JLjezASSu1OGB3nIR/M9vWQhnB
DW1smUJDRei+7O3nCGR673s0RvIjyrLqizlFIvrhNnb9E3q8QPEyaxLFb1Gnb056pQ6/JhTU673l
SRuVrqHtzZ2TmEpzjk1FJp8oIuHyE2lVlYMWjbh7T9ro6d+jfiwwXreTOp3k3rCmTv9bTBNRi0on
hR4BpfyrlLNn7ZWqxSqqbM2cI1JGwxe3kE7V+rEtWvVIHTovXuaO6vApVMNC97VqHpujEaK4A3gl
TJxv48Dd7g+2IeZPtDQah5XS1Hznqe2k/WwMxNL93rSSX7ORlDoe3L1ZH9Iud53vk17Kzzmdf+Pc
Za2YXzw1FvmpqyZzPFS5s6AAHNmOOH+PTZd2Tykqkt15RJDCi33HI1IdM5tN59e49hS+QS43HCmf
6n8Phj1H3x6fwjtnHcgZL7BFngdO7+qSBagfFmWm1FwMack2nnv1UEcVxMLH49wJkoxDiZAiMMX3
9WPSk4Ussx4vX8reCNcknIBiP0k8uX1qJPWWgeOdaWEOshCiKNLBplgl3vg6D7qVWU2AI3yzV+Mm
/EPH+Hqj3f0mPL2KYFTlKOuQIEIxX2ObQdPZY2wrIujsxgs/YUPV/cTFVfucA/3u/owwvpg/kMkW
83mqywxlW1Rv2LJ9KV3K4EZqZS/oiqXNzqNsXQQtt2G3UzpH/45+ni5eu2mY0l3URtTE7MQsUNVM
wvCfJOrzypcNCKCvVjer8Qd2vNG9pPNsy6c2wRfRH62+Tn6pSjcVKBOlbrKvsAIuNuqyy0KuVoBq
hLXsIPiZNx1/rdO81jYnPF7NWvfDCJdXsgUX5w0Lv1clQyFiLmxsvtTYwC3eUuy/H2+st0+5/gXU
D2hu8+pB0nd1W1n4D0+eUKsgGrmhkZ/w6g/AfdLCz9swEjvwwJ66m/TaenZtxLQuEi1S+B/9pGt+
lRV4cDiu0ho8vqMy3dlKF8pDYabC3s1oz8QnGbbJL4lw3weoXkN7ePz771yCdORh+yy8H9Ctq5+f
q407DT3Z/oi1l99U/b4CCreLRPtMtmtt5Cp3cmpkZsgGkXgCyrr2hs6kk2pF5VZB6SCfY7Gr97BC
D3NTfzTn+cJB2kDV3FYfFm0+Ff4aUr4UrZbp/1Zp4XUQV4nMiC/ZpL7ohiz3qSa6ozXnzVmTiYpo
7uz6xdzZGzvzTghY9O/J++hhome9TjF7O0qwWIKg6FBvzNs23jdht4V2uBvXFvIN9SR2/40xW2mg
k6tAgzSqst8pYjIPc9kqe1dNt/AB9yaEOAeFeVC0i9DT9VKC5Yyo/zNU5IZDQ8Mj1E5lZvYbX+zO
hlzEP1g1C84yLILrYUZZhpqWWnUg4/DFs+3yhzTdf4wsyp/MMYv2j7f/7aSgEVE8gExLGwUK6/Vo
LgL1WQ43j/d8mz/lWEK+jLrYIgXezon248KZBxMH7mWNa2wiEz04K1rIm1n4P69NPZyq7Lx+1UIz
VHeALuSvx/O6jYvL6VpAlPyxlMyv59Vr5dQj/yUD4F3NeJBmI4dz2faFeeizPEJVopYOcucO/Ajf
Eq6BRogiw/Dr459xe94XXVbCIsS3RVF39TFbVZ/USG27oC/T4anKVfPVRPZ2Ry2OGFAVyc84tKeN
k3dvtWmsQ/ahNUgBUL2ee+TpfRhJrQsafKAn1DJUCZHRS5XItxFCj84YNdb1Rhx9yyCu7wGquUyS
dyX1au6j61EbdH4lsllDwE0aK5+9RLbKH6DwpPyIX3cffa28OZ5weiupUYVNjGzCrElF7XCR1ut6
l2umnKkyFPUv/EW99Eei4y1wbAvTjD4OsrPdE89J85cadkDmY4Wi8B+J2SseUK06H1+VcErajfrM
ndOB/DkCFpwz0pk1JChsFG/uq0wG8FzaJ3rM88eS6sXGGbyN0UupySREslEoE68CS2fQWixnKYOG
p9e+JGNodvD53d5XhZF8t4oxP0Zu7l5k7GRbElt3pkiMeQNYUV3z1kqAPYYGclSEDNA2UU4lRR/f
drr+3Q9nitzwgeGh4Zlzoxg2o1+kJDGj2LliBsaoFd/VWm6hb28vgzd8HcHzzUXEWp02d/Siqowt
FrJMp2+G3Y8vvA71s1FN+sZ2v7dsBE4gQIsrFSXf690eEysGXZgy6KdW38EmTHaNkevHx+Hj7iiU
IJfSpw6SdBWdhUPnuYCYEZCG9vuoRohnxm1yY//dHQUkH7SMRQxqbTCks/n0NK77YGgpAaXaJE5T
Fs8/H8/l3sdZmnRgBpEtZBtcr1jdam2KplofgMYQn7peT7iznQqTNkvZKKDcDkW5Cdwt/cB7CN9Q
Vo6Y04HgL7XyqTDd7K9Q6DgT077buK3vDoUJJ6z9pdO4hjNFIo16hMVlwLPgb4cWsB9baPd0vbIl
YXL7lZC3oZT2tuOgUK42Nyj+qUNkeQh4IkfHSamA8AGVPjz+Srd3x38Ga/hlkBBTGbz+SpE+IiPi
jUMgpS7nPQqF5gk740r9lER8Wt5JjZlu7L/bS5KMeqEMkhgvHJPVfZXIHm/fnDFdIeyPk92DmSmR
nQ9DPQtszAQQT6+2jtadiUIm8wA+YLG3FPuvJ9qbYBJNJR0C1ehwDYzVYQfh2PgUu0jghJitbETA
OxuF5zDMSEqhKmCd1SRtZ9KE3bsYhEg4qdJOjKMXVtExbXvv3bfW4taEiQTu7viCru8TKDIFfubF
GAhXr86OFOOTG2Nz8e6dYkI7XHq5yFao6yqlhaQoPZ94DJqqsyu/sTNL8SupJ1OQ6I78o5hz/f0Y
i8VinkomTA6SSXdZ5N9eM2VPu9dOmzFws7T2w3gAmztmuZn9Pz4W4BuOtUMnj2B1Pc5oVqkt0m4M
QhTpgyyy9VNpWPkFaF2zsfnv7EOyJsokJkpr7JDlcPw2JXui4RHWnhqIWrPO8YR6QyzcGsGsClqr
UcqN8e7sQ+pAhEaAzhirrht40qpUu51MLVCrUv93ajpM66rQKi88AKyN+sy9ucHooPUBYoXS/Opz
iUpEDbtCC8amUg7Q6gcCSl58qNBReWrC94sgLQgGKlwgwvCVgBl8vZZ5nHeNUtA20zPXelWpee41
8o0fZVZUTyGkms/5NGwZ89zG5aUZihcbb124VGsQXjViMWeXxGWSbvWgpSq+NGFVHh+ftjuj8IAH
EAI7dWlyrN4zuEynM7YzQ2A2czud6Q717a4eE1Qn3jsQaBD4EIwBIOQGFNzZ4ZwXLce6NSRW65od
fgQt2m40xG53IRVPhDfQM1pqd+u2dZuPZlrkcgwQIRnAKyrmPsyADlaVqb97wy+4V8qEMDRh/axz
KGpSWtzl4xh0uMT6hVuVfpshMOTY8MPfv3ZgPNw3aW3IF+v9V1GBHjt1DGYbzRWJMtVTkzlb1+W9
taMCwXNkAbsCsb/e5Qjta7OYnDFguyuBlg6aryT9eLKRlTg8ntC9oYC2ovtB7kGBerXrBtfKTadu
5qB2XLq+ZB7YH+GRPGSnHvzj3+8ebWFFo9higw2BLHg9MU8frYzlUqlVed4hnOxiL4bBPSp42G5M
7PY4QRAExoAkhwc+ZK27I+qsEUM2qEHbRt5eLyg8Rl28RWi9s3ywYzhD3JO8rNbgm27op7FOZhWI
Y1nv6LNHRxNx0JMB5Py9E1pYc3BJWD5eCyjtXK+dbuC9HKeqE7iUqf83jkm3r4ck+/z4C90sm4EY
IaF1kQLgQbzG00SDiRxS6/RBO4r2RN1/fnG72tlCfNysG8PwdYjiOE6CD1pthAGvxHwAlR/UC56l
SLxulxnNfFCtaWsj3FxRtEMg9y5Ivjd1gdWRldBT2t7y+kCmIvxq9xjpdPmsnSY1747oVG151t5O
jaMLdZPmO7inG9ld0zFn+mLaENBgVs7GpKf+IOv4OGpi4zTdmxnvEZ4lSORhrrZ8y98Si6mpkzyz
1CFIO5qVtLRoEyZjday1qv5uxtXWi/itUnBVAGIBF504sNKLfOz6tnekOkcOxd4g7OJoFxueuDiF
INetIOW4YL1+onhiXYrZ8fx50r0TndDhNAOZQ1POKfzJKM1nQ522TuHN84JVRg59YWPwrZE/u16I
GAuZShrKGOROBSDdNOb9iKT3a1wXw6610/4LXMZ0A8fyhh65Xg3UY8mNwQ8h6EZv5nrUsbaaBs91
PZDU5r3PKPJPxdfcGLv8S1XhNP4zcmczP4KsNvUX6haTPHRd44rLEC9mWCLE1A1xUdgyvtea2gdv
GC1zB97KnOlmF+HoD3odhX91lFtdnypnrvxjK5GVZ0dVHdUOnlxatLt4EIl3hr/vNgeJwlL5LCFQ
e9+nsKrTPTkwZno893Llfwh9t7GfNJy2vULTNELqO56Mft9QnQp3FUXS9r0lAVYHvAb4vOUkwA2/
XiNq7EVPOmMErp7YKuABnfdQ0qQ/RqNMxcblfLsNGAzCO2Q0Xus8W64HC3NHGNnsGEFJl+RPo3Ob
6HPTDhB/9cgyylNrWmEe0LWctmgaN/U9psk7CSQHGQjlr9WF3VilF6VTbAZp65q+4WXinOstUDYp
2xchpzrZWU0tDlVmh+8O2EwUnC1Pazz5mPr1pJG+wjLSrI2gUkZzN0dK/1RgbrXBqL4NNYziIdsM
hh4475quptfziOBZYgZxhLOQ71V21n6l4ll7jFb0BB5RDONGCnnnewLbAvQLxZBixU1nS5lTb8Jl
MOApOEkkfbrcptmolOau1kelQ6tMySNQe8Sfp8fX4O18id46NsIQRQHtrRFHeLKYszWYZgBeyzYW
Eb5qosOJxPkhLuMi9M02atr940Fvbw4gQWhZ0csjmsDZu/6UeOwCzAh7Bg0990lE2CuaSNo+pYWb
bwx1u2GXrjrvmYXkCEp/dS5x4Uzahm5GkCa9tzP08EOT138Msy58pNn+EEomd1Vvbuyi5UK6jpiU
2fE7tEkAeca92c/9dmGVcoqH1AD3MtlAPVKRhPteJmIjMN8uI1ODL0BfCMtEctrrZcwK8vOJ0kkw
OK7YjbURnRBTsPx6dKeNZXx7u1/PiNwZzi3vmyWpXcPchamDfqtbNyjUqGj+7SbeB7sMyBWQFXrd
zgnwcxgeiwjHu33YRoa2s2LaESe1QRHvNKaRrF9sI9TbH5akynIujZBMlSguqnyH4PU4+50F5X+L
erDspdUPp7JDvKSCBIx53T0bUy/Oi6b0AnBe6Fhl6mDBrcgSK9tjLaoll9Kt0WtG5MaOcGStRXoQ
soz+eLzjbzcEEROBQ+hmOqi79acavKFzoHSFQapW8luUYXehwkj5+niUW4j8gkwEBEkPmS1/o74K
IzJcINphUHEm4HpHWpvtLCsX467oKYeeKyPrDD+zFvjHUOIC8NGVRpL5Ewiv/kmRbf+ktxkKmo9/
2J3pLyqWC6MZcB5cieudWqF1oM9ppQTFFIFI4M3s1f7QFMO7wToLBwPBDVpPiznTujLfTVUS1Y7O
V9WppOFiLE8KXj6nx9O5CZqcgTd1dmhtgALWL5RoyCsXVDWFBVrBHzCfEue6S5JXDUG2i1L33ZZ4
wE0UY0DEikBWudz3rrOKYuS5ylwixx2Yg/Re4g4m6ikutLry8U0aQr/CRPZfs52nxnfYXBtx5ubr
0VIHss6Nz/dbGH3XX69N2yxUKvAVbTaSfpd0Zf3JQgdwI625s6zcROS1i8M1ZPHl73+LmlVZZHRX
c+p5SMAox1w3Q+yR0756KdFSMo6WEY9b98MtnBm5Kcx/aLG/dfPWdVhHelVHR0oNxiEd+11bpk12
KPvY++Rqo6P5riujf/MyNoHpgbnbA4usXd9wu/R7TD/+nT6HC41kyevIdGmV8cVXV2MtOUW4zw/P
SjGovmNxaXWDcvLUot3YxLcKiwwFUIICBZwa/r06lHY7qLUtk/E5bOrRQiyz/pTmP/XcBTxU1un4
w4F7i3VWQn7p87DUfIoX5kbqo60usbcJs61J31TH9Vxv9StU7FaroodjDWQVOwXKJVAa7dh7sfTC
ek4i7VdtgDv1k2pMfkACeYpV96sdmXHmZ644enpBkhSZXX1KGlLwjS25uj3efh1kJ6I2f5IWrjJt
OWHNbGXqiEaC1K3AQjHQ2jVIIzp+bk2z7idW+1VvQj3em0o+JD5SjdG00QO89yOWCgIN5wXgvLaf
SCyn8nqlG5/ZPO24t90OJSi7CZ+0FFVO1yOFaSL139Zp81+D28EJe1e4e1sEduQizUZVn6rt9bks
O7dt1BxGeiLrJ/yWxlfdwQq4QLjk3NTNxmxXse6/0VAt5KKk2Ikg8fVoRS2QxgZ9/NwWsXhSm7BG
xqbBpcsHD/zqqgXdkgLJ/BoZkC3G8jrNWQYnBwZTypufCvXaOQLkahy2cTk9I5FXHGGNWGTj7uSP
qVJ/BJsFw7SzKnfXNGbj4pXdVl88lSTyCAFN6PvKxK/MmAdxinI5HPTW/rOs5mpnEMAOjz/KKii/
/dI3WXfKIUBU1sHSVQahT5PAkIFvc5StIfwuNc2NIHFn61FqWOIR55Osb1W+MuqeSyZOpucJNMKr
outodpcA0sdyNg9yyCao3FbzuZdZ+7/cSeT3x5PUVlfCf7N8w6kBS6GntLoSCgdAZo38ADricjzN
gxsddDVWfHBK1qGtQvnFiLzsa0RI3VHhlQhAKrUf54l5TEbF2TuTY/hTZGm7NBPjwf0/zs5jyW2j
XcNXhCrksAUYZoakNMphg7JkGzkD3Whc/Xmgf3FEDmtQ8sJeWC41u9HhC2/ohy3BxHXz/xZf/vqF
NOdp1xB4WVQZrrfrkCVFH6tFnY3CXU61VMuHOZDxFAJS7VGlNePha1kaG1zwW7bV/4blXaYcROr4
gtnVd2M9CqHUWWpBGzlTX4QilfNbfud79q6/GyHY7r0mDna2N+hR2eriY9c685NAcg7zIW/LzOLO
uaXKQVsfa4W1GXJzVVKD1lScpcsZ3UrUgXUpEAMKaBFPbMy5OHa9NxysEq1M6WvFRnx97ytYeH+B
nWSTQJC8/gpEa1Nv+sVypqMg/lHWNEeehfTL0AVe2JZBeinLIvgvH4GmD5gZZNEoTNycDq1bIKRy
CM4+FcOz8g2O+jR0un4salPPQsPh9QjNNNPTA9dm+kkju6ofC2lkzs5pwPSH6O/4nxta2l9fPzn3
Dg4oPd7V/4ERbr5GoHE54lWuztia4N+eE9skoZF6SF4uEOtnqndbVal7NxL9SuoYlGlppN+ko+Rz
eq05ozovYBBP2ly675dpqTZS69uA7dfOt34VZ6Hyofaw7sPfokSoXVoJAQRCtIkY4y6mBLg36CHK
UJPNkD8GXme+q7vW/tdFPvpfjZJpcuhBbSEFPpnGVqPs7kkE8ObyUhFPkfZf/x5KmVBxIPCceyt3
533W6pBRWjkkczSAET3o8JE/+1lQ/AzsKh9x+zb179Kbq4s79ckUtXaR/JCZ12+Vsu6FVki6AINC
K4J/30qOjYG0tDgdl3MsLftzg9W4HvKWLHtR28QRjqGqczAFWNZX6fSjsNvjIjTjMQsS1M8mKmRf
FhBjodMvXjiQnGykFb8kLK+vTogOEEUNSlDI8N3+vl6fy8CoK/1sIrk3rRUo7YOAGZw82J2NrBdI
muJNzT1qhJkWZB+cua7/bkrNuXSu3z73MBo+lmMfzPvVrZb/fxjxUO4N++RpgFdQS5/iaSM6ebnJ
r3/z+ue/7b45EK7bNym/WQ3lfigDKzKnMnh8/fS+DIoZBRINIScHiQ7L9SiKkhiWIrF+tpDczs/k
674EdNBa5Vt9geuxgRG5rRugmsoTQm7J9U39Gnb59XiYNQZ54rGHtcXDVsMae6vl2czEk7P4xWEc
+4sYB/mseYq+w4y43GpJpMkPQJ2waaisOd5yI1qHvNocxNDkJBRioVxyq9zc6LNdLnkMB/2MLrhc
aS51uZeIoneQ7LT0pHmN8KLeqgt9h2J4Nn007LT96/XP8PIErT+C5V8Z9yTgt6DZfna5sZ1BPzdt
5rmhzGnLozpSHYrUmVG5szVx1hyzJEfz56gwvf5xLmZ/76Wo4eWjhlSWpspPs8raXTrb1fH13/di
M/LzIDziubpKqIDxuflsoKEHyH36ueTcwu9K89IJPTFZ8+71gV687etAKNzQoWe+NJqvB/J1rViy
RrAOEtKhSKufyTx/AQj7DxSkHR43B1ffgom8zE/RM2VYSlkUqInHb54wxDzmxMMW96wMHIuicdKm
Tw58PETDBXDmKJ6n/i0xrwb7a8ytPFwqy6X3hg2nvjH/l48OvwXK/iq7QwkRmtL1AigrralhKf3c
U6ju3mopAdSTwSv6Bn5uEhwq8r58Bw1xjvfYCSCOAREbWikCOgGkICu2v7z+Re58eiJichU6lBSg
bl/BBHRaK5bOOA/W2J3iQJ/e5Y4KtrLz9ZTdnEJo1b8EnCjRkRZdz9uYhmluyI3PSkr3b3escVpK
a020u7pI1kJqqrrsSS9qy9h1ZOVxtFjD9D0dAwUpkTK4aYV5bbZ5mA241m0ZW/1i3lz9vhWxvHYS
+Df16VuxNOTQNKIAUVzyyiidfSsNpT2beZXF9m70ZV2Hhilm9Vzz32zaj3mmZYfYIxQ9NdjMFHvd
02jEl7g84cdcFHr/0KW13n2ZukTNu6qtSvk5s3JbHkxHatqHMvZF9w+yRctwCeB3OmOYm1nX/Oys
HNXQEKCa4wy7ZIQOutD0lFa9S+pBwgZTSzH/cJHaTt50PTfWuR6LSgtf3xcvr/K154CB23pfEZS8
NOByZ7Obk+zi04NcYXep/rdduNa3GRgxVh3C7AzMdZwA8xtAo9ZXlSvMjnsryaudORpp9QGXtM7a
uKrWjXL9oXjmKTeBzsdsElT79UZCaySGZl2ml95L5dsB2YfvCE5ylg1Xk8Hb1Jt1K9KwkW4fXl+Q
F1cX9S1KwYSNNPQQ7b7ZwbqitpTUZnqBINp3D51skWAoq7lq9i7AWUwtgvGCm14CzTE1xq2Kwotz
CmOHjjD/QI2lM3zzjJWy4VZ13fTSlQFMq3jJxEfTa7Zsol4uL7ufcJhHnIYP/a7r5fUanpnZ0evL
yunwIaYHsn+nF/Mgfyo/rf8FCWf9hadOkW7stxeRCk80qpC0GrgdVn7J9cBl77Zmk2XNBQCf/9hr
gXZsbN0/2k6jbQRFL5dyjQZQasFDFDDCLUo3ELLy6TM3F9W56sGEz3IE6rzleflyFBh4YJsZhoIX
VILrCWlpaTbdNDQXvS8drOVmb9dY/VZJ/UV6hljQOgeokxyLF3WmUSxxUJhjc5nsoDlq/jwdpV/b
Hz0hgr1paITdrx+DF+HUqk5EIcdAuwNyzq2cPGDCZiqtqbsQ65t6VJOlljvfQgPnoJzMjd8SiGbN
+wQHynk/ujy834egT/st+tzL/UJ7CpUS8iRoP2CvrpdXLIHVBbPXXqjsNg96Z6r4gEhMa4STZ2w6
Rt1Z5lVEcwVfoWSE8M71aI5ZS8q0aXfR2FL7uq/6h9pXwYNILNBKBqYjxu71db4zv7V1QcWM4iUN
qJvtkxeNrXA96S7JnLvHtsrxSApyb/jqeNqWJNSdrUo8Qm0D0BdzvGVxTv6sZ0rXu4uRWd0Y2TSc
IaijvLLVQ723jPTPEY5cBZdfVFdWGo1Ahr67OG0GxdFLmzOlqe6NOdHpEoWc1cZuvbuKNo8Ffw3H
/RZ/pQ/C9zMlu0sjSdixmdGfGlUtT65PqPkfPhh46VUfiNvz9n3wSkKnBYDTRcaBW0WL0q121ztB
EjzSZ5NfXx+Nojlb7uohXKEPnL9fUEq6LjcHwIybUtZd5l5S1Ae9JIg6y2je0t+vzvaUN8hR5OUX
2OVnTZd/5fgp76slqA+qo6yviDIjfynEm3lC8zr04lr8sJfO/UeqOlJz4UVpUhqPKe59Yb2KI65U
RBIDkxav2TZGCBA6PXZVqUQ41kH2JTXUuYO19wYJDYMkX4P3UOf+ySuC8kJJez7Ng+2/7VFE2RPt
iucFT0fRjihPaDFqUqqYur2eun7GtrCa86LSL5kyugZO8TDtkyTNInuadvxV4mBO2rdqyN+4cT0/
tPo4RTKLQWZnnVehVwFP/YKnkJHscsuv3sNS6E9yKYpTMcf6sXZ6xU2hxyEqB2/r2C/3/Kr54stk
OLRTodopfUTHdk6+5FTxP8RaOf8wuiouoKUHxXmofC+JWkBk7htPIzZ/78WIsD+17sJiBXkqgk9O
L4jie0Pxedbu3EeJbKAIy6Y024dAec2PfpZpGvZ6m8wQRLq4OKjKpUQdppVZ8kUgbJcZ623XHQx1
21iCpyzRvPpzg83AT9+Wefbgz2I12h4rIfv0MvI0q4+uDkvygS6vHX/B7zFDMWACuVA7EbyvUT44
XtH+KwAVd3s/nZGTCgSB+XE0lnRYRe3S7LBg9ETshi0dGTFHq9/HGvo+O0sNMjuMMgV1imnqfNJw
i/vLnHpEFvSGcE8svZscUkOaczR645RFclSzudNz3UfzrcexBVwdwIH9qMtBR5hQQLgfyyGtT3PQ
G+ODM2bmvCNDqOqPEuPI8YiUsEBRKC6phGNc7hIg5K2tnxHzd4xjWedVK8I2b00ct3wEE78gbddr
H624kP+Odm85n4C26UMV2XTcaOQ3OsK4aVB44oj7EpG1MEs8RpXlDx3FNt7YwyJzUe8NWTTFfpST
/820K+y4ARpPRYj4ZNtEARWwYi+cLnjf1p1eoPGm4irUhjhrQjugr39sZdFOn2w8eVERSgeVve9A
XX0XIiXm6LpM5bu6hdsVokrRVu/iwatwaMtyD68yN+0pptkqJwFw8mJJ+jAvptyMJiMxUzLCoSy/
W21aw7hHYM+aQiHpKES6yKcPvkMx92mCG/9ZziViE8hy6MNzi4GDVaKpbZgjw8RT+9EaKoU7qq+S
+CkZYl9dnKGFAsAJiv3xaXSqabgsdkNFdBi9YomyzJXygD6OKt/EObj3T5DQ9H8J0xEySB2yNg5Q
UtR73+hUsbN6XfTvZkv144chGNvRCEtsduWlC7LOCtM4tkVYkc0sSHPkOoKAjUPh2+18t6dzPE3B
EK9iQaJ49JeZjeSLUnNbKoqLRfl5rFztVKgs9981crZStZ+9hMY6D4Fo/rbBSgef0nxs0VhY3NZF
wkRXOqX0aRK7avYkZrZJUkHrdHz5d4wERflGyxn0k3LMpDtIaZQfQA74PPBYpua0iFH8zT8neORU
Bzu3wfB1BqJXUYy79pdUAW8LHS9Lp7cmSmV1qKtCTieopXVx1Ii1tR0ZgqOwz51s752rrGaMhkDY
Xqh7o93tFd9tRLao7/Mnu/BQXSvNCmQGr1ZB4O2UTbIvXVssRxhKZXWOwUwFYZxbZvc49Y4pLyoz
MfOeHKBVodFmM65ndd6D6kjXSka2tLr57LhsiihD5Gp5WmyZIgCsq7Z6pOI+Z9G0UHoIXSx1P6/o
Ait0tRSHX6Sg7OnZbKSlhybnO4iCAfziGe9rS3vf6GbWv+OHDNpXKQCIXzwjntN9zQZ3H7y2BF1M
LWU0d3xq3woXdEm/OEnrxg2fN7VTbgtK35E32MqJPIm1KWcApqMT1XIanF1VGarfsenltF/p+/6x
VYCGd5oOoPs5dg2t5hIFTRz6GBvJY2fjPBj2JKFIo47D0j0rw8Yoz5jjRAvrbuCuG/jLmgc1Znb2
WKMtUZ34dnP5sPQVFWAZtNXnZCaU5VB1bNai7fvPU54H1a7R684JMVUavndZWnxNfC/W997oGM2h
WD2YTy0NGREC/OTOz2Y8H3bgwdLqmCocuUJyoAH34abGrk4rBVIHmWOngsPdNMaTagDIhCOAoW96
19tD1Dk4Zz7owzzbO8k1qb9Hb4N+BRAaBTa5pHET+rVjuuFcZeWyn5XbO+8Kf1T541BMI1rZk9Cs
md6qAsKE91o+pZE7iqD4kduTPVxaLfAGXKbLuAv9NvVRQrEa69z08GuXMFe1akN/ridxzOYYPM3Q
Vvbyw8j9oj24c+x9E81KwEZymGKvqXfTHHajHdehlmueecQyPEXQqtNrXMvU4mbhYM72+6Ve6urg
8As/LBg9D9/axcDXGp89yJoRV0fZHHSs3L5k+lI13EDLUj8nY9KuVTr83HZ0KYfkiFFAAXBDZgq1
K1ZhPUFFokJtbvsgyueaNr8S4/ytBykzHxoPv/tINMYiorSWgfkBz6qpeifsPG577EaqrIhq5GG0
XYJRrn/Gq9j6uqC9VZ6dzlNvqjxP8OooLUt87jJwLU/jAkPi6+iCZkZhetKGRxB1iJ1lxgy6o/ed
FIU4Dzm5oyn1PNstLbzQkPbjtDzG5bBkX1Wtez3Cji2Ca/HkTMtF2mKSB90fen8n7SRQbxyrDT55
dl73D3FrmMOHmQqmGyEhFPcPvZf1VdQ2saXtcDXxxbsE3Gh5KDR/0U48Jt3XxCxMYxc0RVYeXIok
Pykj5eluYLFpZzuTET8UydI1b8wcwsI30j9CBGv0LLl3RatNF1OWZn1M/IxraxmaTtvPTlMWXElW
k1xAMVRib3A6V/04CVi1mRPbBMuvEwrS7RALaoqVWLvL9LQiv2qdNBxmy16Odmsm5VvTGpGuE3Ui
hsdgQNPsCW0MLw5lbWBCpNj6dBVUVwyHVHdqd6cbRSuO5bgQvnS5mXyefbYFQNned7H8pLK2zz2r
VKc8GUQPmQRX0HBC2bh4jy5Vdhkrz2gjNxY510ZsqfLkJ8YE996TXfxg9mvfjVfPSqFCNTGz9b36
WWZLgsqovZjV0TYIwg4JuK/pqe2Ibvdlknbah0pS+93Zw5BqRYgvuSDQa4w0iJdImmmp/kqCIQ+y
cCy1REWaKJouysuuTULsgJvuoPUtLdXeX3Ij8sYukbvZiDXts73EyY8kH03zg5Z2/RcjNgoshiAA
zcODi4NXcHLSrIFqjDzb116zwX3FE9U6oOZuPB8Iwlv1Nqhs6A19XffvR7MJgsckSLM6JMAb2j28
abc+tHGS9mEGuTfg4Wqnzw51P0h1iAk+4tI8Yt3IihTHuWTnh0KXcFjL2ql+GlKvUbuCJGw/NNOi
fdIJwLyQrevMu2kx/Dqa3dzSLtqsV9nBgiX91Fh5GWMaoFkqmqvUqXdtq9VjWJY910C52IgNJo4+
V/uU6zh4Mo2h5baP0W57dNn3I4op/ayIVIvqWTOV6xOAEf5epGV0FoKH1aJCt5DAmd2imV1MRkZa
LGpIAw/VImziQxSZzA+mNlv5g90WNdqfitvn1C7KDdCy7Iv1mBAIH/lSU7yjrCOQg69iW53GZVgk
GvMWRuOx083sM2/J2DJ10HETDTMCapDG2uaRgGNsotyOYxUa8Sj/KRbTk0djsdPkENNUX0J3Ht3+
UHRVZu2laLr0HWchF8cOBH8eFUVHeZVu3tKcayOZy2MFUJmXKXNkVUQoZ4t3VmYU+Y+4W8S0M9Ab
S4Hrtl333CRF912luW1w8WRx23ERwPY4NUgUIbDnjNqU78gl8/ggbQRm06gZUHDjHVcie1PoiGIf
dElv9EmZJF1HaiFB/DYgoIKxP+tBsivqdBnmEOhY3F9miNrEXuBI8r2O6Hz6MDZVh6Z5YCWetXPM
bEkvohm6bpdXo7dEbo6BRsR/rgYoynVpHQnh8IIlZsSHAb+p/HPjmiOd29xb7A92AQT64uYSFSMz
J0T5iu9xB7Ayg3cc/JPTSRsvVpaiGLmDOJcBqNIraEB7LDe0uQ9BULQT3ccqGPwQj3NR/AQZuHTv
NnL06wwdIQU6amDGkRsAfgZF/7pohIjUSOKTVaeMFEvg1mb02NHj6f7sGbMiNBFWnG+Ux2+qAr/G
BD6AdcRaEgBqfz3mEuuDg813fSKXWd6pkvw0muyRI0/64bw1yqzemOVN8WgdEbDbyusCzo8s8s0s
vdy3CmxcQErbxvQtdjv9sTDwQf6zSg7DQLGk4Ms4IGSgDl1PLMgCYxSZW8OVkwGuHMI9GjjWHxu9
tTYqOS9nBI+YzgKtc4Ck5m2pvc4Ly1AtQ6GfGDePysji+SjpsfxZiW+dEuwORBuoY+KOfTslnvIi
qxJTe4oTpYUWNbF9Y5TTTpE/RK9vxZdTQggSxCVwSOiUlMOuVw9pR81YejRjBWWYH8pTwdHnQm82
PtJNcZhSLMXo1RjGNim2vSi3tSQmaVsreTK0hfwF60rfunSpKYuwdpLm21JnaX5ZuqoSx0n2MRqR
bd1vyW69mOzqnkB9kerIWhe/VSTOCaCKpa2GU4nLiRFV1WjABqQBugXZuakuMl3ONUNwwrG2oql7
vaoeQlttQk3zpBet3E1zrj4M09Kd0sXUvrz+AV+cayhk8D0wjqPtt7bqr4eyg6UDHmKJk125yZe+
DEBheaOJOwnxovwK6Nj/Y20/huTaQoKdWwxg983Bpo7UjHVnilNv5u0b/A7qsNDbeQP7dudjAYcw
YASsxNAXYK+YzL5ze1ucBGrf7QPw4Oo9L5q9JUlxZwGB41ItZV+s3feb2XTUQwx9seTJtobgojQx
2se0X2s/+UiuBDNuq2N30zBcdwctSviFnG1a67e6lrKtWq2f1hG7YPqnNIb6QQhj5vFMYHFZRvqt
Hlwvykze2P3ru+XOxly7eIanA7cNXmBJO6/BOAL7opMDvuHBNvvsc4+m5tHpu+Q/DcXNz538qx9z
vTH1xVszHyFPU+xiV9TqjVXtl7LUzwZV0Z+vz+veZmElaYfYdO6c2xp7kiUcbVQKTgWRy19mPdqn
SS+3OGr3Vm+1fQGuwFCohF5Pya9nNwEnj/tIZeZINKdmbUSxLb323OC/XW6U8u8Nx+OJgjpUDVBK
5vVwpTm3QHpieUoSVe1mQn4icPlVLpveaPfOAEowIMJWB168ra5HSqwSVl1ezCd9mZcfjm20f4lE
4TSFzEOZHUBX1Fvo8rtDrrAixl31O2/iEWRuhaydcj4lMFYf4Dv0blgHufN9bFVVoi274i1f3yR3
1/OXic5qfYRT6vUsSyPTaXfk88mtRfXDNZQ6DLYNTYwC/9YL8PLBQ8ETYMCKjoWF6tyMxSheR0g1
n0ZzyqNc444Otb5OH6YxaN7NtSfelGPdR35uNcembcfD63O9d8cASqAahG3qSuy4nqvhLJUYqX6e
EtkJVF7j6jhWTfHYqx/2ZFIrHnzcmIDjmMvGKt+iqtbrjaOBy63LewTa82bqrawgiym27dx18/iE
p1DaRY3lJUlUiyT+N9ETkYV20lO1GQbxztBAs1IKqjdCmzufG9w6v4HIZsVl3LyMqlsl3ZFs5BHO
20MnFpTYteznav/38MeLvYafoAlxZ+N6uHlCstSMl4oi4QkBQoUnk219S7uhOVT9bLypYzE9JY5m
wivws43PfOfeQ6tn9QQiCkDR+matmyDXrVyvZjKJVtA/G/PDVJBovT6/eytpupTHuYUAp92KQtBJ
oCjjNfOpa8d2XxtN/XaEQbYnpss2Xv07uwck8QovYufwPN7mRlqO/q1WJ/PJ7915fm+WQ+OFNHHz
y1wVGnj7OO1rgIhqMfbWDPw50qxqrA9logXdxg56eYi4fbmdoFgD/X+Rp7WoSOHslLCT9f5HHUyf
J999HOT8pbezPOzoFMb29On1tX75Ra/HXP/8N/gvlg1VEOByeqL+4+/bohweOq/LNnbsyy9K25uW
NNAhhCxJ0K5H8QeQtxPtwdPkVd5nilTWd7vI6RHEfjz/8/qM7o6FcoWPhhq+kLdQYyPBWTgWHWNh
UxbptgRNbY5aJNPgz294pgX+BHLAKh9h3tx6VuaVdWIyrTIetQc6QOWDq1f1Yfb9rb1x5zsZMIF1
jgTgK7Lq6xUkrldUpSQZDaX+wzD21VNJI2YDwb6e3996+dylTAhUDQKFXCyIkl+P4sO/ojE2y9Po
5d2hrJswSN/i7l6Ec5M2kV1DMn/9a92fF28XhxAs2y3JxtW60dRHlnCUvEwZwjvnRnT5Buzz7p7A
aQ1BSbqOHLLrebERkJHy8HHrp8zZC41mdyVbP6otAJV/PqFVnWEVQ1zNAW/2RBLr/trPZUITzUPl
zPq+S0p3//ooL8MZqg8o+kDTYdnIJK4nVJGetXVjyFOHM1IMSSXEj6aIBuxQwmoiQ/oPwzkww51V
dpEs83o4o5bW5Fa8bZnM/cs0GvJ5mE3vX6Eb2gPlpS24zL1d4VNFXWHS8Ck883o8r3GzHJ/K+RR3
BZIdbbVYawl7Gv58Gfn7kSgB18Tlfxs70BEOLMq86mS1WGac/QE22K70wZkwmlyypxQb1Obx9cW8
M7k1I6PsgvzTyuq/nlwygeydCqGfhmKe90vcfc0sz9l4qe/seOKiVcWPQggvys1J7uIBh2uv1092
a2A74abuO7iO2SP9kXZLEuxl8AmU3l+lNLiXSPdu7qYlW8ykSHpxygq3PFBZZ4TCz5Y9goHu6i6Q
yXB05BStYOVvqne2dBHvTfb3H3BzGsqarlGdTuI0dMI+eLmWh5bQ5mfNaLa8lu99vN+Huvl4jagS
F0kqcSLq9Gikp1ZogbLeOG93IgFWlFyFIIunJbhdUeV70uiVOBU+PYKWHRPKBGH8alBlVKfGXzlg
GlqR7sauuT+7/x/3ZiGdeFziXkpxMpxcPI5WV1xwBak3ooE7rwxJyiqMwP5ETuZmDeFw+bGdUtCx
8WjZEeSmO3rn8TPeOsk/mi7icOo7f/f6qbu3pLyfv3YoxbLbYmq6WIESPoWroBrLr6qc6pOdi/GZ
blJ64JEfoswdkucFYYgNhtW93QmnmQuEavEak1yfd93HmKIvma5GtfgxScRXX7T9QwZNZyOAvGUX
r+83wkeoW/Ke/hK6vB4KvFJe2xn1lhyJ4aOZjTMAjL7Un6wq8HdALYxI1BY6ZqU9HLOmDg62nwbH
PKG8YM3DuDcQkt4jcq8Tdo/eIV76LQGCXxH1TYzhUI3icaSKzut1czO1Kk/dxk4luiIj/Xyjqi6t
TanBL+gGjVaCCwFk0mZJ2gM4tfmEjrD5hB4bBrLaqO1x02o/vr417n4ganLUFvVVO+omOjCGyjH6
SRenvHVo5Pt5+slcDPW09EG18YXubn36Ioy1Iuhv1ZtUpdNwNpi8t1DChNJdASnI7QQ/L98ZrYvu
arEELZB2GxHQvZPNE0fuFiB9AsHmemd0VpvbHkCgky7dods7PYqUoTM7i72x2+8ORKFlLRCj7Hdb
tMLwSV9Mv5In3+9FlCPiHPZUyjbe0DvxD/k+oFMAC6tS8s0mGtHzzVRgy1OTuci2zPZCRDesjXvu
TRRJ3V4fpo1vd2+brFJxfDZW8YWJBvgLGfhr0U9JI/gkdEFLHyry2SAw2riH707PZyfSOaCYcrtN
8DYzatQgxKkOav0NlGx8sSoTLhhNfJyC5nSrBXT3q/kosdA8WNW71yf+tzSwFa5mlE2+Fi+wDz8K
tZR01EEpmBt3/72Zoa0JvwtqO1KiNx8OZFBs6HIkx231yQydgg5yOFlq/trmlt0eGm1oN8oJd4ck
LiHwJ1cLXtQ1F4RetYzUKUiN9NjLqf6Ydbp/QhLHej/QD9o4AXfHI1BGbBPSElHl9Vr2ogfcMZMB
VL2907tcHVqAcI+aW7uR7csPr19e90eDCoCEJvfKbWET3E2QuNBGTlaFxA82F8unbtCGfW2B7wQV
oG+Md2+n0ChZkyjIWJS7rmeXLDWNaj/gA6IKZQBVralRqNz+T8PwbFLZg4R+q/JeT3W+BCDmT/0w
Fu8LY5jfDoR0/+VTwcDhCvHpHNymUSp1xdJKWiOGNibftdTN94hVZd9KKZuvsii2msd3F++XKhBR
8mqscL14RtzbUnCPnAapivygxSNCZoPUh8+vb4p7V9V6eax5PFSxW/pzAaBGpmU6n3g7/b1bA5CT
QTk+oXnqbNyKd/ff/w91m+/CLnIWp6b8ijwFmHlElzConM7IID0Cvtsidt97P1clnV+JPJvj5vpY
AvT22o7dN9SF+yDrdtqDAE0fRRvYe4WXHCgSSuT715fz3hzJoehXr9o0BAnXnw3XygolL86Yv4I3
5DAmiF/35nlBuqlBDGTYogrfy6g4YQE9Yxr/L4gwrQPQSyx8v2IyTEipNYc/bIRRfhnjrvyAJku7
Lwulvaucyu5DgEr+P/9hyqsb5S9mGiZu11NOfQfgYknzwtdT9NhEFegakFhKANIZfS9cacv6xjLf
27WgA7hdKDBjW7j++W+PkFY72uTnUDQmmZgqiovCfUeAlL9pSp7JjX177yiiLQi1dBVRfME3LuIq
gIVBxwKIlfGx54xoka55civiuzsOLWVYjLx7PAvXk6ItSUHe7Slml4YHdRgh8ykV/cZFdi+7QUKE
/i4hNdiHmxwj71OrawWjeIkSz/6imsPUoYGIJmG+7IzRah7lUhNfVjDjXt8pd74a5hgIcpgBRVAk
Wq4n2Ba6txDE040ACMHhCJwINcYkXLSh2v+HoRwWUWeaK97neigNq0/Lo8tzYhmSL55VYd9ZapW3
h5E9Hv98LJQtUXMF7oMv3s1Ng4euTxsgI8aLFzzNvAQexgH8+ZIC/RP9VlHozsW20hgJauleI892
M7VE+gpgVK9Osd0bfgQyNPhBsGCY4QTk/e9VenQ5whbztvTq7uxPwHXoHK3katTQbu42XRetbyQc
dG02i4cOgfRLUjfl4+ureXcUikM8tXD84RNefzmaSr0G7HY+ga2oHovRTCK81pfD66Pc2Yoej97K
r+NoI9pzPUrtVQt40mk+Nb3jrm7Dw2UAg/BFG2oGfH2sO28CKSO1UJqOXNW/Gku/XVaFPSQ9ID+2
/YQtbZGNthMFMfDsUGZ5D0ekc4w/P+SMR/eN2lBAv/Nmj/jBnKGQTtpBnx5GStaV7nI2rRJkKiw4
4O/kPhnMGiD+EfWwcdyoSt1bXg4dhwvpWRKF9SP/NmVDUa3XeqVOWdlW72XjGeYu7VDIj9xhnLuN
e+XOiaCGjge6S1PVsG55/5Qfcl/BFzgVfSDafZIO2hShEr80e6MwVffYNnn71staI9nYRnc265oJ
cWNTx195lNfzrKjJgahU+olaZ7UbdS9/6w2us6H7dGc1QQWsT9CvQsDtC5sjF09z3tHBK8LGrnQb
ukOKoXGhC39jqFu1j7UuRMJlrS51YJwo017PSNhDj776aJwyhwJfuIDjDcGRJFHvgkU6a+tbsa8k
khIYofv6t7aOa/y+l3JMw1wYQ7mxk+6tMBfrGtdjdgRJ9fr35Eq5KRUp/dQ7E0ShXBd7U4NI8/oR
fTkKKi/ADFdIHYrmtxLPfe/MVZlP+knOsn4zaaP/YHiwAF4f5eVFYKEezy6luEcOcfsdg7RDs54K
7UkFIAvmwKh+do2av7e4JQMitrO/Xx/vzqxMPiH1B4MSMd3A67UDjg1U06rsk0K66F+x2ErtVGCl
W4H9y5CCZ4/qCuVnxKxeQDoAK6uKK7Q+ZU1mXYQ7JWe31tLVwrpDVzV29nnqmEerd9o/Pn8AJ01k
zmAVo+x3W0ISEOe72q77U5XH+d5zFjrw9hIEH/90IVd8JhoTBJsBpaqbmKmwHOXY/0faeTRHjqRp
+q+01R090GJtug8AgkESQTK1qAssJbTW+PX7OLt3pwIRRix7bWoOZdlZHu5w8YlXlIiYD2aTwkfu
p4dVs/ZSMbGVz8udhiF8X9iEAgi3FVxVzLZ15GloAkMye7/IrdxtF+M9QCyd6geKhu04u11TvuUz
/Hh5glfADYxNkiTQtjTEt/7ZRguvql7kJkBcE5x3jLeFB2u49Zc4gdhY9QP6hZWF0quGU2uuVB+0
JC9e/zXBpRIf0s/gUd4iRjW4es5aS+jTtGsCMj+Rh8wz1y7dE0a5PIgiehIhG7k11e/NwUgs0GNI
afX01VTrc541/eKb0WI73lzry+Cnkdqsb15e4stLnAyb+ImaOzWEC6ODOtNnSW/qIShplrwBa1VZ
39olzWp/Lmj97tzjl6PB6UfZmBRJKOE4m4eJrlBZcCs8dy6qo9av6puBq7qGibtbp78ylqiLIJSG
GAOxoVjtvzz26Mc4epRkVWBPaXxrQsX0irLIb6VV3dP+vLzRQK5h3o3gERmn9mzX8pehEq6ziRWu
gkpuIBrXc/9hHfLu3cuf6nJ7MAqiDnADyPcIY84nJKtNGUaNXAWZpbR+WaFIEBn2GNgY4L7D9lTZ
wVJcGY+0mYuFl8dgi2zGw6Q1XHBcrAOt7fUBGzA4YC5eyxi/ABLIMLUy6nK8efUkGYz8AfiQCBTV
80nGidZAQDJrHgdLdWnnDfc98IpDWA/dKYPpurP/Lz8dNg3ihqHibwiywvl4eRYPlIrpqkWy/CXV
eukmWiDDvDypy5eIVhioF6ExgTrPtmFulrM69RqoFDntFC8OV/td7YzLsYyWr5YS55FbW6V9oOP8
6eWBL88AkQMZLZkedVycis5nV0IcDGeJGkFYlOP66JAYfUwbuEhPYGW1nXj3cim5oHn1UMAQGM7t
gYOXlVTYIFCza6Is0JYk9hpK5Ttp7bVRSPdQIFY4BNrWvitvMlBadiyEfecIMpze22j6QctzXr0T
bVhH3FWERpSxthjfJJyycEXULUjnuTgVNsRiLJObN1nVT/7IW7mTj11+K9AO4OlpKiNcC8zn/FtJ
RpSajVpoAWx86OhqikS1N4dt49zqlW6+fe3OwOBUqKiDXwZWvw1gjRYQdsq5Dqy2U7217qubyJjj
xx4C4c5CXnnFCYUIlcF6cqiB/JzPrJ16NXeWuA/KMcxv7VSFRJXF/Y8emfYQz49k9KveknwBRnvK
hjopoZpoi7ZzCq/sHBDGKOdxU6PMuI07JVQHJP5kAPmQVX7f55n0YEa13e5cKZcfElke0KUEZKwr
ieb5dBM1TOG1Z2MA6VenCaXSRgQFL6FeMyk7b8LlnMBPUSyglgR9hgLW+VhAKhTUa6M50FZhNSjX
0yEjPNnJEC4zWQccB7cIvQxBTNt8wDGLUnWUQDM1cyX9OcX2vDz1lAOPWTdFH4G8pZIP43SRdr6Y
+PXnoSccNeohCEaRKcCNO5+dZjaK1Vb1HKxToxy7esDRbTSyQ1dl2ZOEB8arj6ADwJOVxCuatsPW
BRuScguLHEGWJV6KbzK6KTd41ut+Ao9mJ7S9+HCYz4Cqh0DAqSCx3bxzYzkbEywejSXVlcOoTNZN
NyavNm4Uo5B/wCMj7OIRP1/A2CjMFsySFpAn/VZsBPLVETWxl6+Si9eNQShwCEiKuLq2pVvqKQ3k
0sQMkNaLm491YbVF5KVWXCRHZanMX8VQOfNjlPVZeZuhmGvvBCpX1lJjn6A0LlDrhEfns2yqtM3G
PJMDh57hTS9LyO2psbIDQLjYjKaQlBYiURT7yLk2XyziaEAzdORgpD30kOgzXDhF6roHvW2Sw2JO
0fTa7chUQLMSvVJ4pz+6OdxJiKyTmuhK0CtR/HVJZ/ttIWf2Y1Gp2Z8vf8MrS0iOLD4hG4Zqy6Zb
0hskAnVoK8GAdD7GIz3IT4g6O2/3lSXEr4Z4Cy6cDvpzE2wl+JMSI1hGkHXm/AERdsWbq0ry0Swu
0CPR8puXZ3VxE9OIIe8nTEDhFcvXzXhYRS7OtHRGYOuR6RwyrVaoutk1qH9ltcb07uXhLheR5xtA
B0UhUkWKG+f70JEbre9TxQgcIobKj1sVXxrYSs3X/2Ac7kN6vqAwle0DIydzZwwwroJBScenAsmk
rxDju51n7PJjUWgDcgDimFyD6+N8NmED07WuczPg4N21coFxo1EHjWJLfpo2X16e0pUvxQtjEhwL
SU4q0ueDyaHdJHY1GgEirYmvISjvQhQt/QQnnJ3H7MpQaOZRluX+5WnZotmiEEkYtGKsAPNua/mB
MBdCBW0tR/FNgmOrvhNoXVlGGoFAfaic0BbcwvaGMbYyIw2twKSefU/zy2pdxenzoxmh4+L2rbTX
qrgyQRaRqI4bg3+2KU3tEEGZZm0HZoX0CZLXw02Yo/Yxje2rEUWk81z6osmE/yOwy/PP1pu5UcvL
xFCYXlW+Yw3aeDDrCM+4qsrlnXv+2sSA3QlYCuVrxj0frUjiclwG0wnU0JqPg9S8T6wkv+1Udecg
XxmIiRlCRJXrgwrC+UCJ0kY4t45hUEBRCJBRHY1D33btJ72PJM1/9dan5sMFJbS8BerxfDC4ZchE
4C0exLNZ624S2sOfUpeD5gC//f31YwEAoErBI0ZSuJnYFEdyTDiOErqKkMhc1RWKN0BkpdbcmdVF
yEgKQ8ns2SMJofKtQxJg/qa2GiUM0OZPv1DWN06qUyiHskFipEv79Vijl3L78vTEUp3Fi2JQLN/J
Q4nA+ed8KdcyN1MZjZegkDT1JrPo3yJqtsf4uDzR3B8ImMqywEaBiz0fRRV2F+No8IqtxZ/VtH4G
Tm1Tm2wtvN+aHy9P6XIrMpgt6vNUsiESbPZ8GtmNNCTcwpHShAcFu9c7CsL1rYbm0A7M7HL1xFAC
HQLyUagWn8/LGJ1+WCbJgGaNrfgB81E7PaAwScD98pyuDQTaXof+J5LdLZkKb7C4RWXSgkGuL7d5
bBi3XDB7UvyXO5A+KoUyUZkja9ne8y3NqXm2C0tUIlDIr/DmdervsyrfGb3zBtLY55dntdX5pkkC
zwMyMLBAYKqwqc7Xr5AaM0mayQoSZXwc0tbHOvZeAqXajCdHHhA76g4ZsvQ31eo8WuUUeY2l7RFd
xH44PwL8COJU5LtFT8fYnHAoYlxZ0FQD02owF5nzJvdUqpO3RYuujFupxexjs764oTUO715egSt7
FYy4iBdsMl8yqPMFSDNJN/qwssRebV0wMNIttPoSwcpMOr5+KD6qUI2gMgks8nwotWpjJNFWK0BH
jldVzUxKaLQAyync0w++sls5Uc+sRhBvF3dmWpcWGlasaNVm7c8Cvs/v1moM/+UJXRuF24QXB7gU
i7eZEMlRb1ZRYiOtGmdvKmuKH9t0kHaCkctRGEOY1oEUROt5+7DlYb3meFCnpzKyNNhWzEhGx66a
oldPh5oxKAneNMQvKP2cfx/Qv804tXp6AlKD1RVmyf60RuqrQzlGgXDKIHTZZXOzaIm0EIVHRnrq
Z2ElpjqrN4y6cqSj0f4HQ4k0ApA9wNELDoQWV4ua61V2inNLye5n0wpHj6bCqt2WjTAWeHk7XL4x
XCHotxMRCL7a1uB9KCz0AalwnFC2qEx37bTak1pDe4y6HMReQRj06ktZjChElog1uMQ2GSBq1jHC
WFN2YpmR0Cud5ZCSQO280JdXxPkomwZQmKnQY5Q+w5uNGmejmokPW7J36ybJdya0N5R6vgUrqamQ
I16ZkFH3J3tt1ScNGfk3i7UMr61807CwhIoGTw1xt7HZ7aVVk4RpDDVHg+JGuDq4HXjcnTN1dU/w
rIhgmw2/BXFKFFnTqpez04gUoJsmznHuLcRBzIeh7etX1x6YEmkLfQvRWt7eFBJFpbSrteyED1bi
OcW4HMJwSO7tdNr7UFfnZQogBYHHJSiumqu54MrKTom2PuZ56kNTvx9ixfBaXGV25nX5PlL0FsUH
PCioi23154dxKayS8uGpWo34s9V1q+aqHa+GmyrdhCFZKdQ0nHkcZn/NLSzKXj7Y13YlQjZirtz2
QJvPd2UtQxjQijw7tY2kse/NvvUycHK9N1Ll2TkCV6570UYjKtFlQYgWf/6XvmTfVmPeYod36nUt
eyTgRjc0KcPjy1O6OgpQZrrWhgCFbw6aGdvmPOTs/gRpST+p9OR27se9KuOVhdOpvQHSJE2iIrwJ
bLRFVqmtKFzAFcpeSWit9zKawmixW7sstGtjCcSIwDAIQvnmloorvcijfMlPY7M46kEp6ui7FYbd
igCqU83eUFe8mxg2wj9r4jD7XcJGUjylsGS69KayPlSSsf4e2tJ5rFLbkVzedll/dbwOlBuxM64C
bh36VOdfdx1kZcBUMDtllLi+AWpuDtMkDd9f/rpXTic4J+qPVD7BTm6Lq+ksNQmy49lpkcyPmYZY
OnhO9IeN+yhT9z7yta1EDYjmL9gA8EibhW/iGFFGZAtPsWpXN81QCdmIBbDHzim8Oo7YrMSqgsm5
qVuYbFQls5v81KCZ78ch4vuxley59F7bRug5iWUD8wDg9/wDNXhIJv1Q56ek1h5nlPyPEa6E7rhE
r8+ohNcS4Qmtc1BnWzZZZTitNI0o60prNvmFYy2o4Mfzzctb4dqqoYaF/QP6HkQJm/nkZR331D/z
E4rNhV8sGA/Mk6Z/+w9G4XnhchTdke1B5wXVYnRD8hNAyepmsrP2oA/gfv6/RnE24Q7FXxmxXCnH
NsNEXn8Uhqy4F/4H+0w0dTEW0HlDt7UdK2KKcc0ofYM9czVmKjdBM+yMcmWfkd4CLuAfWlfbJuBk
lJI+VNlyvxRRW8FXJzZ9kDOt+LDMkTbs7IKro4lLR7SncOXZvGBWnCS4B8TLfYdxU4Vitm56COhq
fpfo8teXv9K1sUwBBKGgSaq31SeJjRx1/JE0Wm3s/ghqOMtdlfX8quTxuPOMid99njmLPir5COhr
UQDZ3D01sqzlWBvrPa5U0gqkoM/602hjyX7IzDDRD5mUN7Jn5062F5RcHizuVZh9AoFCZ2R77a35
Wumg2NV7vZqWz8aEBmKKcvjdy4t5OQosJ2RU2Su4Ql0Ua7N2blnPPLxXI3O9UcOlupOVsX4txAvQ
sYgF8L8W0h7bWFhSynaN9CG8t9G8eFNVcX03SLVy087a3jt9+cVEriwE7J7TwC1zK7JXNGXwPb9v
8sLytNosvqtSoz8NemT72M4pP8xRezVIj/nhdEWnkQYP9SX1/FJXIVtj68L86GMmSA0PzuCrC5/P
GxMQ9NaIMcXO+b46T9if1KKZKPXN8yHtOoSw240MmaBEHc1WDCGzqvzWrnFXwN3eTU3zw6s3C7EF
+reo6Wj6RVO3GEJDbSdTuk9mczpJUz888RAnOxX9K1sSmhRvClVHkLLbBN6hL2cVhcwosQR+20zU
Wy2Um52T/XxNnB9t1NUMqtHMAzjBFr/g2Ekp46MVBXmnd9P7DCeG0m2Squ0+oGZsJ3einTe5BYrs
oxtCb8Snek11VN+MRo5Sl8i8CL1OWcRf6+g0PzoJ2NtAjhtrcvGlaPODrmF864LrdwxUB5Ni8AD2
Z3vP1uWFyEzYCKLVDat6+wSvCFFVCMpHQYe7IQWIPtJ/Y4LQYMOQrdVesvLcdtssnMiUAKELRSX0
S893nhMOpYOSeBysxmzKhwFRs+bWkaPGPpphpyincar4MaOiD84nlPPK6I5fWFCBWROq+yjjliWY
ZENqPG0pM4yPDJzZIwQSpemDOliD5NkLNtUPyYDJxGOfhdgytp08y38mZlGEdxgCVhPSArqlfEL2
2xl3NuDlegrBP/IjCpdofG/RZMbSro3cyTga1QV5dL8kN6UT5Y8dZbTDyyfqMpDm0RS29HiVPgc2
52tpliWSLmmbB72DfU8urahotzY+KhK7J6zWdifCuTI1EAtg5KBOgNnZZpp27WRyqK55MIZtW/ir
EeZ40FtL/k5VU0PeGe1ZIPF8q8D21EWTkx4W/7+5F0MajnQoGK7Q06gv3XVotOGLDUjP8oeMQneJ
v1XiWBBudCTA3C7tjMibDBnfaETfQTmkypB801oT8Vo69Z15k6WRop1ipN8V1ygip/zkJCm2RnVk
qb8kzQwLKNVGCec+0qT4YPbUaj/irdBGN5K2wsuYY1L7R6McnV/Um5rUVfk9TrAOi9wdcxScx51v
fHGfoatAz0tAE3lo4b2ef2NIpmW6YNcVjHOvu4slpT62XXtIwUtAHUgv9itlGcHmpf96PkxX92um
6VDeMKQoDkurIJxslMYNFjWFO0ax6mq5WR/V0kCAh+7isVvWZAcOczlVqL1IiT9DYSgxbH5D3FUl
4S3QfMQY1DtlCrv3Shx3718+NBebmLIaElMCoUh+A534fKaDg6wDYhUtsqBh7S/2UntpEapHQ473
OidXJgQzk5cdpCLndPtIVBUuTutqtkGdq996I9ORcNH2dMFEinR2SpgPWSelaJjYosB2Pp+siGs7
Wtc24Chk+qFeOaJ+qCeG5ktNNxl3MpUD8zBR6vhJiy9b3K7TpL1X5KIIxq9A24Th4acx022oq6Rd
Y5nIbRdNVT0ayZge57SYjmPcGIB2Bys6lrOd/8omU94BGl3cgmSpQpcPqgGgJhoR5wuAb4+it+Ha
BZhefR4zfXgKh+6T0djavZzG+c6tdBE5ieolLQ+QvKhRQpU+Hw0901CXkqQPpKo1b0NZg3ZepxWa
+gm2Ex1mKOVIvoxFyN59eDlPaJyiz64QbwhzwfOR0c4zcGNHAKVoUei8m6yM6TaqEt+MzVjn921Y
Nc3O7XP5WRlTtEOIiAUObntYiqZO+zScg24diVrycpLkhxJzGyfxO7mxu4cx7Jfqqa7j7FOFMcVy
89rTSpxAxk7chigWxbPzSQvFDmWaTaFDpBifM4wc73R5hXal8aNeHurytCKlzlWL9jJRKm3e86G4
GdU6wpsuyNVk+oBP4/KEcVyyk8xcWVFR7AAUCuUXytpmQvSwpFbOuUVNzM3wNwdvhtWUBYvlUFbj
0gaG2Vvh25YkcXRlKq3Fzi17uY0IvEASs4MhAiJscz7NYVBwEalgrMIllUQhJDM7r4rMInmAQIRI
ZwtpaI+DcXnpiiSD1AZRWbQqtkGmg3IgeNtuDaJsrPxomBzXkYEFwvf49PJXvDYSNyEXEQUywdQ7
n160zgMqLAoU0sQwbxGF6A5ao0RHpZ71nez38iow6DFwOoARg/zaXjzg3PQyWxolsHIjRKdrwNhM
Ghf1HaFh8k7DG+5xkpR450hemSDnEGlVKPhgKrboLwMNpGXtAY06U2ffIv6Bac2cNO3buEI/8eXF
vNysoJXYImgliqtue+VYQgQtbww1WAsK6fhEKDFpfowG8U1DJ6D3ojgbhidTKaav0VQpex3EK3Ml
MxEc+X9BEzdH0grVDPKuHAX63Ix3+kInPizS+a5MtHDnXALuZWecP6TPdQbxjpEZE2Oc7xxl7Jdy
jeYigII0lk+VhGOjG3VGvCqu2aPAdh+145r6kaJ03R3XpYzTehfr0se8TNLoQzNAQQ100AMfxg5B
wtqbzFVGy2zSy7Tzextf8IPlCK3axEnH/JMZmvRdx9ztMKM/xuyiT6SVrSeCXW/FostyB6wSb9DH
KO4zHnf7Jpub7j0oCMnLTKSCizH608afDqMhhB/cZLRyBQl3FCFcfWwGr8oNjOy6DE8or5hMy+/M
5WeTGdUDrUwre6PoiaIFVTmmj2VvzbeOket3XW+EqR/W8o2F/XZ3MJDlgWW+9p0DBA85XNdsQ6q1
cq0pacOPb+03bV6PrVc4OGLFrgYC1/Y6nOvuDW0RlJ1+ORWaOi3egM/d77YfidMjyMnfpqYNQ29O
FOexxNsumUAlIQWP192Aw2Pba+R39jqummfxoLqYoMVHDZnJwSOfxUsMebNvZahobq8iyBuak4F1
aozZ0VqX8gIcDeeNJdRWEE5G7WPFyzGxUTJyw9CcvQlXkMHrK/MGizG0I/VS9m2eUcmDBAfUvEzV
OPwx8Be+6UtTC3TDkmFU5qhZ6WlpHKeHrB264d5Gx2ryEFCsa6ySV8e6zdUeUrlZhEZ/TKK1aH0t
Q47kgGtHpNxSZQq/6PIc45zIf4ETjKPmzE+N17Vw4w5FCK/TZam/w1W0XG5knLK6ndvr4mwBsYQT
RAkU1UGIsJuHaB0MLMckHWZCZ8e0nsAdvFfTLtXdyZK7Dy9fJBdvK+8pAntgZHXUbC4cs524VtRJ
H/RAomp5MNLhc17iMvbyIBeRMNQYCH7UkGnDoE20iUEjc8GxMk5t7uME3UaN0kzkrfraMaU1t9/K
i12Fnq2PLd+6lrLyjVTWcrwTIF68r+JXOGK6YO2hSohf+ZcOaWVXmkTz0g5m3abDHcn0/Jy2w1Y7
Ne8XJx78l2d9+R0JcFGNVHBDorJ2YWUyDT0SsgPabUqHQqgVzcmPuAyd2qfQvmebdfkdATkDSyMn
pWF6qYzS9I0cU8EJRrXMPAt6mT+X1R6e+mIU4O5C4VU4tIBv3pIbqSUbuL9qatBVqcNV1kRdDJg/
LJ2db3WxdoggkAnC5bUYkTzh/Ftp+JiFYVEZgYQZl+nlehZ9Gket/dVjuPrmld9JgAMEWUxAsVCe
EL/lL/tiMaoxHhNbw7Kna1YPd6vOvFvSHOdHLL53tVguNUWBSFHqQNuPaJZwYXMapEnUjYqBkmJU
jwMlxdEJXTkrhunJCeO58pe0cN4BMUmSW7VRqXkbKz6R90ZhjL3f4llhPlQRMdv9KhVVsrPyF7ET
v45+H0YDImtlYc5Xw26jrOXhh0dBMfiAU1P80LbyDLJPqij4zFb9ULSwtXbq3heHU+T9bGCBRwJh
s9VKm+mdRTh4mcEyx9axaJ18+hLNTW4dhzocqwO5/PranjqUCvI2CoLAri43c5MlYZcOUcU9O2bh
TaZbmIp1qz3t3AMXsRq4Gjqp7Cy0KSAubVZ00MvYHsN0CYpSCQ8J3Hs3ncafTp05HyxtQcygCvW3
Ea69O2t6eVqFbiulY/Y2v+C5tPSXja2lWQZPt5aCsdfNoOun9B7g6qtrj1RqQJ+CJkZYCITeJjob
jMRulRAfTVWY6sqZ0X+y8GZ/XJ1dK57LvamINj7VW12wb7ZIUAdr7b60GodEMMvfDYNlH+Oyt28a
e+p8q5fDX2a2p0txuTGf3S34cPTShGbY+XkY+j6pFzpEAJhj7ZFsKcccbVKs3Le7RVqOsdQWzmt3
DNVVmuLcSyK5Z+ecj1nSrCh1Y8KaVFHqz/06W7ea8KoFfhM1rhnl+W2T5dn3uuyVneDjyp5haNpA
QmceEcHNZi2aiULsqDtBmIXqISFiPTjZrP0no9BRo9rHikK8Pp8ghKykkzvDCQoK1+4khbrboUuz
s4yXjwh2erxW9JpEVdzeZJyzPPYZKsxOMKth5SE4ZfttPbUns6JG/vIbcm3ZGID0hOooAnObXWLV
mPVi0mwHXZEq36kt1g9lWcS/Xx7l4iZhX6DUytUMKhV08iaCseKq6ldH7H9q4Os3CyePJ23tyulb
vsR252EcnZU3OroiaB5KSvHt5eGvTZJ7lmMgIimulvOvttTVIFdD5PBQhonXYTh+kNdh3nmAxCTO
sj0myZUCt4MxoCGLX/GXWytf6nVCp8QOcvQxdN+MrQ7sXLbGgzvksoOvPK5Y37W6b7A2nmA6ghLI
pj2UzZVfASpFJ3Sj6o4Sx+YIEoNDViTNCrphtI2DOszl0yCvi+zG+uSctG6IHTdP1XX1UQiP1c96
EUvVzlJcWXAhzUuzlJIQ3pqbPosiVdwOQ+cEzpKUB1xwURZzyn5nlCs3HFcbURZFLyhp2zq1FFpT
rbY2h9EeSxdH769VqCSuolVflcV6/UNPDw4NbK5M0WbcVvmXJFTTBTVROHKj/AidI7oFpNs/ai1m
apYe7hE1r1wCotRPrCqaz5Abz7dTnUUxZbc0DEaM75AigJyUTonjWq257hTwnldqs3WfA2OYITAy
gLeejxXNMqoiuHWeutleOz/jzRRyN/ihulFWam9nKwsxEkfY9vdYIUfwZDqxnbhSh1ZqHqsj7uoa
uv7+qEz1+Lkqs675JK8ZkXaMQm7hlrW9WL4cOZHxVLO885NSFWV0XHVr/kZYZxTHYixxJR4R/5BP
Q9HblZ8tIS26Wc2iwR9MTCdui7FBx1qbOkwh1JGz7I5N2z9OvRTpnmJhoe1mzhClb/ShtMDFGK2Z
HGvaGbOnwMTo/RHMpO3nRajph6mbyx+5hYb/cY1abeSQ6mPlOZJifBlxRy7dyen1xpdhooC8k6q0
uV00c63cxjGjASV5cTkr2Tov91NpIctr1URmO3v88uYk+wTAJPIjQVHY1FbHVh6AokOtsiP5NFmj
6pldrlHkUVBeT9GbeSOAOQ80saud8tWVmOWZOMm9SXYB9OF8TxDsAhKtOV1QrpcD2htTSWtSzh6G
IRkOma2tb5Qws6PXx37gGGi6QJsRNbPNts8mxDGnuJcCuXWS9pOMowmbcFKlYieKvlxZIFtcHOT1
hmgIb1YW6t8UK+0YnWI7bN4VzRgmvjH1S37bt6Gdxa5Kz7J3jdJurLejDVlwpxR65ZIk7YWGhKw4
7a0tFQvXSWu0mgj24TDgeL3I+kGrRnPnM14bBcamkC4Xl8mW7zRnJn6rHOVgWvTokMRz4ul69+qm
Ctob5O7UY4i96EJsIhbHaUhYOkiN3diWk6ta+XqLzs4ceVJT7tnJXe5MnnDmg8gpFDIwd+c7EwdG
fWqqIjp10TycRmya/HFmT+aFFt9RgKq+4K615yh7uY5wxdCkpG1OnHQhC9Cus5NXox2dFPJJz+nb
iMCseTUaV/CvkVGksiU0fbaYX9zdzXaMzeiUtJFypxd299Ght+HG6kTZ9eWo6MoyEpHRTIZgTrFi
K9xI4TkCaaRFJz1bvcrsf6CNgj9L1d+ZVLF8W9o5cJcPGnOjaQP4U0iXbDX6EjtX4jDM4pMz2XLk
RnmSe3QJ9U9OQxj98twuQwOeMrrGwpqJisV210dZJa0N9rcno7dooazzFxSlfoamPLqwsPackZ7h
pOfvJ5UvrNWAUZOX09o435GzhSxS3YZSMNmNknqDSJsD0xgjmccikeSvIU5U2QMa33HmRcCVkIwG
VFYdRyShZLeLc0U/Kplh9IeenstX5IlpTPSTWqHiVPW25Jn6UtU/X16kKx9EiDjxe+k6kf9urloT
tXVL6xoTUXmU5emw/0wBT90nar4Tf19etVSM4Cpwm6NRRXHmfHkWh+dxdDIz6IEsQIKkr/SOIGGe
vFiytSesHIZgLhrzTaPH3Y/nSf7Xj/l/Rb+qN//6Ct0//5t//1HVS5tEcb/5138+JD/aqqt+9/8t
/tr//Z+d/6V/PtW/yvd9++tX//Ct3v4vz/4i//1/j+9/67+d/cuh7JN+eTv8apd3v7oh758H4ZeK
/+X/6x/+7dfzf+XDUv/6xx8/qqHsxX8twiroj3//0d3Pf/whDux//fU//+8/e/xW8NdwbxrKn8n2
L/z61vX8VfnvCAbwD+cekM6zvOn0S/yJ6vwdyjgxoEUaL5gHhO6k7X38jz8k9e/QCvkbtJnFjYG5
zh9/66rh+c/0vwuwLo8A/Vj+j0j5j//z086+0f98s7+h5/+mSsq++8cf/2qN/8+JEuRcfhiwBFwI
GO1CPiTFQlCStfrTggDC264xDoUjTW4mJfL9TJMyXnL9PgZMhRMNAdn0VbOPRdV7mjrfDH12MI33
o/Z+BhojqPU86o6nJou3koVNxFC29K5f39fLfCNj8VgVQdOHp2qgqGnOkfJZi+419Z0ifct785a2
ywHAV+8Pwyh9qpSf9cjRXINGvS3RVzO675SmgmEtsruy1XMf3UOccVO5v2kzOi9Kf7AQfwvN0NdM
+1eIymoJjBOXvcQjiKpSfwhTyWud2G2ipzTXnIPeDXe5nrpOYXhm+jjb7TtjfZdoiQQVK3ofR6Ub
jdN9M0r3GEu5kuR4BrANFxM9yS363odBqLmysupum5L3JeMRhbZbqR+OrVr4VpcfYxSRm47+1vjn
aI2tH03d6kmORE4Y/awK2y/79GHSHypZ9cr2Tgtjt41k1c2dnAaINtx3I7+/G4Q6raeUkY9pplun
FgdaupkS2x+63JPVBZDQb6mKfbv4PcTaQV/xRW4/2s5P8gV3NZuMPorzDjrsY680XIRstmMX9l6a
DQ+ZYX5cZ9O81ZQidWfZjm4cg1UpDdfQE1cb4l9xN7kkoX5hgL/MrPRTOjU3TdK5ZZne2otdu8qC
TZ6kWs2DnCS1S1f1XipOqv4tm40vppl1rqNKX9fie+rMvmQ9TE51N06ZdiBPxy5KUb+HGD0eczkZ
AvjK3eNAAqCVxqdBAYVrokaOX1BstG5jFF4M1uxDM5m0TMJPSpn7SmKoh9j4bCbrsQLlVwyjGbm6
1d0vxvrG6df4SOkFi8mExb/D7RZ92MigzzOTxza59qCNGG6M040+6f6szId4bYJKoYmcDr+aMGdH
Vy083/IgV/WdxiZt4va3kmauYxdHGscedMgbpcGxqdaV1pMMWoLRSu0+tB/MPL2fAG81dUi/INNz
L2ulo0QntNCt1ANBe1TGxZOWxu9L+9Ya5ANfGdvr+qDkkz+3sxsPkj/ZKUyrt4NTmG7sgBxYC8+2
l6NUY0WtJ0+hhbpwNt4Uo/IWnLwn2+91rArldlK9qHV8qXtA7+FOnkqvtY1bNWoal4J2Mupeqvm5
BNi1+9FVHzrrEMuf6DO4qj7fLWGO8WHovFGcrryD2uRl2uotixQA8UTr2vHK4c+5TlyzfDsY9Z0a
9+xT+bBMZv2kFS05abzczvL0bpiNo7JWT1g4eoaMQ5uetK5UDqFry8ivfw4T6V7p8A/LDZ/GuO8k
RXcjz48pSGqKHC7UraBLZ7pJv6X1cyJ/USfFzeuweTsVmV9Xce/KSNyo0qmc73rjXdZFMdKB+nDT
D28VAAGyXNyo/f2sT++HJr1bu7cVhz8Z29430/KUzsUtTBa0EJ7UkQjeDD3E9LxmVVJ3yb4D7SHJ
NkcvxIUOIdRDC+kkTM07rcayJJPeVNlXk7wdKy+6UbE7jB/mMPkSGpwGey3ZVd9La8J0hC2iAdfv
6RnP3/u68MowOxQxJ42agdfEnRuqH4updxuOeS0r7tJM3rz+CqXfZVa5Y254tfFuNNVjn75N05Ar
4nE0EpCsmvLFSHK2dumNSvRdWbLBzbuPlWlUfmPJB0PKTgXmqmt6Hxfq/2bvvJbrxtG1fSv/DbCL
OZySXEnBpmxZsn3Cst02cwQYr34/VM/8Yy1pa5XneFeXD7rbEkgABL7whmDu0srvl/TKNaeo74sg
ZrtUSPf4SooKkpPmx9E09+UyjSFE+HmfxhyAK36Gc+HLkakp7uT66LnfPGXwJ7oT4DD3jabu2Hfe
LlHHQ9c1GMAhameSn6DQ51TjL6enL4Ux7jp/VFNkEA/qYLp3ptHeC5mFadJ/aU3nkKIXUWjx6FO/
sE9lg3OqnyTeeuNq+FDpJooIVibfSWvt/BS++HfQHpGiW7XveF3kVN7Xka+WW/EOjk3iY170RXDX
9ERDX3s8DXCh8bSbpBC7bkwOntEkPlChzpdN+r6qrDu9twHNWObCi2XXfV68A067fMUyPFA77RRX
4nZa7bCl9LFvZTa+axqqF1pDC6XQh323ShX7CW3YcTMX/pqID10FK3TpJXOnOuWpm8i9ghzM8o0B
l+nR7jNxSLyy/2TUWmCQHgTY54mf4+Tpj5oqimM/28IfbWEGFppvn/t6QUi8aq9iS53DpI5DGZfm
bhQiPoipQhHb0/ZmMx7Nzv2BTV9yrYg+OdFxBDY7eVns58NwVY7O8Cm2XAl8Ys0K3+UkajJrDDMp
2fCj+5giS5KlsNgTL3sQkwiQepj3njPdWSXVT5Rnuln7FCvxjho7SMMmcWqMEB+8hbnrzQ8is5ND
0a/RSOfsVK56mKvmY52qMfwJlGf3s7xOkvYXoArXdxq1/q51rXOViFhdfdceNFzLvZzMSePfi4ae
qO+m2ifdiq+KcbhezPQ4e+uj7PswXucfmSzckDcw93o2B4tlnzynPWmIEob4ZnDkDVVIqrxDS6QI
DEuR8CYoLCZ092WXPqr19Lmx9MdWp5RaYEABxOaUVl1Utf1eacRj70yHtO/T0Nbnnka96u6Tujs2
yftZVmHJ3S+cdbte/Ba0o29b3ZQG0D2PmMX5aU6lLcsUeVzJzMZ1uJaz7f6qXEDNZVuLUG1k/dDG
irtflngOO0sYO21QqEF5qKZyr8rMkAcTh4o7qRhtWJnCfF86CETsiyy1slCV8XBfm026M/Ms+Wqb
XWpxyva9FrQpuY2P9QO0Q6IGGI9G6bcLh3abORNK1YsT2EOrR3UMdwnPYnFbT4Vz6M3FvHORO6z8
dk6Hh7i1zfRkS7O9iyGmgUo2No/cZYQPXIgM+5CpPhRrV/S+XiZOyRHqpqVfZ0ih+hiSelcOZpk5
K4GLlz+IAohUx3fkUyB3SI+keF94rvPFXJTOh1wqb8xKmweOMGF9rdUUifcSmevvIE/7vY0i0ueG
zbAb6cSpEApiHDQGrx1Vv+d+vXJHCa9zMB1ixUKeOBOtnTkmy56GgVGBPnK4RYvlUCnFeo1hZ3Kn
T1wcUlvqW0WumV+YP3rvnkYp+E40mQeAgydpTu1+we3Pb1LbuDHmePqoiHT+YvL073CDKMIpj43Q
AwSxc4Ww75p1cW89MTd3PEp8yvL5A92ZMaxyi1Mq7x+KRfNOuVe6sBsGU0AzWtYfw6RnB5yWTm1s
laFXuXHEZazuRWqIMJ+NmHhQha5iKO8Gram/15laP6RO09xQYbP59HIcdxaX8ep1ScIG1dQqMNId
fIH0k3CyCTZyd/C0Niw9Y+M0VvvccBQfpG13peI+g8xf8Qk/z8dFU+KDFyc2n6SCoGe/E1aufXXa
tblKgN3u+tpa7mEcN98qWvgP6BvFu6YppqNQiZQpSYgwHpZ4ry+u/ckhNd8rE36Mnh1rQddNSsFy
EVstrpLuvSK589BO9Fd3iDdJzeG6Mcb8g1naP7Imvupr+TiN2T5z79ZOfElB8DXrtFPjsbilinya
8qwhhNOcY2xNpziJ0/cy9oqdOY33mRsnfteLgW/US2/M2bxXpITipXa3uJWSAMVuFmhW7Ndjlv2k
3akEdUZbxyicG72bP/Zw/vHQeYoNj07B5LZaL26yhIC9zH4k2dgSoduftcF5yEcV4YpZ7sfcipDQ
FFf2aN7kxa+StQyXMvsQ50JGgN0rP86zOuwzpdjlyfpoKfpjbc2EtiA5r2XaBYkuM/IR70PpJgHH
IA4dOKOXxnQHmOSxHmUkDSGupBjIDroS37paP3id+LSM5hd0VXRUpMHhOcWVpqOIky0UO+ypwAtj
Jg2Btlb7cJHmMHXYKLZ35Qqn/MhhSlDcaytWlsAUq3mw9r2iPyTZ3N9WmamfpEy9PHI80YYr+/Zn
bqVdaFCAOvWK4uwmTXFv5xh7pL1iNR0cLt3K/D72pj0fvbgtymF4B5AlPwxjlVNv75qCL4OOeTZ3
dZj0ziDCBkqnX3YJPlw0hcag80ZtV8lsJY9yKx1yuGx05kT0f4+0BqegbBs1rNjf4dQ36XchgVct
RnoFbE6IGzmWmb/WJs0F+GTHVkGAbI/zl5Vd2wAQzfVoGe36WaGzsuuU8QCQ/ScM8UM/dA56WQ3d
Rs3+QlKcbxWvbwlYpGBSEu/0fxUVuWwVlU2S4H+vqATpNwps/5Rm/v23/ymn6MZfANC3CtrWRaME
Qv3vn3KKZvwFFIFyCbXxTaiDAf5VTeFnaInDMKGGDagcBYb/X0xx/oIOQreH/wbohs6L/Se1FH6U
8tp/ain0onksSG/8Ugqv0J3PivPNag9mp9lXg1J0ymYGHVcTX0HqtSc3JvhzC71Chq10ZVXcG16T
3mUAiznkvJR8Ie6KAE776t17WmKZR9sWrb3P0D4vIKnVswraN+8+6M66ToGd5J63z82Oc6pcVzyu
N4BY1u5FX+v9p1QbPCDeSkaoxpmRZ0aYtInFyUSLaykW7vmsubbyfgIPbU2FWpEDrr0SzlRuj2aW
xKYeoK4vufJNMpbUbeoozdr+UFcqfaLZVA8iM4z0MCk67aqEKgMwJhxKiq7ytYrj6d3cK7j9mrR4
48nnqdSb2laKz+vYeNWxKKVmf3brMv2WyHYNFURiVl/taj2iji523tJ7Tf+uxS4n7Mv400AWiX5u
FTu9IJ5ZLU15NPgVYeEoi/FhGqq1f0eO0Cif+x50toHzU/Ihr2rh9gEP2s5FUMsBkQ+1cSp4TTEo
xfd1n7rpB1XB2QJnqFir27/nzMp/dqjlcS+7UJLmcFQ5KT4mqUdOaSm9WX9pEVZAU4P4IWgxcvib
GFAz1rDom+9wgJdfslzMbvXLgVbRrkc19725lOpRxG2e+tBfgM8KYQ23blWv+Xt4WTOlc4RL33ci
i5XjaqdKir9LrS2f3Eadfua6VrR3JdbufeEncnJI+ImY77vM4y5Uto4vl+pRNcfsrl6n4jgtFE0s
uSx48eSIodFST42Py1QJtfUhKlV4dYOorjPyZ6rJ9HRJ1L1br0u9OPfrqfIEaoG1LmKSq3LGYt5P
Ukc1uYW9aYBpTHW4CRYk+xfNx/G2J/XBFcejZqAiZLTK0MHHhflNKosIDxs5Zzebje5eS1DmWgjg
Z15O8DkdsWubyVauBxi+5WGObTfSY2kPV+uc5+mVHbdd7HexHMZQoOHY72PXGcqj0xddfRLNZD3Y
U5cEGedw2DSzOIzwK4gkySDGndra7c1SVek7paKWIEFUN0DA++rdYCQkTzOyarcxQWe/H0tj+bjg
ddPvGnjAx1lrxrsEacT3ObCIUC+WWXnnim64m5pac4JZgKINq6RMHjRFqY86bkTMVc0nsRNLpRzM
cUC/1Yz78iP2tdBPU+7wU9vp5t2sO+23pE7sLzFbqw9cR1nzQJRT2/iLuq5WgPWBsvhr2RjtyTJq
okk3K1LCMtjliZ+JolBu8qGQj3Zspffz0pnv3IKZ7kdMFARBrp6KqvskBwKh+e9Un3F9pAYpzdSp
FL+TCl/TFPBddnL8walgGsMuXrrO8fw5N4gtk7Dlqmd/+pMKZ5U4oocDqB0MtZMz9SFtStavugah
Vr9OgbvLj57AWS2QhFS2GrSJAvBlF8/92uCPSOVoaH61/UQM1/pKEVNaCEU1EH6CG82Jbf22cWlo
7mpPTgKqbkluXF3H7gABgYCzo2lBARoa7b6ve7VL/NmYzH3rTTAmAiQQGkJFxNDuwWzzmLcgF6xp
eqjiFEI5wVpPi9O32rRUD1ktFJ1SQmsmXWCDbTB84dRj+qlJSgkcutbtKf1meomAYCyH2v6ybkp/
965eTpS8taHpb71CZv0tnHdYIV6R9lpJHDHUQ9SnMz3EvM+b3pfFVIV1r5E4x/g3fhsoXCYc0p1z
rLzMPJBq6JAy1OorCI/Ct7xZ8WE1GCE6J+2VMZbKR3ep56AG10F1rcqLvT1zLizUOApf5xfdrlbX
X7mF7X5I4SaECwCzXZ+Bk/Fn1x2Ugzeo9dGZJ/HFMCgCVr3uUXGDDB2OE5F+Rq/I9VVRa4e58sqH
dLGc9wlUGoqGjertcOZQQ0MmDomZY55qWSrvB7udgqnHWzOGOHFY2sQ9qe2UEVIvs/UVRWYnkFOV
hoCV11AleztSJ2tuPI5zxZ+7dbkveiudSWfpwZH8GGE8ViWdbH3W4SgLBLHNRff2ptHnhwzh/k9W
UX1YVblSWKiGq3ZQf9mmot07LepjdB0otZHdGieICvVDueR2db0w14fYcL5Lrej6r2nCSXw1oOHc
/R2Xhmhu26yZtR1dORac5rB4mPUxxauw4bL9klW222RhXTd1guZDZca3c1+ayd9FJvJvaCbqymc0
zorkhmJS7e7jPFfgkHHDhQZIlsEXie5g8pFkkxuYmahB9SztIYM7uPjNYNfvbLAsamjWptaB9HBg
iWRmnFE9UhP3tszA64VawVnaVYs85LpYAtA3mj8nHrlI51VLRNnLXHdGPaheOIsi9052V5Z2sSPL
NPaAvisf+ppFH2bsDqXRul+tYVXDbjL13Ef9Ir+rIP3exHlhf5D96lgoRnjJVpOt5+8lBlbI7xXt
N2JpuLADJZV9jOdau1thFNHtgUARDHEqv422ytof65Rrxs+pH60/RGql6bu4SDCxWCoC70Oc4TsL
B12/qVqA1n6ewPiHDp/+WlYzWQ5irXs++lQONLL+L4T+J4TeJBf+9xD6Y1M2VVP/v5Mov9V/i9+j
6e0H/4mmgeX8tQEEtqB4gyfQLf5XMG1Zf1HEMwA2wlcEYEjX/9+9SesvdWsZ0puEM84FDdjh361J
betbEkbzCzclug0J/QetyXMWhLuBK50Nb4hkGqJZ57x0hN9IG50qiyiH6FeipXpv99qC34CdhJaI
R7oFMQp7kkJD6azWjlN5RiYC4ZMKpM/BQZPoApLoHH/w9Eybzg/xvYVY9ZPuxW/QU6dKuIO8MY8K
2TqfY7PRTB9nvPIePkr8c1pKAY4gr24tjPQ4OywnucMnOSWYsqZ19EFjG0idG9p9jnoMbQMz4y5b
5jxtghqG9j8t+Wcd+d+7u0+66v9JSAC3MIXkPRqoAMAAL2yYjaIbbERosqhUCYsQV53a+35sEIjJ
SkeJ3AUBAg7u1oOWWY0fZpguSWAk9nerGPV3iKfrn1Cimu+t2Vi3O7rsf5ZpEx+U2Y7vOKWLX3o8
Zj8sM10/LaJoPyIC+EFNad/+tnn/1bb+/UXOMEH/eg9wVdCfoUqcW6lrqexVZMIzcoMpP7mJmQcQ
kLT926OcwTS2Udi0uo6O2RPdY3uK3xYXooSbEd6w4XqlAMKoTUE7dx3Ff86rt4c6g838MxSyIIA1
UKyi//98qBHrmNYlio6gf/0q6d74MtZvhUK003vWp7cHe+29ADkhRQsqDUT9hmT+7b2mzjL1gf5S
lLaOcaOWUu5o27q3WiXmPwPBPb0XCB0UVfFOQvn8LAOG4JEBbe/zCGf4bD+ZxsSN1F3iy7yyHcCu
Qg6gRk++f24nsFQWrie2mkdlUmHeghXPbnaVS3pHL0chNd0OINUAHQGL+fm0gWSc4pnmX7S1Nfxu
6HDOwK4sfHtxzooG2ze62apsoB0LbBiI9ufDyNnMsjot2AqrrYa1XqVHhTPNz2YVm/aKCex03XcW
d96tM8V2LE7nC4CxM9jQ0yMQrON6iGQE0gJnj5Bbde7YY5FHE/3LASe4g6GP8pCmyRSaazYE49hn
oWycS1/cK1MMUczZNPmfjJS2///bznRLKuCl7uZRXw9JOKTlQIPnosfLy48NZLyG8i3aH4gSnWP9
XAmvTNezPFI7DxzJaH3Tl/pRKesQlPMFhPdrU8mFSdsHcKaBIe/zNxpzN12E2eaR7Ett14/S2q01
As2d26ZIGXvdzWqao19WdnNpI53BDLdVRBuCE4U6mAXW8Gy/jungIngvysidvxZivDXxzNsCczdX
T0Ol3Oe0hfUEyjadQtBHaOV+xKD7W69V/kxnCVmmsBj+fnt3v1zgjZq5SaQTKRBrUK/7fYHtsUt1
q1nTyANf8OApufcht+L+8PYo54bgvDpROjeyYwFlhkJ3to9iQ6IQO6T5dqMVYWZ4RTBNtjxOHoAP
kaYOWZCSf7H7odmZcBuPaCOJfWtSyX/7SV4uPx7o6JBAW9iUUc8NFybN7N14zPMoTbXi2LaGJCpR
ZxCzkJW3bH9vZWtGDa//Q+7y0xSgz8d5RWoMA/VspjHSVap2ZuPNYEN2zYJ+bWY3487D//09Igfq
hTk/o79s4wFe4/YC68wJdj4eyodThUllHmWjzO5XYzIyX8z09fxqoqvqI7tRk1EtXXVSaK9Ca07W
C5P92rITi5Ih6Vz2JrfB893VLpmxmLKi+9BCvzNQOdjZxCw+aH2dM6uoT0Pcy485spBbn86moAc2
zTLS9kJc+ERHex5oQcKD1UWUtZ2f5+TUodUWOZLtRMgLcVmkTetIv8HbcthBK9D7Xa5U5RAAeqIL
j3SLvYxuRxdqQi0AfelFBF2ljJEZlzVds7gCLgVLQzXJeW29PboCHR1/EQa0lELG7k0va/1LU6dp
mCwJSXw11/KzM5rzhyof3CEQer/8VOc1+9W5XnE/DWKhcZe0/a92WAb7j6MZYuLtG+SfTXH4bB0y
D+HBKi1EhPCGTiGLUBOIehyk1uqBXsmMj29/ZS8DGq5+0MYbRpx+kU6x//dTxXBG1867WURG37VH
KzUsglicyPNGtfZvD/XyAGMoDi4XUh3kjPMDTBvabpGqJqKMq/hKKei4Orlq/zejoDnAqYFW6hNK
9PcX6pYhc+dU4YVUg70yt4+KCZLrv3gVx4H0Qa9jy/eez1ragXcfjUZGw6I3+3Iz4KCDmIV/PArM
BCTToFvATDsPZ2jZt5CppIzMRC932hh/R2DzD1UG2GsUlQGrWkiFQgM8NzVzFwk2uc2GqNQHsZPz
+JPC0yWTj5f3KYNAY4SCsB1x53JEktvdQyFxiHKvL0/JVhVWPLU8kX4mu3U1qmCdUCL58+nbkmsU
glgjotzni4RPj2U4i8GgqmyCwhqHXeWW+YUP9pUPiJgfxhtfEJC9810Nzbyn3tj3UZEB9/E6HFsR
mtuyVKu+sB9eSeNpi+HJ45LsbBrrZ9mHUQl3NNa5j/KGjnOm0goY8lnbt4MT38a69ACJUg9Ucgs0
b6YjW590xscSH8+dPTrzJ32SxtUfTzJ8II28GGcmHIjPgjTbGou5ghce1evqHZzEAVvnXlL41F6Z
ZPIHuoC4Z5FUnivySyrMpdpbEo/oPHlQFux1KA2a9QT8EwhRQ20XhFM9gUZRKQRSsF6AkSa5pW+o
4yQP7VFIsV/c+jEbQLb5nQcWbvf2VLz2kPj44qi7LRDSJ8/3WwYda2rrdoikZ9NBWcEqJbqnUDMX
y3+xE4gU/jPW2U5wnFavKB8MkUbbbW8tRvLehBy/b9IUWOpspvtm1Kyb1vKU944KSmPTRwzKIs6P
uZbM6BilzoXXf/JpPbu46ddyvvM1bMfK2aFYywW9f82aorZR2pucqqhv9K0zhKj1TT9scMV0ddZa
gBfsFNfee2bdR1SAWjUQo5TSX6ykEmhRpm0SpA7WfYCTl173J2+QlMLtsvF2nT2IfQqiY4LlVmq0
eUeljexGhST99nI+0cjP34cY0Ib9ARmN93q+nm6N+FRCvynKOgODsbTP9+NiaEE92YDrKguAhZ3/
zB2KT7EQ41UsgSYfaBTp4G7tfrfUZbJfB0dAhHelbyw6ZaOy1O+bSh//nmpQK31TW0EqeNPMsn5R
tTUjF0DVHnsG/aaO5xr4zeQd3Mx1wymlv4yBubqbnXwJUdOZLtxqLzcwxyWCvzT3Nxv48+SuVSGE
giWcIlURSpBKr3+0cRn0C9XI796e3JexAJozzCl6vaRYBATP57absZOyV2eKlH4xDqkof3bFqB3/
i0FwZ0HWhj8v1FwVo5M9R9McUWObwkZJweTpxiWvLJtHfb5NqHRRAOVoQvyDSu7zV1lkge2cZs/R
mIufmXSvcmfaqygE+aPsLinUvrZEMGAYBvEPtL3P5i2eTFo4TTxHED1Lv1vHZV8VKtVPpbvkHvR0
qJ6/GLcNFc9tNMRbn7+Yly15vGBqFvXoE9KDQc67ywp9r3elHo610l15SyG+4ZOkS/DLI3zfyZ1r
3xINGmkVnW8ZZHlveBQ+kgqItVNMv3IaHpdEUV7ZTJD0HJxAiGA2kZ/nDzoJHB7hy86RsUxtoA5e
Slc9qS6cB6+kSNQEyI1hA26VHWd7jN8qLF2lK06lMR/rmrcZJJoC0JJWmIC9JrsHUNY7an/MkwZK
jimE9i2hsZXs5zgRH+MhWbQLl8ArG4963EbsJAFEEfVsfRCHMnoja9cIO1Pt26qsCdvbyaMaXAfO
z/UlMYFXymsbyfk/A57t9EzNlQ40wBpJlPPfL6tXgmfVgeiXdnK1ZFTpJ/SDPiM5p36UZWnsxxnQ
3dvf9CsfAEEWNS4UOehjnOt8pYlji7ya16hz9O6wlgukiEmRYW0kl/iYrw7FhqJeCTmMo/H5eg9r
nIHTndYotleKIF6H+/nwxGsR4kIQubHQzg8RIjrgFFtHZKsDPB+rzFzaQBP8Gnd2jcOIWV5oJmZy
XRS9e1RSGDVeVS/QopZht3pxHyLPlQW5pbT3cQ978+1JflmQYKFRqMP6BDcvirbPn0Zpe7cG3LtG
C6eDL7TR+tRUQx5kbi2uisIVPsCSZccb/eh7GF1vj/7avMNiwGLTRv7kRbCnDaga5am6Rmisf5YJ
eo2Yfj8AjO4v7KWn2PzshCNy/c9IZ7O+5A0gKcRJo8peyttYzUH5A8Ro89DTpHy/mjYmozh7DCAm
DKFFY9LrVCFQtD+s0p09sL1xf5/I0nRBm1g6yJ2NAUPh3mv2CuCxH242qsPRKTtNveEL1W0a0y4u
kR3on6Br06S78E4vT22XMiEUZBJG8hIsPJ+vneWkcw3d24h6t+j2cdaCXQDBEqVmoimhO7VoYHkq
nFQEKvXmDqyp+rhABRj9tnPjYo8l0Hpw0JP/FUOtUrnJJuVjoYzaw9urbJ7teGTXcMLFpBKhbG6X
c/urLHPtZc0xV481xQpyQF+HyaN1/aejYHGj0bjTGQ/dhLMja4IvjHV8P0SmLbNjj1fC3naX8cvb
o5yfxJTNyDBR6sTSgevhvL2K/e3YTqKfohkthpuEfBZ0f+F9UrLaASWv5h/fHu+pi/D7xjU0FIGI
n4g34LRyaDxf5LbUpEHQpEZxZzg/JPJUILs0J1H8oRphE5W5Q+m/IcweA36HLmGuG/AQM4L/v4VR
qGbQi6SPfTxVskcH7qUWmnntTX6joY/irxbWyOQMtawCdJDt9xqMC6IMjHi/Cn668WtDgXZg14P4
Dh8iuRVD61ynk6JAWoGoCSl1HVUupDqmsIbvN8xLvN0s089hNdD/1AtM34zeGmlJtz1I6clcgOtT
Js0CaaWwrFKAw7eZAlnCzynj/Hh7Cp8EKJ9PIXJH9PGQBtz8Zs7PuGHQ1KKuxRB5mQa1nXR5PW4k
/3dm90NJDQWszLp8WREUObl11vmqPZRNSLsiR0TWzL0rtVnbv2uN5pxfrIOCbxfQUHBjEFofl9HR
hL9MjnqV9otob9BeXE9ZvLWvV2nK72nqQhZwHOkdWV5Wppq8NFJ7u79PS5fuQlK64ELWvlChFsnW
uB1yw5rBneHKWw0SHpFhL6Dz3KWA+ic9Jel2eMSbDwMiez2CvblyqAorcf3WK+tuZ+f6dAsT02iC
tFnEQ4vwDDygniJJQPndQdUV8dXWn9zBuqMB2Ho7tKVTOJ/SBFkTx+tunWS9+pkHQjwwJdSza2VC
uPFKH035CS2spAzGQQwuDMkuT6+RXYxvlWQd79DBXcGcJ+pXdthQQW0btN6vy1hVAzSP4LOQ7QHw
KYyiGQ6WPpGvtl3SnGp9bO4z3FOzYJ5mt0Baty2ws0mQYAY32x6qulrS45DRAwAWG/cPukkK4w8N
+Csfm6TPsa3NmAuqVu9eKNqfn19Em7j3eBT/SJeQIthusd+iQYCJmQ7BZ4jUwZY7rabY2NKU3L+9
TV8ZhYIZfVnSF8CR57IhbVlZelPXxOCmW4BZLJRdWViXEr8XkR0vwzB4V1FUItR5Ck9+e5m4kfgS
KcMSlUK0R9WWKwSWDm6bsU6HBb0jq9HAvy6GumuGTY7MK8SFZG3Lps++RyTnAaJzfrroUp7dxamO
GRO6/gONU00DMTb96EcBkli16wB+cXWEwrl3vOXn2xP8AoayvTonAbkDQTSR5dm4GBM5huJ2NAzE
kEhQ44p4rJgGiVKe5/2qZTv+8ghCiiB3Vvtdi8o3dKfVi2xFMYOpKiFNTzVyyMSGu0WDlOi7E8QV
X0q9vNAb2Z7lxRzRkNoETbkAzpvLoh7VNR/MMZpHKFkOOPBTrudYJMlZPc6th/KPcC4Z1r62BV3K
9dt9TTvw3GwR/5PZHUp7jIZJK4NJzcnqKN7+YcjJMlBFRCvKho6mEwg//5xqrZFOpypTNLlKdlTH
1UwDbMBGMEGEU18k+n4ory9d+ktmQ9YFcRcvlyo+r0wv3xgNR8BIJmfeWdibj0PZl4tCJj+561Gb
veyQLHp2h8/NCTJpfF9JR7+/sP+2X3q2prAmgGaZ9CqgPZxV8lS7tOMx0ZYoU72jiWAO8ds7Esd7
nQ7+gi8ed9+3sTTDwpVRy6leatAJjDy88ByvLDPPQZ8dlYynHvPzBZDAIjlzE7KdWc4nN9XNa0/1
zKuqL9E3NMD+zsiAI/+ntTvSgj6Ao+bQK4L0OQ2x2FW1DisDNPruwoNtsczZBJFysvG2s4n082yC
SrjJGl5YpEbjMENqTX+5CtWWDl7aUeicip0lBYIDSfGtzG13vzaxFcia0PXtB3lld/AV4CK/LRQn
+dlB4TVx1yhbup1MA9Krcz28n8dUDVVrhlBmNNgnKUt7envQJ5DD2dtvESWhMpX/7RN5viy2Veat
0S4kQ6CBDrE9xnu7LcRhWpX4BDys9qFkf+y0ctiZiglPMy+ZDPoE8P6le0d+hahvDQtapEV3Y+bW
4itZIq8BFin7flid01ggo7R42XSCaab78+iWCNVp5tWomg/LCgifA5mcgZX3uY+Va8RFpmBcp2mX
IbtJmRMvZz4nmiuImNBKhGdXL8atmY31BUjUeZzNIUE3bGsjMSPWi9xGwPbEMUBbI7H0Yudu1DOv
RV40rbw5yDELvHAnnWei23j4PJu4bnFHPGE3f7/jO0lbHkdCtp4+TFFhO31YFqlEQKRvDm8v9Cuf
H4Eo1WYVuSnKzWdnD2KA3L9roUYF8LPjtKbmYfSUS9nha6NQz6atjCqkbZ/rM0LhR3PPGtVIWASz
ej06x1HlO3r7XV5UM7Z5s2m6bWBY2qxPlbTfwol6NYjYRapFccn9Ckpmi/cM4um70a6LL8k8j48W
RC15FfOmH5pk1qqgKy2n2yuFqXZB2fTKpR7ka+/+VAamHYhWz7lndxvrGfBRT40gxQEgKXokDThr
LyScr8QTW8+REIa6HJZl5wWqxnJzI+NqjgprzXfN6CX4u6hVZm06NMUD4jnpI8XbZQjjJOmifDQG
srMic4i9V5F9pXmIz7c1VPV3203FO2MuUQNz7EnzEMFTEvfCsfZyWnheDHg2IzBQyudxVz56lNMW
i+KGunCtIl+AwyeeJm9viZdfLvV+EHlI6lqYH5xHy6T4Loy+Ro8cm8NjMIC1m50hb1ZRpsd8Wqfq
wjq8OiA14e0mB0Ny/j1x1SXrIlYocLGLlA/q4z4AJm03kVXitFF64dsv+BQGPT+oecPfBtzm+bc9
T3VAq7vBgPGPgFPiZDk6H+tVZjo3FIvRs5ka9zgq6DLl3hTvKzx9D5RqinAYmu4DlRD4ufW0XDWi
+zYXbr7r6FScantV9rN1YTFeHms8KjQ6sHqUK+DrPH9U1K5zkC08qlAG9CMzkLItYMkgi2VxYahX
l+G3oc6ONXik7jrTIIg8s5JIC9nUlkoTJ5lpgbReoQDy9jK8tpv5ulGIA2mgUhh//mqJiZx/pld6
ZGRmckoyyJjZ0kwXRnkZCjx92awARFUVqdfno8Tt0sxT8T+cndeS3EiWpl9lrO7RAy3MpvcCCJU6
IimTN7AkmQTg0Fo8/X7IqplhIMIilnvT1bRkEsr9+BG/UFlcRml6yOZY+8yMhYdMRL4ZKP7XIMic
L5cf7bRAQqJ85uoiVwnaYKl8l8lKB9E91vbNpJle3yS/5MKwPzLjNu/hIlKTo4r9ivKPdSVCnPuG
KATiWjLDDoEzHj+tZqrwpBSh7QejiHZE7XHF6Hl6RJfWd50RhZbLD3ruejYBib07t6GXncG2MAzE
ggZtLzUJjVdDwpLLqQoPXZ9xldMLvlJVndkOLBdqDpUamwJ00Uyj2x2NA6TXPUUOSZwY1a3dam+i
COIrVzqzOsEygk7GjZrrLfuE8JKGPjKqaS+0Ut5mofUA9vUagO7M4wAARoNu5mIzqFp8rkwbdFuy
SZLaNil35GThalKZzfh5FVx5njNfiikMOGvKBqaS2mK3OU6qVFIhTXwpW31qhlx7iGMz3STtqMxy
bddcB89eD0goxS8JjHXyaKGfj3Rz5b0Qk76xKNi+lEn7TdKs+HGKh/DKIOJMWwR5QAa7QEFnEcHl
qTXmtVIYkSnvTfRnEAJyqgOOqrJX+uiGsFvDTYB2plskdrcxmirDuT2WrlQAZz4n9wBxR5vzFqhE
x7svU5p2TDnC9za9/E3U5chDmULbourcXQlrZ5YnmRuqmhQF6I+aiyMsKoLGNEHb7rtI9fEGCQSt
vEq+EsdOJhQoLs7jO2pBNE6ZYs+B7reTMi9zDFbmjGO07OKHJrUcyJqkro3Mh5skJ+GdDLX5FnK+
7ml6E3kmYtkbrUClKzfhwCZa9CYVmgI1u8g2WdyHq8sB6NxZTr9j5l/N2ISTNNmuhD3WcirvR6cV
u8DqQzRgRLeL6uhlgMK1BQgW3SZJ+kUNsuweSqKxLQZawFkhjC/SCFq8qRBADTuw4WVvxOtZNQhF
upiuknv5Zs+tD74a/jYMfZgcLspjOyvjkRa/vLcau0LArk2fOwsmdGb416hDZ06geUZJm26mvpxQ
oNRJ983ECJQ9tBfm34wdZjZn9tiYAiUreqUzX0vmhFCbn3/+kJwI5jwZnXHSizSij3CYE92kQOyY
lbSi6Vtt9MYuEco1o+GTKf+8Ojlm59HAuxPwYr/ZPhbAfH11P9nFY84QYItHefOdoyH7kMC8dOkR
1RCgE+WbMuTqJ6NOxp1mRVdiz5kUgzhHqStjDTIrYR9vkiGMIpyrO3Uf4BYPHVR/zHo0o1s6JatJ
2ECOAuXD5Zf8Hj4XKSxTdY4MGygLR+F8T79tTGj+UjwgQ7UvlKiaeRYhak8D1CqXwWUSu0S32zTC
j9q187hTXTuqDGuT9xj/MbkZ431WGr+YLCLopTJPQXhCdr6YjmR+l0g0pQ1qODmqaFEBEKq14uyX
ED16ughGYyrnd3WKbpFkaWINi99Gr6x01K9Km46PozH022lsJPNBN+rw1ippUrgs8xI50hRye9yb
DGMnUTbMJ4yiXqFspE9eIfXdHZSkjknVVEPTx+csSVejEkyFi+xFOXpDqJhPyEh03YNijQoQBgol
hBNzCWUg02jrwUtQD5N2jSLjjmyZ2Z0sZdkP1F9NjPdIt55q1QSkJpdFvkVwO8q9EieAL5rUy+oq
8yd78lrU+L8UE6Jf6NGKn75Roc7UtIExd/uwmnbToGAa0zi52Fr+LAx1+cueW9SAhbCBmDsn0EkX
IXdiBuXgaqftQeY8WVOh3NeRNX2asqH9pY9yf9tAXERooklfMtmXBkDwRf2IwmSyu3wnZ44YCiEQ
ZhzfmN7MAjK/L7FejyVJ9XuNFiuW9owQYR9adrD946vMW1idnWwhD6mLgyyzahV9Wl/bJ2UEqVyF
zI2r+OsfXkSlU6MABsI/A/TXstQYTDUfkOMy91HTl+sSqeHVFEXXzuST8M5VsKcFlWe9+xMtktNW
CfVB9hVrPwgzcbEiVR/nImdXWvq10HcS3pljsfNnTjJpNxnk4tv0sa410ay+aQkNZ4niOZbHxk3i
TLptcHJEgiAcVraeX0NWnbkwKZZDgUHohZa6yFgNMU2IPWrS3mQafbAqZBGSMm3X0ZT+tGU090SM
DErUI1Zy+RP+3QY4Cnkg3ymCqRVlBI+It8fPXAI8nSQtig8odFGk0tUJN3U+JQ9tLUXTivmXxGxY
qboHxoBiZ9QGPtcRokExZukPeiDTuDBTyXnSG8f5kebC+hxNbfmEcnqse45f5/lHGivRhKzpmPkb
JejNGlnZMV+X2ZT6FI9hWa8rTcVHsEbS7rZEmQllxQLAzYrwaj3FioUQgtOaeelJSW2lXhWH3a6a
CtQbA3Ua9o6BQMKqi5PoYEpOd0hSNqA35l22V8rUeayCLHkVuYIenl07dQBlDrx/LJnxFxHO8jbw
Mfo3s5raCYvXWn1TLH9wjbFHf6jBGCvMdb1+IIoKZVsr5filMfpA8xxwDsGsvmMgJSbq4SeCZtrP
FM3lXzm0X6pSUasFKjZ4oK4bbEa2EnoG6s1oRLGxgmVav8VpciMRmQj/gQ+LR2tYDDspjvv7UTj6
B7QZEH8KosTclUiEoiFhjta0bhG1W1uI0WTI0BtjuKoarf3ZhYOBQFGP4GzQqVq3QW4lq9f0zKOd
IiVqsJpyhHM9u2Rkj06Jv/FzNdsg4fCt1ZL4S6qracq3yR3p/anELd09fU+jUHzR7bIOPckPDZTy
u7D+2ug1NuMO+dbebiex0Z0iuCmdOH5JqlYD+1m02mNowHhBjCFBeGeIszq4krCfJAnz6qULwdSI
b0xf4Hj19jUtU1KD6CDXIToujiytlajOV61eNOsaOcpVYdrDtcNkjtHHewbiJ/xDIiwudM6SHClL
pZ6ZrR0fJMEgzujL4jOMQYQ1JKnYqWMvtnaZJds4ZwYfikndaQxzpynGIbo2oz8tQeFBU7LQiGGC
CwN8jp+/5SwCfSpU+v30wH2Ea1VHKFIMPQ5nHSzYYPSdK0fLaU1ILm0wp2QIwTXhPhxfsE0SRxdx
nSODjCQwAo/TVsTwzBE8qZ+mzh7v5NiUefupso3SZHxGOlh9uRy3Tk5RvOCh6M24DNrMlPrH9yDb
Umjb2PIe0OzO7+wxwUddRVLw8lXmeH/8nXGIpJVNJjxXhUtgs9raVWQ2ob6ftHiLRW7u+iE2ncms
/B2q4aM9lYNrV0637sfoGqb39Nyb7SkRq5g7XZx885nx23cloKkWWDV9b+hVgCW7jz41Sk4rH02B
y495evqgyjWzfIFRvX/U4yshoNNNchXzmDU8kZBpyJiNYpuhybHuu9yiE9siTuabzh9SxWdhD9IO
OkIMFeFtL469bAxBl0a1vp+1hDxTsupXTDj1jdM7421s9v0qG/18jUaddG0Rn25hGuAz1p1GMHzt
pWFRrY6GnZYpOprp+HmMG/Oj1Zo4WWlGeItczrbJy/GGmIMyr547j4Mibhwz2TZS+P3PXz7NDQo7
wpd1MtEzC9NMnNYw9miQtE/GRD3tFl2l7uREeuHlQ0CFVJKSAcTTp8uXPre8aWvOdETaO0BsFt/d
CUSRRpoBNHDCiLaN0vvIGoKbdEz6p7yy70SRwDYWRNaAKuXyxc+EEdqpMGWYxTF1Bzx4fHUNVXBH
DGSPXZQjD5JFxQ4h3fopQ5Hum5Xjrx0iRyxcbqs8ANhJ1kNuVE+X7+Kkn8YK/P0mFsHT8a22m7LQ
ZEjSyd7g6MEm6CmwjQaxCWj20fry9d6PhuOQYuEwDNEQhjnJ2BJLMsAk6NGLM/eVjEawV4sk/qqZ
In01OCiejQLIqtfINn4NTdFoX8knFKRum7gCc6KOyOGzGnpM0y0pSzZtXyOqZoJX/UpCAVwuSkYT
qXcQrIUrUHbbkb4agCioiOBK4A/9tRaVKsEci9tdoijob8egW38MFTnP5Sc9HYGqZNFMjWE7cmmA
msfft8wHUrHKNvfjwHg8ryXpxqkr51Gk6KOCF4bVhPmuC2DBQMjMvMPbpHWLJqw2NT6z16aSpx+a
uyGzn/u0MmT6xWqr8eTp+hyzGoBy1SHLnDc2eL+zwtS+69Xh2vDt9HzicqxsOvgczdQvxw8fgREs
I2Mw94oSafdGnmIGFXXhzZV3fBq5YawDq0ZuA8YdpPXjy6DbZYYEL2uvl5LxHTA8lf0YHpRIdZ7U
HNXwAEPSrxo6tR8RsB8etAH1X+FIP6GLkVKraWCsAxXftJWspv7e8Z1gJSdaHHmZ0o1XsAvzXlou
fWyd5um7QdBZZk0WbhxFa4/mvrcC9CyDQF3XgBVdkHTq5vKLOfNeCCxzSfoOKlrustgsejNC0m0f
9/mEDr6jbHtrdO6CAYU+/O/g7ee9s6o6W76ywU8TUssgHZ1zMrjRJw3zLEGwUmAufUBwe9iNnRTc
tElQ37R12HuBLNI1g+/sSiw9DeT0kEn/GC0Ty8HIHC+DYMokEymL8IAoBKbZXVneUvEVqwiBSJw9
+sntKsT6QPrPouDKtLr8tk/31nx5AyfaOR+mT398+VxvDFXOuXxX+uaOYVLLqAV73VYC8wxS6hrN
9Oz1SL6BphBbmIYcXw99WSsYEzs8iLast1afVDvkohQvTqTwE9KJ10b3p5t5RtvArDI5nnF4XV7P
9DUFlEZ06Biz0OIA1ZDhUOBefounuAmqGHqdkHtmcAoMxOPHakEzM45WooPqD8OH0YAa4GKqkegP
wSiFrednSfERziRw3lhtLA6BLk9U/Crm9CALAmG7utrh6IMXyoCXhqm9pWEfyCtzrNMnoaGBduWW
z5xm3DLJC4BBAhFDk+NbtpWR+ZdWiEOIAt8KK1KOzzhVv05JKG3lTEL5s7GVXaHguxfYfnETa6UF
8F6TPlBG22s/FtrOtGN7FyFwvh5bdE4Uv2gPVp1Ft402jmtY23s5QFAQ6L5W31q1Xe9MJShu1dRS
ViIzUGyk9v3jooqUn9mhzmQPEM8ysJoOTiu5HaNsSHOgqWg8Id+uU3ZjrGIW6rfLn/40MnI1cIcg
DhAf4Zw6fo1IWE5GYwdi9sAYXaBWYqUatew59JSvJL5n1jKXAu2L6NxcLy8WWUJLPVUmOzoEah5/
yeUw9bAtqa+8vrNX4cU5M5+Lzb+oXToUq4NqqMVBm8pgC4FDWjU62pqXX9uZOEDe+L9XmcPibxUS
jtPVZAiuEmqV5bVyAjzQcZ5tuVQ2MGn+P8IcZSDo8Bk9xnRw8erkoe8su5PFwRoN/UPZFpPXjbhc
WKHk3LY45u4uP97pUQIk3TQtDeUI2rjLkU9YybaedBCPVcB+G3ikzSovTESyZ1ckYxj91RiV5p/H
clpqqC/Poz+oeItYbo1p0MJ1EIeZKLNLSin00M0w12EY/cg1ca0KOHNyUfqBPwdyr2sshONPiPWW
FOpNHx+EImG2o2VYmEgf0lL/pXbawRkEbh3GI9r9fyr6wRnNeIeSXoXwDRhhUXqGdEcMJSGm+y1w
9iiwtHWRjt2Vt6mcJiKcxrOwJYU1WYG6WKJN5td+KNOfQsYEDgckquZLBncGF/qYsIUqs2TcoI/b
rJg80/VsYXIG+LshKhSpmoYeXa/Lb+0Aew2h9tzDmqU21nYvpk3TOVOL8UAfX+tvndlX8DrYtVDg
Z83ORTgaYh9fJomWsNWn82y/KbeRGUe4sAjTGyFpXtnHZ8IfSeFMumeyqYEEP14EMAQTXEUE7bSq
e4nog99gZPQGFeaaxtOZsATKHCr6jB/ikvOD/xYwysF30qKz0kMQRNCkc6F7jWoNVz76mX2L2Swj
RBhxtG2MRbpgpqOi562eHlD5YbwmS+aqh66GWSumIRmiTasKkdL15WBxiimYIS/gJKi6ZlW65UtM
h4pksw2yQ69UtgeYMt3gRFje2YAKtlWY94d00MHX5yizicQxXgsVHzEqfwMGFT3dLpL6TVv62WPV
2uWjPl1tHJ75zDZJ8Tz5olsLVfD47fcogAeBOWYHkbTxnS1P9NXlfoAoiF/U5bdx5kPzlWkMMqCi
QbnEcTQNAk4WTPyDKsrBqzIpduWkTjeXr3LCniWIQKsEdcCB8J4uHD+RbPUKSktxfoC/pAMS14xb
1LnTr1PZvW9oxifMWe+x7O22ZD75pojV8gH1UVodhlFuiqmB0SMVb1WRRxsAU9m68pNh001xdGN2
yYsqDIjdajH9CGDVeYkE5ezyM5x7U7ONNUAUVs8JUFnqZwXIzs7JpWWFAFybyF6E13gl7wiy49qP
ZH22GZ2RS/ArFjsvgPEHsM8pDlmjxyxH0c0W7wXSblKbasmq1YroexjDDF6VaqN9xl+osNxe1/1X
xhHKoRvU4ZOvBsWHbDLN73421vXGsSpxwF7L/wGDTs1oIM4o60o0SuHipJNe2WLnXtXc+Z5bzu+y
iMdfe3JKrYxyvBM0PU+wkG+w15zq1Hm5/EVONI7mVcU0cNZLhhRJ6XF8ncAxi2FonOig+T5iCv3n
vGeEEvdMwGq6+vVab5W1KG2Cv1F77dDf1L38kE/WlfzjzNlM+5lhKJMVeqTy/D5+i5YaygJ80Ewc
zLyA55UXww0K652nCafeOlP/a8ysTes31SdtyJIr6I8zb4H0lCLeBo9oIjm8yAzQWpcFDLzsUGmd
BWVUGT5r4YTcBESRrcDlNnYLTRaeIefhQ4/q6LowO3sLR1V4WFsY60zX8it6nGeOc8LXTBOEIwUM
yFmcjNDjAuSF6Eda2hC8VnU8QuEFufUymp2ESnqp5mjgj3aAUp0e3Ymy0na6BnnObQNF9tcRf+t7
YinURUMkoJQ05fCrH2a+qsh8meEePr7XphjvOdvx5gNwTieEoTYTBZRajj+k8NMBu6OcmrDWq2et
DM1PtCToHAZMH9CKQlgyX1F1OFgqQpu+4YsUW9SnI8nro8LuPXxh2nhTZq3+Pfdl5aHh4TZqNlTs
s0HqAOWYCOKvR+zYJK8mFs5tvVYFrj+q8b6TdBg5ViHVL0qU8jNogTauwHnnr7FEEU/2GI32qtDK
Ho9SaNBY/zpifDBa0sMVzdkBPk9gQxeonQwzSr+QzI1WAsld93YdBV5baQl+UXJp0WUDoXQjBW0o
30pTWG/j0MKggfwiO5hKpYMRrqbqpw1FuODukCqj9vMaYT0iYjTtix5gxmRM5o8cUZjS9XWp+tg2
aht7qhz2r3Jl6bEH4lMTblHH2Q/f7/KXJpnMfk0yne0aG/EVL659A0dMRsQJZn2dD3xoGCT5Nupj
c1b0z4vKU4jviPP6FliTMs2MQxMbJd6qtDZ+xnCOSm90aqamAtUk040TFCfdtq7tX6NeMIi9HHOc
k9g2b7UZ00aj1qRttVjYmqQbEbyY6YC5L7Ah4gHikGVeyImrYAEP4XiyyP3aycm2kpP08icBuHXT
qRmaf6BDlPiOOeBQuHVeaW/qMPgfjQ7zQAYqIvAw7sBvV0L7sPVI9tRvRTdhFwxzrserJZHht/IJ
nqOWem7dBrr6EtkNJmbjVEEM1/FxXolRGe7UoZkg4YZVyaUTVXNHwHqvUaZOn3M5YeOUXVngAZHI
yV5BUItJUjPGyRrCbuJ7OeaZxToeivS7jq6qusJCplFXPTvecHVnxCW3TWyqOqsrtBe5wZlPL4eg
duO2tLuto+Qa1kO6TqNiSBq18oBgBRurxqvYw1DOMTZ2i8u0K8GSaOCpj1BrrBD32iwf0xU0VdxF
tFLBpzIwwp9+EeQRIMkgTLw0UczwFj6fRO4vtPCXPDXBF5Q8xQclbAf7rqxM9AKLmZ2gaxL2cQxl
nHWfTmDS+iTGG1PS0ukuhiOdrTkg9Rf0azHfUdogePXLAM59r0KYrXorhAwuASn3JKn0H8I4jfPH
oInV/lZg/dlt7RGs2Waq8vzD5TV2Ugox7ZtBJkSPGdEjL5qUIYaNSdQ29aEXduIZBa6culodahmn
iM5AkdRI+u/1oDlX2s5zdDuKfnAUIJQxq2baMgtDH0e/UZCDiWmsDkWcaF7eIp2cByqii75ebpvu
KsPszHPOTHUaRxziFDOL56xFpgw2Vj2HIvHv2oT+VOtrNgDf9K6tsi1rK1/XqvbHBS1pA89Ipkkv
jtHm4rKqGSj2pHb1IZxZ0LMg/DoxEeC//BFPcngGGtYMPwWjRAdkmcfVU8r2lNPuoJTWYWjD10TW
nfter9Qrq+XMhUh9ZnUUYNKsm/nnvyUffoMITqC27SFHAHtF0QIvk2EGNn/VtTT+zKUAtyOzTAA0
aQgsYl+vgFQgfxwOeHGWHjFhWkOntO/grcVXnup06Em3+vdrLUpdoeVglNphOGDh3a6bkhFgMCEe
psUqMhcchFu8K6zPhsGJXIQCr2rdyNeXv+FprMeFAx1JFikdEASOjl+tFadgRmxrOKjo663MGnfG
bJyuaXOdIi55VOrYOVVmqdBQOL6MWYm4NCppwKFKybdSanZ3uIsx/9D78Q7gA+7UQS+e7QTYUDKL
D4NDa1dSadh/2l7gRt41tGkxUX0sb2QYBTq4ZdNTj+uVO/SlsQbUka9iB/Owy6/2RKaTIQHnKGJr
7MX58RfvFsEXgDpJNRxqQ9vGSfCtt+3opSxL1/b9rdaGq1gLtuNQ3oBsuAND/bFh9bmFpUkPVjXK
EIfNK2n8meXNBwDXyOSTtseynIhaLbKn1hkOaHImW2Qi+yfRA2isVFpJfx4eZsUqymEHXBad3+Nv
7pRJN+p0PQ6V0QBEi4X9QfQWMpEaKlGXX/Xp7IFWkcnQE98LOGhgV46vZQJ5ksJAVw49gF3KPtnK
5I1OypW5nYNHGnBJUUieM6Rkunj3muYnWVKk+6geEMMVvDLVxaso35ecl707tr5+F5BGi1k2FSZD
46faGsCf+X2CE/qURJy5XjX0v4Ypj39w2LTjXdpL0w1UX05kawCG9jD5ffbH7TEelLubi8J3cdFF
KAR21GEwZ44H7JE1mCHF5OKdnj4zSSivVF3n1gqD5L9RVfQtF3tW6tpOGmNpPDhjN66yuEu8ME0h
94/hVQHXucN6fC7zWHCn5kkp3TJr8f0QfMvVyeRaRhNhp9yUBfx9E1nzDNVyTQofIMNIqxgS/Y7v
cd+rTn4lMMxXWNyBNUtHIS9AfQkI6XgFJY5kDOTc46FOQPgj8CWTmgWomkoT/xdB+JdEzjPGplN6
7Rw9TUoAgEAON1DwmzW6F2cOw7rJCNtkOhiUM/iup8hRmX1JUaRz4UH5833JfBhyM1x0YL7vzcPf
TtPSTKrOskb54EDksSK1/KSlWnMz9LDOL2/LM2EfltZMayLpourUFnlIm9b1VCSJcZjAfnzyHUAI
wrHZOmUJi8vtkOu9ySWAE25mJuiROpMzqPiJxiCQytr6fPl2Ts+6GQBP05fvSztwyWzMkKytcmVG
BA/OC/A5HeVcu7wSYU8/JoQgcGR0uOaGzXIlZ6oTlaVaGodKD+NN31U8sqqLG6Wxy3XcNcqVNsSZ
h7JpiRhzFoZ03xLdQAMesY2g0g8yyj1un9H6qnKn2Vx+dWeeitMSYJrDKT7P2o93R1vUFR1yzMaz
yshusYM1d22ARyvVwwCwQZb/FIpFOJgb18Df5w+11NH26zKZRn00D4xSFC8lm123ck9jOkicXVOO
14jZp7sfmg9YLKYzKFzy3+PnS7MA9QcltA6KAwzJh38O86WRboKSNpsyVbU3Zba1naTw5+UX+/59
juMOp/E79hBdWSx+F6ekGTYIhlS8WXyw+l+6TiodSEm1NlrpE6+4fsZYGsm42gZfLyfQbzAAXzHS
1dfIIYyPWPElniO07zXJoYvmdHawES3e+I2lu5FlZFeW9zs2anm/oJxRtCBiMRRfxMk6xshraDXr
UCZStjYhBnlWW4sXP0ebTe5RiHT8PlpRZI33eZ0V1MRBtFaaQlrVlllgZKobXtyDKrr8Ik/3AfAP
4Bhzv4KRzhIH4ne8DiMYgmdfBfY+Bo3qCUQpr50SpwcVZHMCEnIrXANHl+OFAp6sNwTT62eJfuTB
me183WRoHYRniqZ/zQdfP1glTQNvYppib0SAgJAXRYqSo+9X9bFL+ZI/JZx2cK7CyP6O4VSr3tpY
Iu0yETjbUAiwb7YPDdsdiijo6XfV5bQaDac5jKWBd5iZUV67MibLOk5wRvoZLfHpzjSzKkV8L3Tg
PQA5B58sY+WII2q8w9K5S19APU2IWrRlGbuJZSZrWjX5F6eFtd9VYfzM6Zz+tIJIb3ZoT2Wfykp3
gLcUkfrsT5a1oZhJX+UyDyvEOfwhXZk8zBvYAnlyiULTi6rFmHPVzYiqhNZX1e1QtJW/7pVSuQG8
In5GhYJTfJwnceDZqV6V6NSZxV3dVuJXSUqKjLkaTF/KXDWfRNliT5tPsfaYqqgLbi0LhxuEv4cu
cFu09Rjm+DivbpM+67wkTEzWVUl7FZzX0KzVpDDupQCQNuhzvce5RJixcmU9nLTF6SWQ37MaAHnR
NtOOl0MzIoZqJU30LDBdfXLMHqfO1Gq+1rqEeIvWNbeVJWnrvGTINSEadyVFOw1bXP69W8dci0nm
InOIJvxndIy+n7NY+5oOGHsaYWx6Vh+ZtF6tds+4ZHL7Dg3Ty7tt/oePogBiquRIAMUpYVBbXjy3
GeFI04IaeGaYUz0MudWtqtBUbgXNsI3hi+CBnF+6ssVP0wmDzJzTm60HJoFq9fhtSwn7kv2kPjdt
mt/7Br3UPpWGVcrM/aYkb7sz8tjfFBiOMSSYsrUdx9k99NzyyvH0nrgsnh9cBMKy4DoRSVi2PppK
VXruRX+eQhNEHYbGhrQWqtE/DfaoPCoipNvr53KhuaYetICWOuNFq/E+gCxaYmecVXl911Ed9Zsu
y/THyumRb8rSSe5XBYkSypIFNhpe5/jZphdBDRAYfR4Xdb02WAMm1cVKz3XnJqayIS2dkNhfKdiM
o0lGTzzzRAWiHrx0iT5hYDWcYJdXwElGwEcgFPI/eIIhlLOoDsxGVH1FnvPs0KcFfeakHiTJaYMX
c7bG9yNaXb7eyVKfO2jvfTTGq+A15vv5LWsN0NrGEVJoz7VZxQ+YGWnQjn07+VTKOca/svpS4tn9
guthfYWYcHKyzFdGYXCeU3NCL4dPlSbVtfpuBV8NuptoUuIBurl2fp1Z3Ey3aJHMqenceV+80NRJ
h14tSu05GoP8NnISzDGNVOzSOLE4yqYAvT9VPCp83G945X61Gz26QZn6mrDbSdnH44JTgM8BBkdj
QHv8opNCb0UUtNozfInxo9xn+c4pGPKFjRR8vvxNz73Z3y+1yLrI7VJdJ3I+pzbNyaGQUo8MqV9f
vspJjAZUBOQGaio2DnQq57v4beVEliKjsNSaz+GoKZtYjtIbEO8aXpxjtmuLQrkNVA1PLbmdHsZY
Ua6EytM2H4Amet3gD8D68z4XKUOk9xz7pq8/F/pgr4WdbqNQJK7elHegcV+6TH6sp+4m16unzoqu
XX1+h8eRCuQOqTtFtWEyVl+84663JLnJQuN5mobpoY0V7YCKbvjQxc20qiJwopi+VW+xhl14lSSf
sjyahWsrcS1xnI+ExY2Q584kMT4DTf/FkVE7rTVZVSo9yxWFhKtYPZNsRFmap4qf7c0UO1i3zIZC
82yk7X71QbtrCLLQSHt8qqemiJRVOTni++XlcbLx9LkzCbOLY0UFd7b8PnUcAB4HGnZQ2zHYDrJx
bwejtrP0XMvxy0nHW6R7670Rg50pRSrRj4iz1zrQomvbYbn1oD/BpaMJQHeOLHMJEFOsKgpNus2H
rFDLcFWPUhGv1ZAk3onLOPMgyTCrMNA/me6dQgJEXqQlwm2B7jRfbX7XXw3IsY+g11pFW02ancwD
sF6P1tWEIpMr67VJ2KRxiZxoNmX3vpXgIl/lsbTDiNz4UUIiuGey0FcQQaP6xeYsbV34L0XvolHe
fdfbSf/iyEV0X2Lkjo0LhZPj5Rl0P1zg596ZCOLhs62NDRhlkd7hFGggqiUy1SV7K9RVRSkjIV1S
TIPXTEkm6LMw7nWVIY2uuVGdAKHmgoqUYRapZO3R4z7e+3LQZEpflPGHQI8r9WaYwNy4TRig7Bh1
dq26xPv4rYvV5KMvqTWduyluPqhNq+3Iv5PvkSJ0ENY0i2kbCicIPQR46WIouO38urIO5zjw+wbh
XjEWAUkAwR280rK0SCYjr1PBvcLKRcgytpPGw1he2aaa3G51NcxvQiVPt6qo4g/jLFgJ+KJbKX0c
e/Q/rympKMsNi3cLUxegJzOjhPNvkW2hrBuNVSmpHyTMQxBJ39GcXivmt9CmpVGbm1nDJTdfU0U8
GhNvLu92+hD/YYLNTUChwFsVdRy4IssPiLyK0Rq+Kn9I8Lf3TBw3PXkazW1H5n2b1nLpFkXYf+vR
hEa580rOcYJUIsGl/+nMvDhOZSLo8fJp2sbwLTO1PkzqPkoeauUpZypra+0KfcrV7KOmI8krxLPZ
OBi3fR0hqml64QXGQ0pGWtlrPVNcR/0iMrGV0+rKyXZytLzfH2DJf+5v6YA22P0gxUpifQAau03X
9k23tt1hHbqHy2tzeYTO10GdgkEGq5N+3uI96H0x4BfEe4hd1UMKxevcfsUWuvK+T0Lx8jqLJC/S
/KLrTZ5H9hS39sIVKpCrtXDBhvy9rv7zyMG8fjeJ/5EXqKwE+PYd//H/PEQ/yLLzX81/zb/2P39t
8beeirfsQ1O9vTUPr8Xybx79Iv/+P9dfvTavR39YZ03UjIf2rRqf32oOtf+2r5//5v/rD//j7f1f
+TgWb//+60cOd2X+14Ioz/7650c3P//9l8pL+8/f//l/fvb4mvJrbp5EXfS6/IW317r591+SYf2L
09CBAsV0jJGuRq7Uv73/yHT+xTyUrhzphI6SyEzxy/KqCfk1fsREQiNnlXU2LEPnv/4D3af3n6nq
vxhWwKw0OVZU1E/Vv/775vZ/R7+/P0vwlv/z59/t2sFTHic0xHJg/jRgqP8Y5CNKtEjn7B4+bE8D
f02SMgToGUx5aiJ3W7XdQwZPuv8oqfEo33KyYdwth7lJnpMr+vjdGBv9exAUvvWtURoRrGtHQq+Z
ydKIrwl1mtZ6aAvH9NFyKXtucodmhlwUcQtMSTjoOgxAd0I3n8ZMeSoTu3E8YC7Uf0alGeW9LOe6
jTCfhnz/xwytNKBofZnt/K4ycm3dIYE66CQyJRIXTUcT83OS04oBWJIzx9Yrq//Vp0XzTeCrYm3s
hhZONFrmGlS3WPlO9DjI2vCxQgvV80OY2IB0nqRWx4wtbTmex+iziXzmD6lXjVXdVfkK+BDtJVu7
mwbpNpBxaA4tgB9hM9fHWUzsjAoIxuhjbCfxf6k7kyU5mTZL30rdAL8xD1sCYszIeZI2mFIpMYOD
A+5w9fXEV2XVVr0os+pdryVTKiPA/R3OeY5xwU0miNhBRxjk9bS3fJGd1iW6eOBxHxwSDfykCJwd
lfaTXJnE1KMYknJVebo00wJyjrwHDnE/6QPcZ60ijqEa771ZF6epWMeXeRE+mOI8PJmo/HYWYQp7
x5v+dK2lEzQED7nvjaeBBB0R9n8ttkEOwCnceTlsZl2+NQx9DvAstn1AVs2T1dhfUYVse4zggbuZ
GN5wMI9pbZNlWJn1F3TYnx0Uvpjnsj/45vbb8QvjwXRmkdplNcTIvzQgcXhIAJqWlzqaP1degmch
+FUhls03k332Vttr/bPkCTiWwhepIcnmBGimdqCwQDKGgZr1a2npwvxW21C/I66hkhkUJvKXoSvX
kx+1mXOWyzI538SShwEPZG/c1HGtp+x7gjLcaC9Kb5oOleGbd6ix0YSzLRmKczGHwYuhqWOAoa/G
0lSJ5Q6lpRJnscJ1vtIHFv5jsE5R2KehtDov/CsofJi/5kxmI/uWdWOoPI8VcbPlWY6eQOu9Bctw
GLwWoLWbb/Nzbop+vYS9aY1JbozWixKe/YuSPdwZCK2Oc1UMT7gOo6eFbJdjic91Z2l/W2OkXSSM
lZP/yWPr7FjchxDSfU/Fk9lOx6IekTlnlfjr5LRZXd5BbqFP888wj9b7Oa8DKdNeZI0h32WZwaUK
qjrb1UuHAi5X5b0F/DIPeicZfKJRp9BY8Im2fgEEHqMAX4BCanUhjdoJz7bVrCI4yMHQ21Gu4P/d
XBsXWP3mMYwmHbsQvdDhGWsaFeBYUCIN8k7Cesc3KMaKfOFOZ6T89fUafUX46Y6Ntwg2kUVGJqOb
59mRbIgcFr18g3vt/TRUX8Qg/Io+FgrZ/Iqo6NHtMWsFhmHBRLGifX9r092BMAQV5WIXZqGP39Yl
6aMvP7eb8jmbuuFkIcVKxmqg4ixIo4m6ssZ6s21n6bahW8e561Thgyzt8sLkszuJfOSF9Ua4Eybx
hyGShs++XY1LT+OUqH4Kr+Gmql84HKgnaQ3SfN34MBwkqa53+ysbzBil3OYQ1io8SGkVeVyPQXkJ
R/SzJr7/A9W6PDW2D3ofb3ksSxHd1VsU3veIapM+qswjnpbqooi7uYRMFd5Kz5x2Mi8QKMuxSaH5
nmShhxeT94TBMT+yntbhxV0z9LHRP/+r6D0fObEYVUaln/B18HPLafz85xvsCWU69npzEnSp/AuG
r/6MeuyOXlv8Il+mvIA4QcPQF+qUF51+DVc+Es7e7GGaHLmzAsnqehTlqUMHuJcu2JVwUGqvzD46
eHO9ARiKnFM5giRTerUfGOCj4Wx4ekrhFTuh/R9hRqL9Pz+/j/ziQzE+P9SSv2EOeXT/z2fYI6t9
NXU7nUKWf/qao/f6YJCef+fSC6+dUzjfuppMVsxB9UsGTZfIcat+MYwYP1l0b1+6XQjOCXBdxeGy
cvRp6f+oLUOfptyIXgOpl5cRg+97KYoBFFVUxhWannhouvBOWT6RMHao/pbKyK+1DIML/t5oZ41E
MoUfCGMiIziJrNJmffuMQSvxqkM1W86O9gVr2Ro/Yt7jHLXsghWBmKczQmJJ1FHg1Sej6+tXWXrO
WQerPkzKf2DE+TIN9fPqd0fdOVvShyotPHWwG3nqgnlPT32cHedLhGG/M6vcTcJcdmczGHj4Rfig
HGStKM8fQ8b+Sxn1dBrDuBO+W++31pKs3CYjcZn2x9w5674cpzGOsIDekrlEmvWhs1v1BsoJjn+a
l5ip2rBwL9Lp5cEsunkH78hhYxJgaMi9/Dj6POKSJCxrt8rpVzCQH6HncYkztb6zpy/5/Bko2tlP
Nhe/PZJxkeEYL9aohnvukmg3K8ZGCF7atJoVT3fAUTyzdEmXLWyO0VT7b7ApdGIXm/wE0iDSYAmM
y4jc+yAJpE270dIHOpmTFQ0rB7cb/tWm3G9rcDQxmN6AG1xZ5fYs0cxejFEfJBgf6mInEatVP9i1
EVyFp+F4qynfyaAML2vTmbu6ntK2Bf1HS/SWdXkVkyCzxmqQ52GqPoZpOwjf1rHfLP5hgscdD1b9
u6TNi9Euorvt7fEvvAk3NlxpJhEQkngsLbKKrPVIphORSl7QpmakuyTwo53hqnCfu/3JXRHQrhDZ
7nKWLkCKWwJ/ATSmXVNwDHqBcSaqRcfmOJ94X6uDoVc/nS2of9HtrO6L3ZSv3a9qLTWX4uQ8KbYA
h1wt2c7Lhuix9abh2ZK+2jmQA5IubMIXwprsQ060whH4GDQeoyl1kkMSTySm2i1pArc7LiTZPmW5
c6IaxE5SRso+1Y2LL7oQRXmPY6N5iBpMf5zVSxFbq2E+jezePsbVRfI9LuV8CssgSihIwyrOe64R
f7WncxBl30wQ1vuMTcDV7KZmB6XESkIh8HqxI9ttw5CfLC7pNGsx8nDl+VOSubNzGIOa59Vdinss
+sN+NKvxtRU1ejRl9OCq/GEjGqozDsHsjYn2btvnLVenZWn98+pUy77Ug3EpwV+fvE5aF5ghwVFx
XsEc68kjCSrjoerHhcc0r+8sJvR7zkXrtPguOwFfKw05xIjaZHM5ZApgNGtiTyujkaIM7C2uJgGl
Hw+Yjm2/iO7KLciTQAQgOdpeXPuyHxMQNM2+X+GHdNocXzpV1jvWftmJQLl8J+pg/bnYxkT2r40q
Px+D/JnuQCWBt2xpp1Xxp/J6RPvdXB0GLDt+XDCgS+fVIr8LM1BsUqkn2abWR4Hc50lk8lZC6730
a+Ne9Sr7zT9cP0agv9FOcv4v5rS9LXo9MGudYr80qtOmorOjVjfxkUX/ye3W/w5FYB4MPyBuMK+T
snbcY1mBw/eyTB0g+6hbfGlQJkWfwYEvuZPCKvsbtW2Z0pgGMXfy51QrebXGsn9ya6ZfjMjfh3Ks
U1GY+tzBo3uNKBkTthk4t3pv3TkTBei0zn5aEZSVhkH3lxv9ebMJS824ymKoU/dLND9nN7uEsquV
l0jZ83EcuU2yqGifyIMrY6oaTrVBBx9NNL1WlPbn3JPfQTT/Nhuf2oukQ5RaOHQahb3ixsMDARPl
3Yg6v/ryFTaTOa9+Bc3G7be1PaLw4WHkHWPc5Lrx6s3ctIKwIUoNiUsfWZxfA642yRNPlym4tl1n
39GLtIdObxWGxqZ4R6lmlbdgtfCS41/e9ZCTKZXtXUT1Hc/YDfcaq2My0tsBIUETUJr2rxDn35GC
q/s13Z4IivjzKooiNoo+OmZuKZ50F6DCt5rh0hZ1x9dkZ8nYRMt5NvVG3vv6snahf3SHwYxLNhnx
IlXDvBM4LHjLsJFvVefaezOot3SdZg+blg/LDi5FjgOw5qXfxLMRUFOGeXj7Uv+gjgxifNTzY94r
DaVv+KOkQaGL0DgeRQf01Vm6F7sI5qfF6KY+tqH5nzfDFjtvCEHkEf7zLgdhCDQayt9jmcH9I7aB
Pd3oHqKgGHe6iX4vM4RD/B/dznX5nuRoZ6eFq+7Ieum17p3TLYTrnLnKPE5O6T9gor8arrXBDGzz
M+KjHPBYF3GKFBEeksjfC2MkCGmW5EbyMZJAYzldSpMO9t9zeZypwJOp3MznjDS/D7LrqnjJ9NPa
zb8sNFpvnRpZSbjiWRpO9Yrtwj4s7uj8oK+Sex2a3wMiyXPkQEpxguHB1MbDZvb3bdAdVEilBY1M
7ISouhPI8/WEPwIob1R81bq8M/lcPzLLv6ErB75HS8WyKSOoXouMx0xau8kjF8RrZJMudlMfvAnb
QByxi0JOPnXPyg2n/WBU+GAyC42DXZt7HM/TsW62jBlbHl2WLKc8M34GXTEDyAdd77TG8icDDvzu
lFabhG0Z7V3cDkfOr5zLUmTvKDy6+6Y0wen6XnZVcBHvIC+aidLE/gDCPBkoDDBiqRxQjdMlhGh4
D2Vf1GLn973cESGjWHXXcCfYL1wZZbaIJOcJsBH5fIXh6Hhb2+EeXFN7GIUGZWTRxe/Ic/3u3AhP
qC6WJ702xkHf+lCKFR+32OTReA/zlwvulPLNJmLAAtxB11N0O20QmAgni7vQB6mC7/jgl9581/Ni
q1pYPzzyQ3YEr1hndCEuz/9KrTO5n6uCJDVUzGhXzuyPzgjGgxqy4BWMpvmUL5N7V0WC4YJWBoV5
BNIgX/NL2dXAXDYjxpXu7Du7+bitGo6hKwAqLmGAX2dYTopxehwWAxSp3C+Hvb/q7JHfrkwH2eMg
bmsRz47yXrbK/cGigKW5XxdzPAs3euy6bkvLyJZfeIPcXVeFfOgtbJ7YM6lE5pn05kz5mBxV3hy9
yTAvnV9lSTjTQ1FtRE+u0ywvbBZyevaqshNBRtdz0edWSi9cHwmWL6j/qvmOFnVK+yAPTksBTWtm
N/faR23/7CDClrHLOXsdnGY7ts00XhyQ1/dzFi7fqwYUhNvPPgZIuV9apIZxs+Gw0b1rfE6Or499
NDvwsDvxAM1r+GEOrjiXs1GA7KwrvYdxEsST6xXv0LufCrO/ujT/eWH+bDwh30LGWbsawfheKGrX
LsoIdNbeW0kSUFp7a/s52M1wV+cApx1LlR+DCJq7uaIIsKzt12gvIq2abD3Mo7fduV73x4wW65Kr
YrvLlK1iy5310amRI23bHMSM8dckQllwZEbNVslwkZ5n+e9eO1BCq+xrGeR8aMb2OtJ+yU32D2OA
izrwV/9v5kOcdvJ8vpuo+PDqZyUpufNWxuaSi59d5zV3fHRlEjQhyS6rHSWmWcingGL8cabZOoaY
By+CocOOOWdjxd4w+4nh87LcPqMsDhChwRvIti7ghQCmbha+l2zFsJbxWg3VsyqkPi5lFxwU0zzw
KK06RF2AyJulxWckMndnehv+niFrXzaFdC4vcsEHUwxnQTm0RxVErUwQ6ETf45FUQ1aER4L5sBRp
u9rLAcRFkc5TNtzX1Zzda9hUyIywb3W6c3/2K/8pueSVZM4x+Ed29+3zRlmddoVlvPkT7Ukx6imZ
7aA+dLcpgZnP5t6ouG1JwT1Fgzkd+X8Vp4hB/o5ZQ3N1l2Y85FD+/zZb2fzqAgG9pJ6aY8CC7bAM
7foDOjhNZx4ReM/B5/6GFAGPsd/CXyHql7QS3Xy8EWSOvuz6/crY5rMx5zWtShdgLKYr6zuaze59
CoW8Gfrm6NkSofkwbJX5u4uI5PGWcNxNCAj/zIyTkrxe86Sv2M7Oa9Xto5kJjZ3xUMI/hnWKVv5r
7qr+PqumaddNQX+XiwmZuIJzWkbzB1Hk9T0ZkMNxniSFjRfp/ueqtftsa1PFmD71j7AUE0eIG34t
5VZchGEux5qLG1GJWv1n6RnVyyIzDuGeHE7V3hrtbjXOvQZgJSHY7lzBJdQXdM3wezuTDLbeCsnf
CMuLqObyy6lBQ92uHQRii91Wj9O4BckNqSJiX5YhxcMY3Du+Ua8XtUWlOBQ+EpOy9VPDnurEFYEE
F1aUXDqVtVxmIxpOboY8i/dgiB46jWmRaVt9tUSd/2rsQZRxY7QlPrsNHU8RLh+tBYApW7n/R2Zu
r27uZ5fIn42EmEV7b0fEPPQlMIrZ6QpqPcP4MwM+jm2zfJRDvjxCOdLnPkOD79d9ecisgbOx3q5Y
1PMDm/75rgrq7Mnga6MoXaNHWHYWA04/xK3ZiKvIzOzM2dreF+gAUogQ+oHXY4oD9JLfiPt4jvIv
MJlfhme+oP2r7oC7f0xW9lI6G/XQYi63gD+dBDwmYWF/t+0873DZ/MTzmzYNgqwRCvKF4SJmFiAf
VEF2YtbBm69EuYMFF+zMNd9bFrgT5ZpOYvE2pLhaE49CNjaIAN9hv7JhTFZ75JDrwRsWjnihKDBX
cV76fHoZDRzDrqyvS5HbHHfNtl+qTu0KjOvnwbGXpJnW97ybP/shGnaFN6dkhe57ulF4b+ZytSwm
iFnWHnnBEVpZRnYV5JOyMK+7S2B2wVFbDU4cW1GuOSHk3Ahxul1N1QlV7HRctVwP67g2MMDrcz9m
05U2qWItrN2vJaiqpMi5+cvZfnL6QR0HEMru4pQ7Mtfygxg3949vivHFr6WRbrXLaNahkdpW7OrO
eAu8K3QYg4Ovca97dkpvFTG6n+ur6iJmr+2EUHLwOrrIqvqczbpNgsK95cBMxrUcDKsiImFGITyP
0YMfMOKNyuWVzGorsWSQxcYKp3uYJgszt9PsBz8D1zYxPTBRiyTSkdctp6KXDePbeR5zWI1+f+2Y
Je2DUdFHOTTZY89nz74Qr4JlnJ1/fjMeh1fdrc9Ys2sW7Dds55hR9Q0DnnY6KzsqlnTwzGAHD/Gc
zbZOZNCJe1X1J7uvPoTMr4swvsWCGdso7SU116C8B/n1ZK5mHi/BhNrBzILjhnU5McGIgbIPv0Jf
jnQr3ScjHpaTGNBoosLitDp5CKv2Vre39h5VKOXY3KYGSfFPeC95AFTLSNoxd5J2YldtBmF7xmLE
deRg3tcqfCCTHuu6Dfxzqer2FLbB3TTJPQzJT7WaXrw2ZD6sA3HNbvkhSbxKaR+y2Gc9tB/cTe69
2h/YbmxmwnLi6lb9q/Yq7reRmWzn+HddVJMGiBInxvcGZ9QJdLq1ukQpJPZ+4zLdK4SMe3SPsT3W
zmuAd36OGNPZiFN3uRFobkzzggB73lVrqBKyYeXFDdWbJMeS4VZv7lthflahgz3eqZejP0evvU/J
NUyOvtoFcNAdveghcoRzFt78jFCb7YhulvuGybjDFMAQadTrcu916z6yl59LEb0gv+NBI6SBk35O
6snOOHtFeJp1bb5SPlaHMvq9IZ5lftcx9DWjV+rIj7zUDzQaaGucvngp5+57ZZ9zD9jd3M8Yt66u
YX0HWcCgSSQmrHiLLNZDNGzdUWGaOzuhPnBjNpxpPBKBVZLJfGsDoqYDJSq+l6k9FUSRkInrYhY1
nzH39ucqb6u7saWzjSyIalH3izxB5lstfY9Vgi0oMleCpPMoLzKuD6MLO2At1ZkuKT+rwBQH27B+
N5Z4JZ7wFwQ4dGPCsI41qd/HFrleUlOwXqBCeAeHUu3O9GtyuOtQHWUPFXr1t+hhdexvp12al9q0
NdYXIje8QkARCYclRrjfJ3kxFzua9/EJL+h66Lr5R0mWTnmncpWUxStHujo1rRKxQ67UAWonrwXe
3p9CCyuZ+45H3JTVjrrrNKmq4rcxqkR6y8HpCAtCcIY26E7m835zNIIrPZ+ben7oZx7A0svqvdVU
P9befeLzPmnHJYfo9njWXHPE76ZMXQ+yLl+0RGtUsfob5i57LAv+0jK3l3GQa2JI8cym7dnR4362
i5MgRLG1YXRw16RWu/A/HMR0cTNwNnPxOEfWu5HzqsMUqWun4E/n77ohDDAzrC/ZmiePt2Hh0Tio
uboKMzwZdviCHBqhmtuetczPnlOnqJTjLaptsiF6K2a/RkwAE8oEjMa5IemDfnLw34ux+/QqGCph
J34M2kDXVexcS764Q7Hu5GadFJvIgm4xZc8rPomYvi/g/xsE9nFFJboRbyS2lzQu0b7znXvHEjK1
1tU+wcxY70GQH/upzHZjCCOwbNuMzSy7LttAup7rrw3V5dkYw/q8GIjSpyn79G6VhWdQQfnNnJAL
qWIx5zIF0vqjLUyV6i272rQtRJWa6YiiF+LLxggoYIPbRw83NeM+HIJzHhbRZZBWSYfndMEHAzEv
pi1EWJxN6gF1zWXYqON8Ws209adyz6hBfLrjOj3qwK3OIOzLa2RsgklCUDFN9UcEr/6BOUt5KiSo
DXAdC29uMIt3d6jUlztQsEvN3IWHnFyF0vfo1qmr3YwzX0CbTU05ilRTyqFm+/b9xd21qDVYyJhz
oqMtX6i/2Om2pmSfx+ipWNwgdfhmcAziPogcbm9KE5jnSSBvxhgmyTnTjHIJXsrQrI9QIZeUvPLf
bl0zeWBJxcwCaWF54hvcUQ3iOYWzmgyqxxkye97ZVu2zhQmZlQY5PPP67mbdeQjIo5pN89EneTa1
AwGLIRvem2J+VIv9xiq0BvfI/t+4ia8HKx9P3TauCSbl32M+WDTm6LSWyu9f534JzqFbPQPePIVZ
5ADTcrKdo601nt3tCYiTSNtx6c/jsiV+szbs460fyxTKnRoEIBuG89I16yePbzQIaj8mMpXCNQ8O
K4vROGRA6xQRmrsmqxMdZvd1mz8HHUMLGSxs+Isb+Xk7LkVjko2U7fvZ+ylD6+e86GY3slNMF/SU
Nz7Se97PvyOgc0MWsUrxvXRx85Ln2HksZiX2fSNZBTXmb6hv7dHwwxbRHPu5AJoKpYOdLpDvE4IA
LuO0JPms/BOJKT+MnmVE3diUitP9CFrq4BagGDc5PIeZRcvtPU9+MD7kGubamGn/buxdsC4T4+2l
5Vbm+HTOYQdSUeV9wg66OE9L6e43a0CRXFO2sz5nmJ7RhAYEoe3GPHy3okred6L2rii0L7KTcxp0
ORhR/VC5PIbm7aLJaDAwpKdtDz6p5O1YamdkAsQGt7arB2UGhJxI046rYO2g3pT1fmZhnxaIR0lY
sgveurU8NSFDa9O3g8SgLYizZrnzGvdl2RY/1Z56GjAIxOCv3qXE8+LlArNO3hencrF/EWN7BAR9
nfJbZLTdNVczdxsKULAglkujEqwO3U1rBB1TXBq7krEwVC7tvC+O0E372OfCcv5sNnGbyQ3qQRez
Nf1ycnqypC5ab/4ai0E2zpWdLPnklrfU40mGhmXdDWIsCBJpxoFN1JgbRrX3ZKSIZBvc8VeFp4Y5
/SS3j4JRHfZ1RkkiRsfMnIw/VN51ov/s0yb01+KR+z0bH0ajX/8SOhiOKat2wby+xUBxbFtvrPdl
1i05zAZWJf2uzVGOJpU3GtYd6g8KQkJMih+DgJBzP+EAEc82SzGqaZ77urzTwFfn52XMIgrX3B4q
wrLg2J27vIhmsHbwrDFBRagDUZEuJspSc2TXXGPMNi45s9f1XumMXy7LekZaGFXllFSYUC07jpbF
KnU8Tkq7nx2ZKuY5Wi3ymuNKuxYeIp/n/aFEPMFzjNUE2bIRromyqnKJrTaMHlFThPfEFX3pwXsM
MUfG7rL4u8bvysNUS/UcOmDrh0oMR5mB0uRxmvOfbaXEIw6yhYivbtpsgELcpTuzs8ITQo/nbQm8
1zavP/Mx2PtVwQDcynZ2Oy8gdZ3HULXfDjwdAwUOYQAr7k8W5/05N0KBHU8v8/bulnMY/l1G8IL8
/AWkeifflJjISh3Ims2z3wXosEPbBIeoGg8C4j3L+jvSaKwkq6wJuWuPvcYvNpYwJVPHwN6zvGhO
cuEPOwwJJ6vtm2QcImQ/waTfh82D96z7SzbZNG+UvRfVruhm8fReWg+oQ3D7kDqvcxh9j4fRcPqT
1NF6UI746ozwvrBxkdjlcFZowQ90R5oD7harUdtekRo556hvg0sitoxd2RRYb5kMOI+17V8b13QT
ppcrUoYqOxnL6H6QY5qzA90+xFR/9xQdyaTHQyW37BiIgTjHKep2JdjYj05E3/YaVqe5n+/7YKwP
/aJeC13qy8Lk62kY4B55Khj3VWn+7BDUk5YtuWUcwLPxLXxoX9GgdXGxVP2vIKShjbZt72r25LqQ
p2wqdNqhXaOpGlhEDOuZpR0i84hLkNBY7O6WWg9N3sCHzINPiD10yp3UT7mV+bHvYTr37Qinj5Xl
JYqG6BoG47PbheKVKKk6rubNf0LTFx2xwAUJy5XhdwYNKFZllOPH8TS7GWkd5YLGa4TwH4MTZN83
2nns8NvH3LNGPI9Dd+JtZ+4ahkBHreZ7YHHAcH9Lia1R20Nor+auI+ElzjwDan9W/6h9+k9ZcrX1
dvVSV4smww6nA2vYl0237ZVAGta60UA1GMxTlOBq0e+967QUM2ikziy8ycuBB0+YJ2NRcnKw42y/
kIfZX6SEe/3TLQruw2aqb+27xtKoBVbcyPvJhOzlVa342hbM7BLWw+DduU279WRDuR91aZVsGHvx
hrLNuyB6nHeGw4Jz3sbzdjuy4klm9dUNSc5UyOEb5II7DEVMQiNi89StuLGksR2pOar3qhYFmqeC
ME6Z6TMHGIV1mDVAwATPARzwUUGFmC2qLtkpYZ5xFfD2OdOsw2+avk7uIM1Gaaiz7m6MMDe6gzpD
fHOfyTmX53Bu7UQXhv+IGWjds5Oo7m+W3udCdL/tMbevvMQdYVuN8dTX7ROmD3EaR8N9YS1yYHT8
xxurMDHG6s5fPI7CzXWfxGzNS1JaCJY3P68yNEDFNl1CP/8J7vGNzeMMOxh/9WAapyqjRbbL8lnX
LPLcldkU9/AxHBzjTzegMeijYCfX/lDZXb/Tw6ZOnBB7z0PUE/KSpK1RrVDNmtpNLC+zuJn9+poH
5stCwD1bN+vA5kvEtqsuwp3sk427apcRmwBzVO23kNwgNp+yfIRsulDOd+wjpyKI4QXkiYdA4M0W
U3CfI8rGmD1KSKrVaO6gmU0nq6hXgGD2+LZV9bsTYoVX8/BNAzQ9I8FD5dCrl4JjF2ZGr/UfP3Bf
GRCV+5l9C5v657w1i102RgH1t3qlBK3i1uScwL2p9vUsPraojRjPNuqcSZOvxprYiSu/u3UXalTQ
ruJVR1N1l3ueF7NAD96c2nevjfKaPUKG8qAjO8Uc+L1G7ZbeRvn8bOZbYUUsYkeoWdqir53ugmLo
3L1tGV+zCbyJOVF4snVp3ofz6vLW8YSRgte/qjFEmubA9JKV5x8d1AGK0DLMFxYJU/dbP/2EJKdu
vp/60FRyTRuYTReWkfLeIV0nXszuu+N5TMRc1pdhRLYa44b/Q/IPSqEhVRMEUsbmq82bFg0vRAAh
Z2NpcWyH5S4wggSgQnFsHQQdpB1YFONdCQHNLHnUbUn9A6nD8Pv9wKJBovxh9X6OZus4s5Kz16lJ
WjnjPkYRISvrJcqn+6AVdy1mDiZj/bIXbY7A1h29OmncYE7zLRJ3VYW5dJVVQWylTd4Zqa+7OlcW
gUVZH5NymB3lCFh1ZvDG74vwiwyO99ZCsN8EBeN8PqUaWiCy3qqNZ109k8r2bkB5Y79FAGXk6Sye
1Lpx1XuPfbvUl6bz2GmxMS+zVl6MWnV7xKBHVnU6KSxK8r5nUOnU5oL4IfzRFCawOm38dqz1ZROz
vZsYv6f1uNwphXXDwJPbw7SjPfRC989t+HxSG2bqanLDGw9wSmtKhVhZ23bq+LCuWTd3dCD/iL//
U4b+3wTW/6Vv/3+UwS9/xmke//wbKnj5b3umMr8mlOf/HwjiSSz+nxTxD+2v/6af/+ev/4ce3ov+
FeIbQmNuQa8nUwMLzH/I4W8wo/9Uv9v+vxx0EGjmsU2ZJobs/xK/W/6/MHS5ronpDe+fi+ftf6F9
/wdi9H8MQgFqdx8SVoQMm/RtnGr/lwujnIKyaqvQSyhCnTy+Ke5rKrmSMXqkV4vsJBQEqITCBbFA
p2ES1Fw8JP706E8Tgt0dQa3kiH9n70yW6zaybv0ud54KIIFEMwVOx56USIrUJEOURPR9j2f7Z/fF
7gfbf1lkVVnhQQ0q4o4q7Cga5wAHmbn3Xutbr7XQgAgMGILXqYS8CXNyoC3cxF2bBv1g4uvCSKy+
eR3vAOONsWZs4XtZfaFABJJLCIfhkyjH8dFYmlixdVcpq2srS3TYfj0NTMwb464nIOupXNcNZxBz
Kgs6nNRzMK5RvTCeqSX5Dmar8ot0rWLKg66l31H4CJDl3Fo2TVi3WZBjNK3JDiPgFdCyrtAUVqk6
VzG6nGPRYClhla8Ryba0ziV7Vmdme79eCztYVU7tRrsqse59MnovZib1LiJeNFSUSCmz6yRaSFno
o0aZpEEO6wlRjGnTvVgace5WWma7bIqtT9QJjCqrJVs11sX2Fz7+zTzxk/eLR+sQjAC/xYfYR7Hy
3muVa4qmIXXs3aQ5w57GQXA401NRTCdH5w6U7MrfceKCRIX45JqhOAd5J0/ggJqTy6zPt8rbn96C
f2G12Lw2P//aPHOjTCkbQ7La3Ijvfm0MQCISQ3xadwMEBlM4aPqayTul8dyfy0Z7h799PR8eLeZn
D7oIveu3XquJwQxUjIbrzdjIh75NnrVX9buir7pvJqa3Xzhjt8//9vvxEhlczcB0h89keyQ/2YIH
kK0gUG1vl0d8tUwwfLMrEDM60fkvvtpmSfmnS7GMSJBdNjdzs7T8dCk6Y52zQfh2YkkRRYq5+pZM
9Wr/vpi/sTT9bI75p8ts+VKKJgRclg27tD3Rny6TTH2VrlHiIuqV3j6K1+YQR6v7i6vId6RzF5UW
4n5vc8NLLscv5O11MorlidBXULlad6O/d2YFhIEsV2s5H8nMbR4GmRvqOaeRL46lK5PXiHhG1Lop
Yfc6BMSk7DnAb0r9a8TZPN/QQIyZOPWTrZ9T2k9blGuVwUxNnVrqYJHFBP12MqLyBIBG/PBTp6Gw
iCwxngZ6HZ9tshKW/doP/IBgGnpglwDNcAAp2w6p79qrwQoRKq3Fc2zajWBa6KPMOXjZHLHcyZKT
88ESVv5pAjeGToMjSQkbX9b+Mek6qC6lQBgQFgi/DcTCRWwhn1Rj1F44Gl0LQlUxkKoKk5sFWIW6
gEKI4rkgkPU8I0MaRkLmuPlJlIoBaEntXIXw/caCXOmiNHc9E1R6PUOXuZBCq7ngl1gUmbGPDLxK
B5zhNTA7Z5wWfVkw4Ur2TEbX/FpPRu084FAeRyy9fape2qwr830jUXgfmQR1RHRXpX4qZCs6qtIq
GZ44hXrfmPfnd4oWCxlCXWMm/S2eIJE+Fj6syTu6/cN4D2ynTk9ewrj5as3KeqtfyyInf6ieUPnQ
xpF46u1OL5i113psLukBcfiOEjo4H6G3o7JkpLlJbYdSyIs1nQeMWDmlELxrj7n5ODiaHmrhtfGB
K3r04KDeeCQr2eoFXm9+hZh9Qa871opxjUi7+ruOcspMZKqAoE9KLD6Nfwd5MOkFJO2KBzHQG3/I
eOMq0DuDh1A1WX17j56t6B+6eKi2Np0Zz485qANkcpE3z8epyMc1ND2xjDc5049IoJBrcv1kj67l
nEMrwL/hiMgsv/AsYoRIcT9t+O4GTav8ivTIFf2xxsfcfIsQ44IQjiJC4sPS85MppL3FYFGjRaOX
NLKB9qUjBLr1KYt2WcKI7CK3NKm/fjt0yylzQSuft36DQDqe6MHXdlUiwJ2HHDomDxe7xsj8NeiF
sNx9z+dOCTfAXXFo2nWQp9rPqmf0ubRgV+oXkDl0O+adgS0kD/Iu0hDIs4GGVYpgsKfLyhj7HDMR
ecFIelZ/bxsioZjQ3vLgLTq6NEo79/YzEzIC2/iqpBhjN3ICNdntGTlntY3KcO78ndCl3YaD2I7m
hbTm7MhMmODoxIdmt005QRQ7tWVEl9bGVD4YnjkuJ9w46iLtE1kesab5XxJEWvUhblEO74SUaX1o
msR1zpyiobntroNj4PYh8iHoN/E2NiyvvJLZ6Ec3IwdZdR/HsxSnyho4kpuZUV53o3Jr1qO6ynZt
oaN7e+T7hhHCwvbosc8UWWgOKfDkq4Vmcc4ofEUUwUemcEYxVcY5vXWK9E0nXazlNQVisRIO3ybS
P83sG6xA9hoh9IyG0ZFRs6kRGtp2u6HMwUPnXtJ0O4HstLCPyVRq81cowXd4LkZcmIFdnBwUDRwn
QDe8XZtZQvpyzPS0i+d04ATogca0r9vWarL9ULt+/TgXdMTOpAPW6WjQUP3S85r4l7iyxv6y2Rwg
RygMBkVI7yz+dZw2/vjw11v9u63Xlg7yU4KMcElwOMar+fZDYnWJ4qRN4108lfaNPxuQpAZNVtlq
il9sve8sxWxWXAvtL/sVGz2H8HebFafJmoXBjXdGO5YHhH1FkHiEydqyUo+L8pOPNap1/p2MrrUn
jH01g75Hw12f/fWX3nbfnw4B2wfBQr0VER7gNNN696VRe+FsoDjeSRtT54mtJnqxWQ/RiWiq5Euv
1bbzC0jPuxMBvwaOAdhlFUc5MpLfJyrRcTJtYdvTzmymZdeXrK75jEjsr7/ZP1+FQyLItQ1eo6hR
3p2kxtlKYljny45YTZumRpQexw0J9revQrAld44zB2fS9+neDT0Fg6R2SKRxb9y1nS3PJtG53/76
Ktsp8+enZGF0dynVzC3yjUzrd0/J6uQ0Nzkmy6HJ3T0dDzsEzGse/Mpnh/Aiin1h/8H++U9U4fV/
lxnd3CgW/96NfvV1aJP+a/nWkP7bH/3hSLepwDmb+xjP4WoCseH9/b0EF6b7gVQyCu6tbFCcRHiW
/1uTux9YCHGkQ6zjBQAm+WdNbn9wKbW2rB6X4z3/83dq8rc/feWSkcNF0K35MAeRl707cku4D9U4
JF9YUvDjuXSN4Hkbv3iL3y6Xf1wECgWjIhBCyn63pgOEdSNj3vDRWXwqMfpiwhTi3OAI9rfesT+u
5ONE2sK4twX67cIcse0TOug/m0tOk9ac/PFjv+D62/30kG9/f53+faGyXUZu7Qs4zc4WA/CeSURX
d+b8rp6Y1xXUQwaqsWqJMXv99WW2+/Lnu/zHZXycaDBEFMft9w8n8RKPzvXTGhcM9JS2Pkf0DAJk
Z+bOj+HHa9etT1m5FL8ghv2rCyP1h3G0URHs96UzfHpjaG3jySrQqFtm0SOL7hDsr1kz7JmWIE9f
nPSaM9GvwHRvQR2/f2VghFsRzRvD6/L2AeJsELI116dGRn36MBc2hcnkdKtCACDFZibBEbNzZrg/
B8KSendfeTVaor++8f/8g6XhtZ38wdND/X1fyjsL5+O1lk94xu2900T3GGI2xwUBcn/3QjS5YFEY
ULmhNtvvnvAkBFmjsfVE57Y56EE1OMRwn/lzFP1i90Y69/7XtIGp+dcg3Rla/NPOsB3WJ6OJr1dE
hWjP7CTGzqdn3hOvqotPCUYC9BRx5tuhXEZ97vrRsqkYCnxbHeIvi1p2RDtATy2ed2Wl0xftakTC
Q+tYX4upZ7gXmX1bgpptSr1z1jmr9iPvCIm9yyo91H8JlaUwGBJeWAxjXCihI93qdi04EU/4aL7R
WrHnfTriR6WHlVqSXl0W9Rg6AVkFJeJCgfnNsroLYmzXK0+tA+6+dZkPhUIqfZiaof7qFbi4rzoB
evDO80X82XKyFZuHNRvVScIoRRuYpqMfICIeb2r0js3BbieERSupdsCzIdZ8csaymEMpbQyw9aJJ
eCmmFRkre3j13VRuqva5kebjmbZle7+Mk+FTFLSC2iRD9nCCfNoxgcBSB1HAqeawgVtAsUH9eoqi
yCYQbNDLvB/VvIz3LvN+MBflRvIosmT8Eosy/t4awBAw2CX4hZgUuI7+araeEb0MjqMZsivRX2/1
5xDOc+s5DPecGXKqwbkY2TymWWnF6KDRClgE57LPMHYbyEggS0XPZecjNHLbZs1uCYjNWnpHhcgZ
WLqBBSvAFPulrtsRonc9lZ24Frjz2va5Jt4tte7katdecQInW3QfU6M1hw7nSi6082mq/KpH49hu
bK/eGjKkLIXZZo1xMO10lKAAM1SDyhsZPzM83DzDLs6D+wJiBBycUKyGNo1D5CY8/FCYKp5bRCpg
Vy2skDJym8+0C6wBQjAjlToK8qaKbBxoNedIoJFSqf4+n0GhzIEFtuh1ba2hwSphOIhhx7lva30J
h74cllsFSQM2QIZ0tE2PTrootMWqMBCOU2m3adXslKZ3jhCt4aS9I4iLgQxypqhusEB0cxYOfWMg
SfeNzLgYR+0Yx85K2tdpqTa0itV6V37sRPVZheLis9UyjmKY4uQ/aIrK6BVM5mBfd0hA4wBtXO3e
yGgUN72XJ/oIWlfEjwtS9YbKvjTk0W3nYr3VlRrv2BZUdDPXeOADsynT57kieeg4tvARgVfYq8nN
4DxYfY6lWQ/HeHU867JHLe2cksnHMz6pGSNTWkZmemGWOC0cojuaoFhJLN6b9CRE2Jt+KY9Yad36
JaLX1R8ctOErmi1agpvI1qAC8MdoiJ4mnY7tgSpdi4dl6kfr3lxHrW8SWvL5wVssQz2lS6as+8Vh
UvndL/rG+dYljTV6QU7SpIkShhFyBT/X9Blezrzu/lVqNA4CMpRVfn81+n1B8g1e2Qn6QtO1Y/qQ
rUlLSydpY3e6Xyy8Ukg1K6AgrDUwFS8F8jyeJfkKJMGnzu3i0YraeyTseUE5jfldp5wMf1FisOqM
StK0N8VoGwBqOijHy1DLyymvV0AKZpvfEW803w4tYvVgbvEu7rAQYd3G9INHK0V/8jo03NBDl6Sx
F5bdaBOVVGM72hmm6XRBMY3xFXpSu8P8NhBFWicdO2xSzEV2lLOj78h9mB+7uUGqMJeK1yURuI24
RXRvAFNsJs8Smc69jlz1UIm1gYcSFXgqfRKRAbKmTuIcpNAKSkc5IH7Rqo2vospNnruF/iDLfDrf
mnYMSsSvBCxrQr5oKSZlBF7HK1UB18BmaTeXRD2Wk4y+eLQkAD5nQj8bMq2+DbkxIgSfqpRYKJn+
iO11MsO4S7ovjjCMq7pRebYz+ySjcTMgdNgzXV6eIbsXLYpDui1hbHUCqYRZ+V/UhgrZ0XUpLwhL
ZDQQlVP3uZu6+HnxVPESywmAH27j5qUvKjGDa5mqs3oG9ojNRU7XJT6a4iwTtjEcvLnwxl1qrcmL
cguF92/JH0wxWF+BH86gor2lzMKxb5JPZpZ3X+LZtB8GQ0zfWKHSdI+UmKkB25yZhClDoSysRw8r
7GIQUUsOm/s6R7O3BiuXGYK5mSymz0aLGDbJcb0HWHXRbEu7nLlISxhDzVnRwDGwBVxhNaVHwJcm
b7FA7dsfc16OLTSlp0lI+2Pl9Rsklu8yJV+L4VU2XRtrN12snEWXW9Ka5Suj7v6yE+P0KecJTDuH
jRUxfkbb+opXR1/TR5fNjtBYvYalj/aDhbZx8ZDSpdxMiM3gB5sj6hvSGZcYrnFOEuBQWfRtSV1I
h70fWxMaPsFaSF+gpzO3qOo67zQNJGOd6pd2Up0IGBzzXMB8FV8dDzUePD2OGQdrKel1ysYtu/2K
fbHeRSv2piP/7xaSideNGcynariMM4XYrEi6Mj00QmdPvDKleZx0KWM8Wl2hgjYnUTl0aa59tDpa
vYffTmD/v3T9P2DMfjqMbpy2NyC147B8Lb/+zFH77Q/+F6TmfKAbYpqMfDY4uKk4mf5Rtjom82IJ
kNa0AKF61gb6/aNs9T4wTmGSjHcU+OeWv/dn2fqBP5CuwYLrUcwQifR3ylbUWm9Ps9u4SW7n2S3x
hK7h+7YYbwGdwZKBRjyPHMsT33LLsCNxpA5bllD0YKSSfKFJbj+sdWzmAU3sNAnVujVfp7kfP03J
PGNkNDPrSxd7ya0hcXIzQy7FPVNSCxRW7ctdFyGsNnT9Ee9xmtGsnqcRbX4zX1i1WRp4QMboY8UZ
0A1FuWZ3rHXq0rS12zDTbtXjjFRFB/VaIor38npSoWsvmH7zzEQJ1a2R8WmKMIpAvU6jp87Aep3E
zHt3HQtFfzD6iG/k6qx7Mg2XtqiNlLzZYzx0v7b2EN01NSehIB6s7EfUxdsRoorQXk9z1g77dOpV
INqu+9oaMbrppS0ioukcshaOnG/ci0ZqFdHjJqd7V7O99EQCcrG9SfQnYpTJjJ57rBZXY8/EItCe
j3hng37fxWaZ2EcnnrrzwgA0tisKziwtQ4/80Lmw6Xj7/XIMMhc1GQuar8Zdya6mt+dSqLN6NSTH
YMfFOxWxdwSRmt1nU/U6Cm365oJ8TCKtzqD4K4ZK7pgCteMfoiACD6jCrmm7+NhD9DvVjpupMwtn
9hbC+VEwfoOy1lls7qR9mx9FwaiDGYfnXtl8vmiH8FINYWS560PUamImHCMG6cYISqCYhoIQxELT
4hc2G1vIPYQxlxfCf3HaGe5s7aj+xZzVDDw2M+vxJI1CfSL3B2OvJ/LxfgJ4jbrW7pZDHRFCHcxx
6oVyUOc40df9NMEIC6rBr6/GYlIKsx8HAsT3rvnqCYvkVb3gUw6GxuxQBEYI5ANj2o5Day7thnzP
lqOEy/m3Zp4vjJt0sJfvVldVP8bVMV7najVunHZZmyPLKJKJ3tAjzkgmlAS4ZLmPQM4WPY8MK/IL
+PeeIEi54jvNWZi/jLOugRBUGBmxGkQN1G50+LmDrx09wnS1Qk5I8ESUKJiQfXnMHte2/ZJOtI0D
B/e8rOSYcNDPenuPY9w5V32f+zt30S57ZhRLe180BeAQRxId+rIIzRCQvs2wZ2vtzgbi67mRY17Y
+4VBrjq6cgQnbziDXHeyQwbJhAMVYF3X96T3kUZYUspy8pJOg8w3gUdNfEZWrMeqTce71l+K9My1
DX+BopRbZuiJ1Xupy9V0wtZmmsXp1awchiFyGAJwZdONiUSf0jca8u/Mpbr2AkldfFk7VJCBzXnX
OMIWXJJ9b62GHdYrzyJYxqp+NYoy/gGMVz8lXbV+FRWPPpTCcZ7LfDB4doZdI60StdhsLSPiRE4V
sApSJKUBbOikABARAwCTIynmUybH6xGmSBJEqzl8UXNqQUiwF7GL05jjZzGV2Q0CFfHVHWgz7GaU
N9/JKxFkDFe6u09WshzOLJa/eB93ffOpbArzjt8YxmCEyLVirlxl6V536diE3uKDwJgtJ3n0tMGp
sS/44VKTGDJC+Qq4g/BPWQ8XmN9883ygfzdfj3YyM21Gw5HAXRgBbjmYxXAvN+SahoUyAd5Sw+S4
Z/K1de6rJt4sUj1Vt6F2lOEsckU6ZCgYkBteTDAos2twAom7b+POSHb4Ot3lKp04vd+YRWS8iJT2
FG6FWHvHnLBaGa6JgZJVOT2DeMwsVXpqrNrIMPC3VblbnFrdDjmBrXfV2hlraFPcaGzMwM4/2qaI
5XkbLxURu00y63PwlMrRwZo4JhQzm8OjMwduUSaCwaaZdPsO2x5mmslpdwC9oCCWtjsZYcxdR5cZ
W+VwLUETtI/0fPv8R5ZnWG6YdXnTgREHwSpe43nLMYuA/nHARuaLodlDiG8nADIkf4+CRJovZHeJ
l4L3PgUxwrMKMiuZyNRj0IdsMu4gRNlN6R/SpnPnA019VCDdEsfXysim8w4cG6epgt4Avr30aiV3
xjwCgsD9lC4ePtFpqupvuP3Wb6rLWnzUWfqlBs1zEROE8VnzQn8za+AL4dT7sxWw6LjtbqKR8p3J
8PCAOaQyAl63AgJpqYc0GEYdkyRsIF4Akq3BacjMpuAdZ7+6cFrhkgGxFv2Ma7Pt9tJrGGXJhiVn
gKlnBRoTIMNjaUNhSxfCRkKGMHByiMNKLxPgDJ+Y+dnLaepqRYr4lE/hNoxHT8tYMhyBWsBFayK6
CdY04T9PekvKQ1a0BVQ3A/10wFyZkaaZRBBEnFVn8cEcJfSaLJ43UI9uhkfDmW0rFECl0TWam6cQ
RgaS0mGy0ofEnTqc6K5PAmLP4Ao4lJty1dTX2SXSWr4P6zF+exWt/MySSn6Rw1ZGVSwoDF7zLB8P
KZzHL06kilc3okEVVjldowPVSfpcVtX8qOQWn4PT3XmBcNDfW3ITfBeYWUl+lh3+mmXuu29uJfyz
sfe7716yQJFqhooFwx5luWvxwhSwnFQOHQfG6nxkt0WIfFEWIGMGDOv4BKO+oRDohf+KYnl53bIe
X027NlidCvsat7yD6SxruxtViuJU66W66oq5fyq9hvm9hRL1PukUOTwriZRNMBBecIaltHZP4C0t
FZbaa0kusSIc9UmJ9w9buhx25pr3J61da6C9IAtAMt4iyqCnQfXdmeZ12c11bFenRbm63RG3nJ8Z
8+hngZVKeQ+42r4vKzp4BwlBNQ0mI9VGKCKScsw59e5Rw5dOmOBItkAilgLGzFQYTwY6lScfyJm1
j0jfwE7YWRbVraXWa5PIgWHXDUN3ljiJR0upztPrwY4wDxf4XExU20X0wI5iZGepn5mPrttIQG44
SA9x58CgwDfX27slZgS7J7RmsQ6SDHmxL8vWeaBjbUAB5OT01LoxLlvY9dk92pX6NnUm0GKjIYwu
mKMsv2RRj7/2vj1+R7MWfec0u7zkQ1p98dYM0yDQAh4dZD25RWPxqEPeeRf7b12jQaYl2N8mro4f
ujlHpRQNHMeCyV0MI9Qiy+7xX+G1QwfqPC9Dul4AG1bNQUFE8s8pP1FCtBNRtWcwTDE3wzo0H5ti
rG4jf6kKqFr5/J25SNztkJzWF6YeJpTLsFdGnGtAsshxbNyznux06kcTeM+0runm50udc8QoBQLx
xLIQ4MSdS1hG32HJXeSIVXkAaXz0rHELnaItQsmoVHSIaqCxEOtm84kzQkFbr+KQuENz032Oe0eM
YacHBFhARDOXrjSWA6iDiUhPvqb1At1PY20jCN3/uJR0FQKmpdO9nTbxZzCIdR2KAsNDUFFqghJa
ph+em+YR9DGOTkFpqi36vILNmdlFfDc0nWiCaJpcSHcpWVjs8dF10lJPB6ZRL+nGCpslED+6jrgb
Y/96xdlN5iavWWkN4skCV2SdUoFGIKyGCSH5lDVxOKpFnWWNYz+kY1qzwLYL/4FKdfpmtCSfAZWF
jzd5MTGgTdZkZaFPHnz0+yDiP1EG/9fqqBWz8H8/yg2rooKm/nNBvP3B7/WwbX8A1m0R4EOAINrB
Tf/6ezlsWx8kFS+VLRJq8ri3keMf1TBOxA+W4/wmvfaVYcMX/0c5jHbog/3bGPd3TDna6L9TD/82
Qv1zVAikhfEtMgk0XJLPB3347dwM2zqQlQxsBBVHi6tTqOXE0XX9CNLI+Gjh6T/oaVDm3mYn+maU
BtVcxtRHlp3q9zhQ1rOqLJ/zvJyxx0YEuXNkIeAXewWOIhrH7OzTWFS3utsYBL6KXXgaOBLD1ePc
FSiqxHuKGf2Yg3aKg9Hq8y91WxaXFUlRA609EYihaNdd5NrzFRKJjR3GeOQqzwxyB2LX/jRgunGD
qKt2SRE/YAmtPmO7xfJsoOcaAqMxnaMB/DUKK9CccAn050RV5bfZb51fRXXJ7Ya9vaEMQIH9MSnj
ZETq+tsbGvsFR7MCK1eicvN+rYb2nKklfJMmm7y7CpH2d4B7JNAhmMLzjAHTCBtiHz/6ZpF9XjJ/
el3JgDytuq/NoNCFg7NyTT61kpgk4KL2eJ7GuQL+Oa2/ElFtU8N3n91WDBQVXRpQenIbb/6ko83F
GuUNLTiMcXO9n3ylj6Vk1OSIxNuTbGX8Yhxubjfjry74boxpaSOm9Z6roHDAvqTGzUYNMDsSAwf7
boGE27qKMdLsnZNkdBAxRjWUn3nOyVsvn4nF2ncQm+ZsOv30Bt/+/gn+/Zx+eytIODRoHvHuuegB
rLc3QrYY+/nBA3CZNUd6XVTnIpv1L6blbzUUf1yF3haBYtx2tck4fr7dteg4gbucLxOh+su2Ndt9
Yw3jL8QAvw2d391khwAYn+Q4qlVabG8vY1mMOezUdwI39WgSJGDbxqDGTnkh80k/gt2glE0YXnw2
nNZ4bJXDwQqRYfq1tdbmNTYUgkmuYIVWVPmcWnGk73wkuj9MmQNwsFdt7tdhdmCGxaLZQfIkEcXw
8/2krSuALcOtac1FCqQtqj+NeVc+NXWM+1EVAF6VzqEXy6olAmmYumCVmNcZt+RnswESMTDTmXBp
eDHxf27n+i/THsnNIPPvN6z7//s/HFWXHz/vWL/9yT+2LPRG/BxtF48+Ugb+Y79vWVJ94CnzS/Jw
VRCQs0XR/bFl2fKDid+HHY4WreTd+bOBa6kPHmNtft5kszI5sO2/s2G9XaLoKrOwMqbn6gZ5UYb9
7scM8JXJGm3dMKvT5yGeLsfcvygavHvzRNP6H3flXywCjvN2Lf/9YiwBiOKIUULTsfWSf1oPs6GT
fdmoMSQWo1g/FWlt1hTIJvvU0FcNWKeagvsqVn762q5t6R1Rx0/j3uwG72R0BW9bXLDUBJ456PoO
sunAmY3Y6+5W0m8oT2WCx/OgEJiLs6YrnPkCf0nfnBx3cq+shOn0TRb38lJ1SR9dl3GKCpD569xc
oK6PmsNqS4oqtEQQDSXMk+5gCsbWvDTtus8auZa7uc23P1KYKH+LAMiO/dBz3odBYR5GuF/W+UCY
Vhbm9HiKk40RIQ9rOd4sEdtu0M/lmIZOXdTPPjy1hniA1RIhCxceynaMuRXp0Fm3aYXECAPgxCjT
4ehcBw3/gXCCmhKhIVwNkyNBaoxB7xmxuJrohZ3hCmKHb3sam0VIQyxrjqXDrPsSQofCUUXny/UA
elGfnMEtSnUIzURhOK2TISMrDb4zo+kq6RFsCQOndcRDJBEgxcequiF6nJZhLc/WarQ/p7R3acpE
4oU28t40xV09AtJi3lCjcmYwGMtR7OmwmoHsGKVh4cDjPm3/pUyXu1pwRZCfiJeHvS1KM8xNaApD
PEeB06trv3Y/Rk5c70zdP/oCXzrUrmq3IpynT/QUD+49Co2PkHOzfSvkDb9xedXVaFvytbwb3Ogw
atsIQcHA3HKNs4bp5ZlfgINMImZZyLGREfEZghRIQOIM0Bo2o+ksDxYgGArS/ljRHA2F2kaP4mac
p9M4roCTJvvEitvusmy6Q9WBtz0GiosR04OlFjZ9Me04pHoYEVq0Cfq7JpzObsER0Ho4n4yRLF7d
nWhRyCs5K4z34IwWGX2NO3m+uNFVzXBil3XOSESdLo5m2R3sBiLEmIN4Hepdaorr0QS65LUfqUWu
s7UVp7rrz0dgbdqDU2C43RBkaXuFOW83S3XVkSwRoJw/uhP49aW8MVc+QV05l5UzoruIf5jYpiMU
8vftMH5C576HznW9WGDuikE/WP14Ydj6JOwUd7dPmxrwwRmRHXq3iP7Jw+weSEjXYKbokDvr9tmw
7vYTnLoehX40l2eRC4gOQgX8EA/6hZ2RPQNzotnlZfzZBh0SCH+4YSJchW4vNo413HiM3qXwv5sC
62/kz9du0qTHWHU/upmdLFqwo3s63dNeAue8HvRqzkGddVe1WdwDNsTU2/gXk1wvyzW5ReKBBdF0
w3E1rvHNR4hdUGcgFrEPRZkym6+r+aAtfOOeNB/x6+S7xONI7a/d0csHxjX9Ex/0UsIkCPze+OaL
bN9g9L9dk/i1zbuPumAajY352DbOBY3mJ8eaN+wy6oxS0AhT3Uvc+iMdLms4kIpmh0uFm35prSvh
y4utQ7CTOXn2RIm8WAIiRafXs5R+5CV9WpKbnfTWqivwz3WNs1/Dw6FYDWChnQYBZs6K8f1azqGo
vOpiyaKPtdnzJs7OtKd/j/mZfCBUYq1Hzh5k18hqwy0QOeRI8xoxysZz5D+u4Gl7c4VfONTP2h/1
Xpew+fL6R5X4JnYqmtq+UAdlD3sa4Xhbio184vm7nIFZ0LnyZoQIBgsFbk4M7SyB9mQVSUzDzouD
fPBv7M48J0PzLAJzZqQF9lK/3xujvusypERrwxsq3eIu1WlL00pNFOdE2GWWeow8kBLSZUxTC2b+
2Crjg9s4X0w1XkiEZ7caBf+eQRHm+Mq9nxvHPUsbwImkTnQNuHoMmhgP2z0y27Nl5WoW/dSQ/mgS
ithcP1L5OEFlF1dz2ehjNjBwJ5r6RFMLv4j7nX5vtSsBbAiLfslIvNHeZeYXWjqGM6iSbytoxLr0
aFj7cw3fYuj3USMPNv94aXQQO2x7TIkPEefk+/JJCRuDc9xkxmNc6Pg0kHShIyAejNhDO9V3uRtd
O0X7rVH8vjdjOAAfgKlesy86CHMuAwJAmMl9YfjMZCaXyU8POgLUP+tudN1BUliW1t07BdwQNony
mt96tTeNqTWv5nwL9Zi6LcqowEc1kGhh5eQZWXXDcx2zQw5MwvXFvG/1hl/0x4uqyc/RX3WEJbmv
FkhZ9DqEI+/mSOb7xDN7HFdGc+aV4rxJ6XUqD7g52dLZCS9afJJlchfl7TPgxKuqMO97q5BBUbnH
1jJIZVhX93PpN9aPDonIdYmGH5FEfuXmUCPjoSYOiIzgXC0Hr2te/BqK3VTZP6DJGIwdmhvXGZa7
rFnyI1YCoGrVy+pWz31d0c9mynaWolzVkt6f0vUpHhBYpGXt7Vs0LMgyGWa4+mWZo9PUqNexiq2Q
MQFGVTuub0dakBdMm6x9hiOFLbIs7iM6QseBHnUItcriRvGQSmN+KN30/1H2JkuOI9my7RdBBJ2h
mRIAwcbppPfuMYFEeESg7wyAofn6u5hv8CrPFakjd1JSmVIV7kGi2aZbdamBCg8tc5gXCsEAEYkV
eGFuXChJ+Vs30Bz9qet2y2o95rRwICsjHIq86bHcgazKG8FrVk7XyR+Qm1hiQM+tmw8qzllzdYPH
jV8yL/jTOzSjBoqry2I9o/6nqZP15NLmMwH2PeoMroFf5+eCa4ONr05nF0gtsDPTscME5q2dH+nt
9iOlbELj8ZTYYGhn6cuLWQNcBVxuA12nO8tcINUp8o5hbReHLStPXps/iVaCj2lehIfCZqyUXfHu
myPBbvEZpTXZWTXM/3TTqxfP2b4ELjr2c3actIjod7bDQUs54Riqnp76oSvOtqlduqHzQ6IvXyl3
BFBVfXpw/GLlae64kQ886fdsVd/Y41sKnfJnkY9oKC4jjw+T6h3X7b6ZRR4DhtSCdnO+NuT2PX1z
7n7MTIoKar72nhrmqyXHeNhYH+MXmCOlJ8cSYdqrs6NtTlfa6H/OSCRc4TYUlFqFBKj3U5XWO034
j1MNgdhaCQZCVZ6Q6BEXFmodRkJ4qb2djZLQVNuo361eRb5lnKtcwD/0y5/gyK4bPFUiaq+dAm+i
Vxd5pzykXfVd4onViCWitzp6CGb/sOXi5pjWEyubeDXtz2Wr+OsyXTDIUXfCEmu3VPrP0cvpmppw
ifFmB6Gy/FKz+aa7tNywLjnX0nj1uRBrU5cne3LIeFJrF8JkzREJai5FbIhBO/RfXaEtcG0S87Hl
l1mOhUwZyuxurabYk2wFnnKvwJGbeQBDA+XMzZ98hkx9zLJemUGJWkMHmFkul5oXjxHkJe1KodyE
OHd5rTuxZiSYs9qCrvUDR2x6G0q5lR+o4q3CB0IWTdG15VuXYbLBErORMIKC8G0W2m7TDFddWthK
/vvZ5N/Cyf1kgrse1ylHNN/3+Od/n0zSxuTjA7WBOIl7Zod03t4bqdYHnC04IdZ8XWSA83/4X/rf
/5GA/n8x4f6DITMR/KDWWaBZ/k9lpJOjmlzLmSBHonFzAGJ/CKCNuCvgTQ9lXut9F/PDSmgkKJya
771hZsQnu/osACBbvwAiU7HWV9ZneX8dIrRgh3FrnCRbiXk1ZLHDgrAsNnHOdF7VtVW6NPqsDaZu
XQr9FSYdTthUU8vt//VT5WTrWAaBObZwnkCs/c/zXt+4mVspFzhlLav3QfjVu9JJLtckGg/aqrmf
Tl96evTff6qB0vsfKtg/X6aFnZ9eR0JyNtLhv38sWB7WXTqrYKdQVY5Tp7PesPDZw14uC4KYNBXu
7pb4abWr64VTxsIiVtyfL1XANe9r/8vV9W+P1P93daEGu3dLlu3gLf33L6RSXDfEKfRg4mo+03Th
nRdIPBfWTPlN6zoNs6CbqECbMZf89w/j/zrf/yM6oCSwQyOJJv6HJmZkmjf5FrFcYsTpLyoTIQUt
0CYJU2PAx6Pl4kX+X2RIBI1/ff5kRgVK7b2BGrn9nzjVf37tM9AN100w+EzVdqrdA0vpaGo///tf
7J/f/D/vHFQ+lxyfB5+ZaAjmuH9/qGK2toGGrTo0Xvw9xMPjtXbCeNj9+qFOzb79tHfGEy8NAwHN
DALvwEN//99/hXtq8H/+VRE5HFAqgFR4BmPt+PcvURYc8dy0TYIx68/kpF8p92M2LTmZWEA/XmB8
ybDSxGnJymt391uNPHpJcgyHFSPzjjHv/l4GetWPPOZa1x/oRMv+Yok+wqOECFaPBQNUa5VPpkQn
NIYKD6nMPkb8ojzm7S7GwR66fhZsVClDWAzE2r60lTi5uXPrCkypcFAcoLCjNA84pHGcaPLY9nSS
d8W9Wxue1ajoEPLvq1gq3ZoHHH1mxCEeVGQ93yYr+ZQ6WGRRv9CC+71Z9dlTXhZyeHmsnPlDguAW
FZ+yWNUH28gvc1i+dNV9JJZ5KqzmDEUiD4GeR6BQs91i9EdVs8VbaKJLZzME5BjSC7Qvcydu7eWo
G/3Vh916HjzvuzC1/TbiVp1TVKntbtCmuvLFgD3f2c5+Bdo8uN4J+xFpJM7evv5jTvoXFpM/8z55
IBN/wGn9nLcUrqlccpMPX7XBcGjJDz6VV1J3E2B8b8/6OQYLdqo18cmExqk5fczqNVxN/sdaiiOv
mz6AUvEkNViUdz2NZVosMu275P1q3luS7E79ae32lec0mRZa0uYcwBdF3QF3Z4h1/K3xUout5IjF
agjK3H3OLPPzDg6ep/p9g7w43cscHQIMu24Z9q4HdZ6wSpGUx1aaoer8r2YRx5SMSl30jyzfPyhE
uM/Gh1LN8DEVASBf7SaLHpIcWzIxtb62sIkZPwBmHbzBZ37li8XJdR2G6jVLjVNt91U4KsrBbDXz
evDadp9uDWeZovlycsSctEB5cBjTAlfPXhgo3+Zx6EMUOTDnOlcROzHjadJQFObxyqb9NaXcYd/3
C8UHiay+m9Zy6SczHpKijTezOTv1FLU6JPeaXAh85vyBItHT4m93JAbfsaf7UMXRKbbMizW5triq
x5g02B0saUEfH2gnsEb85gR9oFU8WqDKOQhftX7gkl9rj/WGfYL6ceZoevI37rNpdYt9BwFwZ6jN
jeH9W7AgzfyQ1eV6LdvuATJ7nCQQEMklKYxnc3GoFCfMaWDos7b1aEvtzUYdo2p30p4QZ/6SPKLe
ZtQ+xmr80dqjS8qILjQd8uyRqoQhytv8a6RkC1sjJRTr3RzEZ6G7dOjRRhesayvumN2gqVtKEhxY
KCW1Lz3BrnbY4QDy8Q0tmLjXVu36Ftt8TvNgoINPRBKUkV3lF3egXLTdzHcKDAv+xOkVQAI+tjUJ
a6HaD5J5LMWQ2R7kTCa9ZUzciQ5kGo5Hjy6KcToTcvibmOLUTHenodZmUQ/4DRSTTWbGf56H6UMD
QnrvMbjbW3HCWkXgWkhkHXc7B3H705Z6j3crO1BmQwQ/E3BG/UtXrJFhea+6bkUVTuLQbTctSPjt
IQtedUc9iiX9GkpzNxl9LM3lYNQiploZoiK7qgStcWvXx3wyrokvCFPk8H3zn203niqpRSaWV4U+
gRF433lG0KzldVrzX5BQoqzVD3ll3xZiRdLbzsOaUstSVXvdb+PeM76m7aeRGR/T1hUnH16ajG2I
iNnHIHUVY6Ubdq7F8WCmAXloJi1qZ4ldoSP3tANOE02uHwN//uNos0+Hit/pewoO6f0q8u2YQCcd
Imfq8AQ2JtKcTOfAkUXzUrm5eJ7mQiIJ86H7PBvTu49DU81TP+bdI7iMJV79rUQWLt9tzoZc/Gv5
jvcRoPewLEEDxuLV8Mv+hoj8e9SM46a0BBkFk8ys/dUmCCZYzBYROlY+zsetBNIxy/EGsgIew2Lh
Tt0QSU7ZOCFwJhX6G9Vcl7bkpOCVZBJykMMiVd5OZNt26XL9TZjKeNb1YkjQNd23KdfwNQ9kZ6pq
pvOmMCo/AC05nz32zAFz7/grLe3+VBTdihR5ZyFXKXW8DSU+YeqN15muybin3tPx83OjMHBqIxUi
rYdnawObtVtn55IrBTuw0h682buNs2ljoUlSWiNRILKE93s6FSdiU/aOWcBA/WC0pSj4fRysz35Z
KjIRJRBSdzCpl4DEBR//kWXk0wqjwl4b0O6uO7bfAAR/g3SZYyCp+N16DRG47hPULSNPxi9fV0Aq
oWJrv6rMBly9EqSBPzZuu7WloGnuaBTJyXntMo/j+XNtbDlSR13lV7Qq+4/B1mE/GPTL4EOxDbw3
TsMmnQd/v51p6SqwmW/r1JILsap3M0+ukkODduTRSrWAhcsTMGrlAXhUTbLkQZrYy488s7+nVBf1
wXdn4xHfzbRfvIxKTa1O9qmGYBEWCpcPLXkLDmaKyrIL+okDiR3s45ZbT2s3y32bJJy75NxBseZe
BlevwKhhQjbb67oN02faV/0jsP80CXsP9E9hejpaeev9GqbajUpVdc9LVyfHNC8eRMIwY+nLI6UI
uXZUwsLRytztPyvmi9dRS+VJmhWZMH/M66dyWrmQCyNc0K1Cr8PAx8VIYaJc9vaQ3Va1uLGnte8K
QXvxiEx5G+19pk4urlhWEai1iz1YnEGLbfUjE/LZ8CecEjMPwFzNDsTdugoG5fqEezNod1ae2H8b
y7Jft1raa7RaWASX4lqbSeAXbmR3tBPIggrctvfe+xbXgMblGLj0cZEdXbA1mbRDoW+2FdvXAmYx
LPwjNOvq2cd2/Kav07qCiSMpi306PQpXXy5z3tsflBT0AQfRZE9nMzBdlK64wcoWCkvOgWcmyw1O
tohpRZ4Ptk9e8yDs1Yo5PgAP5ZXEA92wSQhZ3M8HErt9RBhP4llTD7A350/2Yk64bNPL0E4bGHUW
z62e4FtPSt975blP89bcnzyhU0bXMuDBJ+lne8+IXcRei95n6fRAdz/5aL4WvFPFBKxZbkfAxHGx
LbGRDi4W/pmUEMY4HT1dugcyH94fBbn1IQG/T24J7qUu9OUoab6NU67L+9tTbfaeSp3qvGB4DhqN
PBoVKvLMjggMzpDwdRWqDe1ZbUc4CU9JSURP2yon6DEt3FoXIHOSD08AtiLoW8bBhRjW5lV3ZCWi
72a7as8YWC/cIWuAlVBGWj8jacvyJ2//+jDRf7BmvbfP2/LnmPLljCCBQyyEt6Huwswz7hsBfC/z
9Cd1xLNjagNHF3kym+JhNoEwoXjfSs//7gs8M1oBDxFtJlRiJEa7SQCDqXGgUCyUFtIv9U8cstOZ
SlcKtorZPxUaAVktGy/Yjm9pqQGMHsqDDWo4WBR0ZztX0ZKy0mOXwdswl4e0yQEtTtv25hnJGy1P
9yZMfq5s5lfIV/QdiZb3blM1BmsHZghMKOBPh8n8MTOE4QllorTmYju0LGH0Y5Ebc9SB8+ez9kV+
m2Z2rsMGdluQSiAL7N1khcfAnTRyKUron8iVI4jaKrCbGpitiQlh7JlfaWuhFRgtGJIU8nAfuJsU
7pFPocGvdPe10n00E86j/2HTv6XMMkX+0B9/E+WsYg254jo21lNV2ctj2XjWiz5rJSUi3o0ysXov
arv5QYjhomiy3q1+FpOW3J76hkk1FeVb7xfvo8hX2lYL0qWbfXUTXWJz6OGxQo9LJfpvOssfmKKG
qNZHn1id5w7XdlrVX7BQXciT5YvwuUuPFfmYQVefTZlwWNhAxdcp91Gi9+tBoAfsiU93ASG4KQKp
TWMRSeXQpjF6X1sTlmCV3tYEIjyC2GOrt9XvoauXJ3pKYNq6XWT9ozYk7XETfUz1wRNTNmvoeqSX
Snunlu6pVZKPu9unPu7RdCVF1eBvxvLaPecDwUGKaQd9GQmkJNkYL8Rlf92RqqiYNC207X0oSVfn
mFWqyEPBWy+HG2+nL7g8q5fVFvM7GNimi1N0+OlGyUuLW3NstHAZqyTaGsZ5/Ns6OBte5jjbQXpB
y9Rot0gejbmIJuXHzNfdYbPyJ9aXUI+Hq7P110UWUal1z5PNrhpZJ9ahZGEyYqUiB/8vMN5u2o3N
eKfqqYDocoCMp5/lkmj7FRBmULSdFkxrSlipaADTt0R8ss2MunSu43TU8oMD0JhHy09lDAXNP+al
Ne2zMbUnlKVvVhnA2PI8IqtCS5XD+3pGnNwRZ1Lw2ntyAIu84S87TwNXQKuKl6ppHyw2nbWHm9tv
wZfC2g9MiqKodZSPRPXlbbH9sw+7/dmmSJTkLrMDnIuj6udb5aQEhzl6gRFirU1eYgroRPrIVzj2
MrWOi9JhM8BLCqVp/uwr802Q/31m885AZY/zl2us5s7NJWVLDaH6Yq4/kpo+23kdv1otAzNgVjYW
7u0VHl375INI3vW25UUziYodFJVkz+1zFAMV57kJ2cwqkATIkvfsXhc9RGc0HnGlL0GRZZ86fOrA
Vw2rIlE8WGtSR5Ngxp6nCy8+kyRRj8GgSZyz6Sj80uzCd35uPqWD/5xofOy9+1eaxhC4hf/kLk4a
5b1gFqIPNrA1juiiefSb1Ywrj1V8pc/B2oy3bPPPgiqNY85ss8t8DkSFlW4n8tn0B1J1eOLeJXgk
R5+qXO1WM4lPm5CBMJqf1uCc+7qQt7JFG1Du+924x5HCOkq20EcsUiejYb1k0MnFzSvfe7D3u5Hd
zTOEhVvJnulCNs5DRKYlwpqnB6VNIk5LCev/zt4JJn8jcjdL9O6sO60OL0ibfgfeyutAeUFTHVKS
v4dEpS9sN7SdPaLDM4Tsk84ZwcwV2lMuxXHSVP3pY5HewepXwapZ/H0BbsiMTea9aG7U1cvYS7wV
6YDLbvBeSROxFC83ehANioG6Sjd4NwBw7u3hfRmm5TB5E+24JCF27UA/vBRKBFmTHMw2h/LVLL/b
2W53pPH801Juv3Rpeie/XemTLL763kYGcruv2pK3Te+aaEwd7ejW+COBzw4h3amvuG7+JDlFs4Bt
m6iprZ8wJ5qg82hxW1iNAwl0I6+gmn0Z+mDr8lM29ObOXNJblTdF4JV8TbAC9xgfH911UcFdeTBt
9eIt05VPiKiQUx+IIB0w85u7TAAZMalEohy6jHsexwjP10LB18Zn5F8Ran/o6yZ3m+29rZPxl30j
8e62PeqmfcsMZR/MMv+s0AFjzr9alFMucG8UImMmTCcmgHJb04KtCwmRA8W2vKdyFqGW3v/qBlTz
cSzJgjfa42DbN5TqPqDX5Uq3Mo0X4OV2QhO/wIjwI1w7O24ONtC+655LRaINy1AVGtM9sqHikgYf
ig6W4pTNRvMbj64Zj/xflEN3nsnNmc7uA3UE3qXqlpcyQ2vvPU7t09A9mgt44XEDTwCe8K3v9bfV
d28pVvklbyG62DTYgeWlJdA2Xw2RX6eOG1oDrMna+4cYmYV8UZw7a1mD2QKMIKf8bCwjgSCnrCQ3
DEFtsRhXQTdSanPn5IJ0GjQNrh5GxLrXMR/lFiKzIni4yvsxxxPAz0GtMZ8nEUmfhn/vj6HNv9tR
APswrN0bZaIvm4s9oi+010FVH62dHfgU6VUX/Je1ui1d88nwC4ODEy5nD+RESefWio2Da8RfQkyY
xOlMFtrGqEWix7Q4y7dqRebBsvlU5PBISSCeiz69WPp8ILkgD0lVkGTQp1uSGGff9C6ePzw3RQWl
ZhDv9kDaSdJhHRR6/dHoAqW1uhZb9ubarK+6XO3tdj0uSfXT9pa3otBjx8eUlVv1pyOr4h1zp4OR
Wt9nfDAPbAsoX6WTfufw1qafuHhYpgb6BDIj37hdHHVhf/cLhUoZDFVrbG755PJz1adgQB2KkiNG
TTlPWraB2Tu0Rpg2GhqK0iJi1uZXh6KqdRqwz5BTYuj5qSThGo3I8FB07X6mjZx/RJxtO/2FqOF7
n21/uLnts90CkWMLha0TjH45tICnau+JCNOLy5VLCZ1BuMRQe0+NB6iTV2dhotQEaWexaJwD2Skw
f7HP52APBjO/cTDMORFtFhOLd1vtmhpQKn/2bEyjenTKT7+g5Zfu4jaceQTZlBLuqrGAyw8yM1o1
j8upKX5W6fCAeU9R/ZLvO1OH0dmQRGkWdeuB6u6qQTwiITzPnvjsfbx8lX2Pe6XgA/1wc+p9taDv
tcA+woLkC9+xxejs+Ie2wnEBC1QStJTfVeaLmBPWxlNx0QKwmEgylWUmZpg1YjzNPIpDEzgoo75+
8zh6Q80RHNoAnqy0B6+6emDldUl75CmLVCEOqcV7dsX6Ni+zjGi/+wKPW7Ins2LdSU7A0AvYCrwI
iYsdigRgp1572WO2QSoqJgrhJ2Pl1cGPrZOO+tJpfjKEIGzj4r4SVQ8DtWpPOM/f9TZ9bQcOrX5f
Pzi0l4e5Xr6SO0+4IJoDQW8ZkgMTAdtXZNH5kur9Yzd7j11iAdvVrDCr8gpTnvoeSTgRL69eMrBC
lc0ecFOEmYFtHmd7O/XlwAyVsQNWyWDvqKmjY7zV30ebtzqBKCZ2Mx+Dee2Rys0qVHPu7jSv1MKU
VtsdNkNaOtjzLig0uj8cFg2vCS4Q8ELtElVskC661bys/QzTxU69Q2pwILDyhkDwZooo8RbuqSrw
XPun54rxU+8RzmzatCzbIrmU2bt1aPTnweZNRw1Prp3o9f6tSCOSPdzqXxTMahd3pCtt0v3ImJMz
TjwLAZQWUCMBlt7707mV2K4VZ/JgGXT/nMEhipuOsOws8+tQUAIMbR7dMec5s7rTKzAVrpWK8hEj
oQBZIyrNfre7JlytO4KaTrjScsbI6eHoG4gDU/ZhD69O0g63tdKpCdaMNiI+MS0PiYOFwjCoyGPO
mubdMlJcdk51XpY8OeMRQZRzudrnfs6zhzGu7X8JZ7IDgAjeAx1r/l62lr1j5bpRs6qkfFhl9pwv
JGH72v5ZFd56UBuNE4x8HPP1z2ZJvgetdY69EG+0F+UEpDkrG171m5K2PMgkglPpzF9bifNjy5xb
uehraJjTO7aGj9x3QBszQBD2vt8yHdWjrMx+12lnRMbUXzuHYYReGfPAQj6NDW1xw3FYkAJX80eV
Ghp3K399Z6RdOluepZZbR50lZ+RY5h8CeEWgTIMTdladNbXx/PawXVFHiaZm9B/kixn63DaiXPW8
kp08wW57g4RC96eJvFxuDfgEDJ22wcQ+mUsR9/9YXNDFhgQDMuFEThHapdkqCl0cxSGUjOuu8o1j
nfFNlS4PR6vIowlFB5ce85x0dC+cMMzvGlf8mrLk0bapw0KQdUM8U+JxNMbuAscdwotcaXEWGZ+Z
ceo8eGwaMlhopRKF21rJs61lU5qBKyTvBsx4QdOkA26Nrr/2c/PmtGLmwVtVlGLyu1VkKzaYvA4d
zm3gOJQ6BcZomHUsVF43kRzwKdMzc18kkQPGZLiRYTgNwjWC1Ohxfd0V7MwYOLGW3aE3u8dmI4su
SONGG4HZHUK/FYyOdes7NlY8cI6qcfekS5tHSyXb3icRCjUpF/Xe6piBDBQVZXC0dTkQhpO2RrDP
T6wfP5Tm/Ko7gsJ8Oz1Nzf4b6V8uK/9FQz2v0jf0h6s/1dXjisk2nFa/p8SeLkjNtw9LY+h4sjTG
WPKh979MmUnQA4yBhUGV56aZeHD74+jT1ZjWXzC7YqRw5CZRXRpBsKjKXWhDFEzUGy41P1kwfM+x
bP1XaXFOKTfzS5vVuz83F+VwqHA4JiFYUA9OU4twR+xQ6UeSqU81bxzjkN7hDEE02/w31xpeZq5b
t5vWEOkd9daPloa7M2OcTIcfdabAwNmNHSWz24T3ipTC9lYSQ+07ZpVoVM1xLZLLpPTvxTKf5WI8
dFZiIjHQU+qvYwq9Tj02+It8l1IX2wKGLNsdhenPVU2pZDniruQ3/otZ9lEvsiGuEvVUzrMZNE6p
hxTyVvxIsOpU16ebd04k5jQBtw19Vv0EGX2v/jJCC89s0tNW6S4IT526WdmP2iKniDZz0hqqn7Qq
5Df7YN/8mgx/5pUDL2emTKPgUn6nxchbyzfXQMuzQ+van9TGP7duz9IttUJezzTaQe8whxMHysO0
yB/0w0TtsEUdcKVhGFm6es9TTzOOO46X0qEYyM2u9/gOVw0NM20suvyHuw0QU/CSHKvFPYzCwKW5
HDPDPtZulsW0Xb9sC74nWo7PY7KCFMd+xelxw5aRF3/Ibv7tSGBrPSQ1YVOtqNO1VZ2NLr3L2NZ7
qkOsqNxkwkVmM7VvtG7t3NKYHwBaYN6lL2Bnm/NbAQqF+QsGRmbsOWyc/boKbWIxuKHb1tkXM3WT
LCXuQQd9u5qU2l2MEbwk6o366k2HA8E09c+CBCycPm7GHa05ZbDaxqnsJJt5krS73OpqUAkaMv9C
tp4g6VRFlTY6f4fKTN984nr7ciNoKs17g/2k07Cb6HAYRWtF5tq8mSAS8ctCDTVZ98oJX8Ssu10I
3xMsC4Sd0CyzJlYOPSn303vuZUlASvs7Sef+pW0QSHdT5lAACm8Kwcmgx0htIiI3wF+36KyAEq3j
KBWGbyFc0BG4Y5bATRFkqrlTsWXrPxBKSdsyvHu8W6+bSxTY7YB1M9N9D5XrXz2qXDebbY6e5I9j
NjQ7XqMD1jSvgINDcxIV4c95aoqQsqYHAA03XBDRytZntF081p3sXvLeoRYvq7nz7Hmnl9ifLfq4
qb/2wsbBmO4P2NQW0bWPWUfiWfP8GGt0DGhARa4J4o0h7ltyWHpUqf1KmvopcRni5PaNiCkio+1p
PLdpU3eyFOHvfvyx3PT3hI2d3mA3Pa4ZsYAifacC8lj53Qu0gtPcTQG1D/fHpE6bDwHKrRzOQHyq
uOL5tMNLDyXMJh0Jvvb7TkrYG0OOWKR7v1OQir+KjWc5HL5+3/WWh2DZazlWOqce7kW5aH3e8GRX
K79COjbnGcxupWv0D6/ZA+EHgsv4obUWh22R0IaWjSRMWg6DwVR4nxqFA5vTXfUVCMJisuWrp4Xl
oyMCQfiaD8uN3I0FLOGzYdfNpQyFyQlj85+YEkI2K1BTMuulrnwc0wsVqlrzkTbDd1/WjGstq0H3
od5salxhmhgl96w93ujKMyMXDP9+gPxSbbzVEd6nXVpQ2esJVp3MoeeiI+VhpSvl9V7NK92m9k6b
o2xr9saYLNFosvLtNn/bD/10XD2rpuR0PhVr3x9li0BeJNojiMCTZlsf1II5IVRQfZ8P6W2zJnWh
z+RL5uNbO7vrcaQLDz2iSINsEpSPivHZLZu9X5GArYZsoeCs5E7R7b3syjtbGzEjIx1OsBC/waT6
s25Mn1uxcanxx7QwSmij94xKAmaAs98khUtBgLbvpobamzVNXgzPpWtIbp+YaaaAmftWwOqeSyfB
1WMvv/VJ+1iHid94ElhIWbNQh225nA3zLObToO7I84rPxdb/ZNIaX2xFqx3UNR7Kpbmxkscdsi7M
9nAPA72rz6LA2mwBMwpgXFF7nVrPJhmAkTYxwduG9XUg8ewHi8x9WoW6d5znDwJ4Kg5I5u7Wex9q
CZ5Cclwt/ZItes+bsUfBYOe0wlHw6ZX9pwyp6U+ORnvwSiI/nKby1Z3Np7J26jD3KzMGCYibZS4R
SvAW3f3uVAxwuB+yRCL8dkALHM2wzRg3pgngir9Teua73/x93sEFvXiGHNyrlfUEWeY1TZPd3NNi
fVbgo1BXCYOKM50sqF36VE6hheN9vSN8pXm9l7uUl9Vp+VHNtpCa0cCGBF0/6fnrYiJQUvdM+uTE
tt93I0M0Y5ArUsLcNBY78pI4VEbhHIQ1l6rXNhpbo3MiuJAVrSazKrgaVgeekZe25VWVWv2HRlMT
j0jH47sf+UMfcuGuQ+QKhjuCNiU35OAzZnCMKoo/Tr4UzXuzcJfvaiZ4PRyNfJr+1NXAS9/AEXZY
DXuTHxK5tWIh+I44yqefTuP9P9MR42VjreWK/iyYm5re0KzDAkymDdD+ftsTtQ6RVTCZtwPr30S1
df2wZJ6SJxZDfDEGtVJfqWz4vRZHbfyheN1/9TS5rN+zqZT3vWA+ec9oPcojmzuBX8vWnQOAlbl5
VrPR2qG51eXFMpS7Bgao05ggaLJe9Mmv7NBjXG9iZ06tPsIRbGHISXssGx7nJUosJKnwF2GoMTYT
d5J7NdGWdeDtufC5b/qc7EsJj+bme7bvn8tN96Yvpj4Q1QP+zjZIKh6dO8qfZu2zGPIOUI3DbpHb
dXR0xIYMEU4bttZiemYnHOY47CMb3xhVmCyDmc7IzMbpSrF1nAyz8QoVzYf3xH20xapqtLHfqWHK
L53jatnRJ/GKd4gYYP0bTSZb4gxtBpdR4QCO2GXz1MFt8ODVJSdW62URLNXcy6sgN1W/UEvuMFyx
L16eqPCY1tMAzbMJq9427RNc29y8zC45ObQRFh5JVyCMQDjRIJ+s+iKixZjVNypWMzNyeZ1+yZTL
VK/r9yLZSi9N/dlwVvE5pnJeIwtUjIEDkAXwE5U6VYOZrpj3HmQUFqLZYGCn6Ol4me7e0ZM+DRng
z6Raabkxpq6lCw3KjEvOg7OGeTVwtKtnBw6TfYBMyjfDuhiz69R5rfvgcpw7gvXiEchHaXL0X7pV
hRoOOI8dV1Vo17xhdn8oTdfhz5Luem71ZjOP1KW17uPmAFM+8FjHHO0bVNoeym3APqqrAXFVy3AD
EIQGPhRgI8xe7HJDhtFLp3trQBgIVmbV1l56vfPOBf6e39raEczm9dIeWCzMDzj2L4XJAnLHWxDX
idLU+FR39ZAF7dJ07BPFOr5tWmszLpQY2pD6NAz96bARxUC7PqmuhtFFCrvY19QWsQa9ry29herD
vEJ5Bv42spvFHwEO1BV02SuuRaP+hWPE+JUXvFh2lvrHjslspYEXHoX93gmlyz0nNSBxZlnkC2Eb
RWdw2vHp3GoeZXcZsvtrNcNG3UyOzzuY/w97Z7JjN3J221cxPKcQDJJBcuB/cPrs+1SmJoSyY98H
ySCf/l9HKvuqEnaVa3YvcAGjIEvZnkMGv2bvtYVBqpYh6HVOgl7Jr2CIeCPSxcfjkUwGoU7cB0N2
gqqUBj6TJck6Y6ZHUo+DFGfDoCxz66nknkQlxLlGTlBR4BJOsjmtVDl9xHzf/LJibMK4jYxte9u5
IPdoi1lX4c5073vmHS1KrRyohGxma8EckXZMLjw3eSU9GURclfFkGQiK/k66enMN3Ke/9lyLqQ60
PbZyzLCYMZl4fvAzw60c9rmWVybjx4Ez4xQnHmQqtckyV7/WUqI574gUkhcjUr+DS3QuUDNc7hjg
vJKct6DM2cjAVXwviSDIT4eky4H3+A4CLopnwlvRybN/dVPJ64uAhKPTRleFz+GH6l2liPHn0kan
AFKL3Ud3FLXPkSF0tp3aS7zNHJGsVh40RJsUeXOvtj0wrfaQzjZvS9iYFK1toK17WK2okzPHcQ6R
UybnmqHvdS2wQEEHK/21jQih3Wm/tO/lHA4jP6wgo8q2CK2OpvkOyI59zUiDgXnTMq1cd6KC6Vqk
TQxb2uHWHJkCQmhsGbPt1VBxsrUQH68QZtVPiG05Qpgs9TlTC5eIJkcsMOCXKeZ8pI+KmnVZzs47
7hMHxFOHTxB8rw1KN5qtkBEFcu4hZZ3H3Kfqdo1Q9XmXLoFehRCCTkobyJIaAa4zJbB5DnWG4XJd
1zxwyW/kCK7V9K1TdVaulVsGNd2I500rXHn9RTIr8YLOieq/sWpmGG4SX6Gv4dNcTgncLkbUiDGp
j5NVG43iA0a1Wocp1vJ1NNk4dYPsSG+KF2aaW44X0+3SCvvYasZWCcZrCIm1b8C4ZaciKC0kJNwN
oL9663uxZONznxmkvMFkrrE6B8GGSr94ZGVIJtJk96g9hYVclD1v7F7mg+IMt4VxIf/2dfAh+gYS
e4hljAK4QRPV8+AkORWA0ZSVwfNYm+YeCdRwkfp4l7uWC2GNQ4FrqZQFZlVg8equrxSCTwSA2Pjc
OfhObrn7hMKOj60kFcR1QL9FEBAHO5uXyEpuw64hA9rr/eI+SvpzVxe93tKLU6332txXhC8/hbAy
0ZT6pYvSJE+K6nsvZHUDtEoQZIbqoBiH8gXcHYiyzMO2beU27RRpaEx/iqG8ZXuC2k5YjbNB2SQI
OGvc8aSHM/ORNg2F1CyoSnAgyx1TuOIRaWqCD8mDIBkBN1l2pYDytJlgZsJ4aXvr4LJquWQKM27l
1LT8Rk4y3dLv3uvCkxxW7oSQWXtzdj93UfU+jMX3wWfaq5jELdtlvKXsj68lT6ObgL1hfpb5HeJw
Q1T4SiUhRtxOdeuWzSgKk6NT12+T6zYBOOzU5FDC58x8hFTQ85e0GJCbJ3bymoJjQzfi9vVDSjDl
+UJCYLFm1ZdjAB5x2Ap76W6QSQRv/NrxjUuCPe9WXFvn8ArFQzf46WuN4sTCVjeEwW5kLcyaj6m0
u8HfO5ykAWNzqgErJdeQ2S5yQsGlnRUujzTpHD25RQcaHRXL0l1mtBXddkEHbfYF4w1uqB+miSUY
xmHvODMJCXZpX0u1cF1S7XHd22auFAJRwvecoGDlMPdhLE8tXXkfLOitKzsuMob6YmT8/ePzxjRk
eYshpN2gpljOUHeF34ZU269iwZIGbjBsbpNkgEGltEO4A9vfDtC24MxIIdFzilYOl3GESnTvRNBw
Gdgg6O+zlodPzRMazREpDRtxvJ+KGGI3GDuYV1Kw3Z/6keEhekd0Vy3NTBwZCu4EmBBfnVkBqvfa
9pCiZFn+0iGq2Xh25p0JeFk9ry9ZL6uEwdhp1VoBVSuKrVfSFByS1QevqNYlnoF32ovoosZ5vPFT
QslF7OebDITDmrKBVaC/MHJcGZEHuHIs2KZIXT27ZU5aZfsylGO/6jHnVlt8mcXLVNG9b9gr4Cua
o97f2SBY9TZk6P2BUFkqgN22epy4kTnK7KKd9hXQJhC+0k/MXS99yQrPqTr0pC0ekXASo3zTP14s
DZBleWSaUjxyA3uIEWlF4pVfaMPwNcKUBbN04NlJ/ay64Ig4LHhFtM1wiz8G0QVa8SNSFBxiFYbm
uhPpDD0SXTQuBH42MANQt/GVlVlchQ8qiOM9LnP3TtYsTs1gvMdEORSXJVWXWGV0dE+ubSqMjW6A
cknp5CbpzXKJwkreTIuKu40gro3TBfdoeqPQyUYr1xOtuw2tmBKpg0d54w/EJ5w6uiQVte2ap4Kd
0WMS+tgK0u6hq1Epd0Gbv9lLS/QJruIXJrwKYmVNxZ4KNKu4xiDU7ki9AHWAn77YVTAVmJWJkcul
mgHSIN2ltwP7z0ZwVcNrurXLuTttoGpesuV8tSF/DGsR2yHJoiPUjcda5mR+Y9rgDS3KnOdI3mnp
HgTROt3259OfBGu01lgyubVSBO6bxp3N9TIkCRjPiAy+1cicZTxzY67SVWg8Okqo6dwPpOCm7BB6
q3d2JVdKt4I4wJj5xxdgEs4dUePORXKQ1b25JmSGkssJj52bGjweUpOs+RvXGG78PA+5LjHO2wQC
qDqx9BpdlnjJj9cKKnssjp4Q806rJZMXyg/d/ELPpKLv4F97Z96gQzC8xcgLlEctXwTbJw+oSc8m
Pzhd0YZbCCIesoxloDOWehrzQ5MYPv7nKcBSJlKnASSBmAYpb80aDWuO3/PHAYbNwIeURSOQButI
TyjmhgQE9pb4Ysk3QyKLIKYGardTvpcvkOUXVjgDeZ9D7YoDGk709OgVLBLp0cok1GmLl9NLjMjr
BI5EVc7uGvcv0/118KMgBAVfiodSL4Q6MyJwymv0aWG2/pH+vMYfK/Nd7PlueCB7Q3cAe496yIkb
db9EFYfXvHBfoHQu8kerTNt+zexXscxF3cNVjU7zPex4npLqbEsIIaNW/nrQFFKruY0WQQgsfRUA
xpR3chYESpwTDmlnh6Hge5PzmVfJxrLq7ivXkGKwWRsv3prCDEymog4VChRFtOfSDeM73XcRxYzW
8WmTVinWCNULfNZpjpujlXIuWBmhi14tS+VZe5Jm8aKvEAZK/eDRgQRbyiJMhEOrUEr5hBwEm8wf
i8ef72HHIL7fEZmZD4exygUkVD66hptch69sKUdnzySInbBwepA2EM8GTpVAB2uRCPDE82AwBgHc
9YJdBuVuA3azam7oFyJ/r0wqMCdMZflKzA5Tqpp4zHINUJqRqzdpcR9XndveGdQ50SmdPZef2xn2
MIii8sfeCbnkUyYv1ab08wjVUDbJK3QWUUGfmADmYLhY9GwI4egewsFU4aE3tvONKj94yttoCw4L
DVWKveao5rXi+NZquPamuCLGVRoeIcXlOLkYPRzaHkYRK5DQ8W1MdHiL00yjVtIfsgufsQ9yIgKx
c+qdFubrD9veX0Is3tcl//ucOU9A8mvdzF1Kts3/XKSvHXa2D/2HH7V/ry+/l+/95w86/jT/+lr9
//z45/i9PtL/f/d/tpVO9XwzvHfz7Xs/FPqfue7Hj/xv//G3PIH7uXn/x99f66HSx68WIwH9lUnl
Yk78F6/p+OV/F0Nw+94ML0X6+rf64286ef8bCJC4/vzpP4lWdvBFwY2iaRKC/zpHX+9PohWgRdBO
vo3gG1EleQDYUX8jWjlffMEpFLLEcG0pnWPgKCp0nfzj75b3he5Akh8QEItFFHT4V4hW/idTZiAC
PKfCl4HkSx7pVkd/6i+YKTDftsq6ZqfUDOU1ruf4gk2Y45ybloSWczQHuDsCxNcQ1cIlMacM27un
xB3Sfs1qm51oOFgB59yMiYAg9WHIyM3A4biqxlrVKDbmGSYpS9y7ufS8kH05edRIc+b0URbDFK6B
BJh5W8spKTdOnkQfJOEwR5jtgdbcF7XPFscfLjSlJuBG4SwOuj/SHPY+qqVx66ItwITuLzEAnzA2
j+TVhuXJMPb2/DXwu3Y+paWxus1o1YzS29RGI2fXBa2MZ1S6xsJ/xKQsXfTN1enSbKYEbsEqa0om
SMvS1TRRaY0C3mDNR+DEOvMitGYifBW1PF2/PS/ohQYrfympl77h0uKINY43N+zNAxgxbNSfWibF
8y42ob7Mg4roU1ax9ketdWSvQFTXE1YHxAuIbJj/EyhXXNM2B/XWaWhD106D844NjlXP23iy9bHO
TCNDMETQ3KeZ6Tp+pZT4FQohK0CCmS8kRaRYuarK43k6eXWNpYlfZmPbhYU4iVFPsBfN0O2PnONv
fQq6fhWqyr9Wkeouq0HJdNP2CxQxM3Rhg0BpynEqiQYmZqoK+Hxh193WisxpghE1Kq6umEYQ/+zI
zisMDMNeLGyj1oOdVnJjJ8FgQG6HnY210W/LPcovClaGK1l2azqeVLdL2U7pgZn12J/Mg+U3tGtZ
m65Ll0XfNg7tAapPxVG8LcMuIqyhGZn89w0gcMxiiLjW4yhNs/dUilXFi/VC7JqXCn1OfsCgz1Mk
z+UuUaoxG1t1qB/wSjPxx09nPRE8amUvwQz8Y5vwc9BZWGGTraStWnvb2vmYHGLCbTI450h61qS6
LfW20EyX16XjiOF8zhLIUH3q0By0ppibbYsxp8PBP9XzjjAIqBdjM6Z2AMK6jS0sJpPydrHdIIib
Z6vPTpnyWF/TstWoG1j88zBlKZeepw0optuUqezw4BWSCF/TELzzXIJKR7JYjMAxsOJN2UVeRXii
J38sz9JUA+KPDQuuK6TDGNvayfTBjlQPmsdxyHEqa8nC5oOf26r3IY8+e9NzAXm7fkZwjvkQifkN
q4GqWsfiaO1N2hnLk5knj6IyiXV6YmcBU+muTnhvSjW3xaXXlX5wVYAwRlCO45QiegHdSD41ttc9
8mbvgwWCJhQkJ1liK7wj9YShb+9su7REWdeOKrG3OYlmycE4WmT7ELhWvQ6QA3QXMWOUal1EcOPQ
icacXFFsa/lWZ2BDV6WIBn0d2qnHmtCYCr4d6UjxlnU6qKJWFHW1Zu4n9EnNJjphtHL8V7rYPD04
rtuWF2Ap++wwia6vL6n2Ev9gOCySk74nTOtQ6IocD8l1BHM/GcdgX5ERBHIDqriL3MDuIiIB7NLC
pZQkJAv1rqGIrovUvXMJDGAGlrqGES8QhUc2EPw4vPt8UuX3wSnxdqhqErIAnhktdx94Ur2PGc1N
s6n6uf6KBZjvXvYOf8EYGReNwQqOwdemsF0HLgI7zjfBv45Kctwk0F54J1wq5TYK8HIi99RX0tOY
6sKl8S8T8F5vjevVaFZmRhmc3/CeViwWU/iarX+Zz7yutL4DaWyq7j60IOTu0Ltu9zEby/vIpF3h
3m5rkk4quwcMVSYFHlq7D3C4UzG8RbXk8ilQ2rJ4hvfDlilqaJqdxUs9tqDzM90kwpsEhMuMRsoY
F189Eyw0uUszr4QzBMGJxJDkIobxuvSkY3kI0g1v3+OEeqk9Z12W3ze6TvL9hAAJH12XmnrNA8NC
LRC5zpPH6syxDrGsPfaQXWqT2l5Sxp8PMy4JvAVmwNeWcbHRZJTjQ2kHDqAWFw2KCof5dvQZR60i
IxDtxtEgSDlHUqTwAGNsrzGWHFzKuIsRgslbNxTYg2Z2F3SItkYQoMH/zpvIHZgF1k6hz2mSsFHY
FHQVMPagvhymQTJ0gXt0XwN8Aq7nSAJnK+kihMZN1J0DwWdPNDhINxCxu+5ep+EQ4qaLmBRXs3Gw
zxgHfEAbhUnOYFTI+5Zvj4i0rLxktwyzPItig2e9UiG8rAF0OwGpNJj3DQERN0FhFKBCCH0rJ+z8
0zhK0Y8xGkme8sp2OMw6wnAlZznvN1xHMhOmFqUEuQILHhLIyfcLBCWEm2TRIB7MumftBPHFFCL/
JgE8yi/bua2+NozcvjIzlU9QE1naEUJUXg+qpUdTNdbNlWkHmrAxivGyyrQrH2xWEQ6Tz9zhGcPE
ud/kTBFPiLJD1rAnV0RYLmq3TOA+8VtQrSMjiBhpDjkem1yRsEL77fhvMqpqsTOTGm8gE/T3TeZh
vqMAwlwHPRFdXRZMwRVFgO4AaCbweeKq5fHWALLH4ils8GHoBf3LwaDrhmCUdrdaRvVLPgROtUkU
rmBkLw7S6RAPIq8Qc4ujFRFRGcvJ1MbZU6HRrY5vpUuPf40rwMqx7tR9uR7r1Nz6aE5emBWkDwXS
yBSZCzmDa4bxzbhlASKdvcNG6RIpJ68sDtl+08gcPUXUeti3UhG+0AsX9zKuSZxJjPNYh8WQ05AX
9ZvnS+YjaNPIC2xq47Q8QE3a7lRY1Naq6Dz3a8s53G6CKj6+yQpBb90JZKBDIPuSzSgPjnVmj/1r
6vssm6SpQzSRVYNGHkEmuzQArO281QrVzMoX2txZWA4lApyjZAeRF2JnycYFj3sTv3veEM+nxTwm
zxU+QnabvpAstKmkKATnGav3UcpPVKsIktcejneKhMBycTYbYkshiSCjCK02z3eLYwhAwv0AXYGg
1j5jFb5gFMElU7IPt7B2mqlB4mAT1LK1mUu5aObD7JpduZx2+BYmnkHHx+mK8NLGsIyppmdaSnU2
ZJJQuY5Rhll3xEYE+24CJLK2/DozTKZIHkJCHbf+zusKmW8cgssvLCaG+c526+nWDSu/2M55Hl2j
NUl6BDFLDJS1VjAhbCqVjLMijRG0xM7HMfCqZFSeGUJGyFDhbsCa/EDhN11VlAUI4HM9X4S0ZS7u
JgehhIyOOkC8msjf2nGpEDY3aQQloZxjC8nDVH1nWtyWJ6zPp3YDATlArg7W6VsTGfeRPAoEvyLJ
KnyXvKIDEZnYp8KkqgtYIwVrp173IYE6TGnfMz1MlwTfoC4s2DHdIgPqXx3yAzXWbjM++XiEuhUR
4aVcz2EKdIWimTo1VdKAMEFGWW/8XpXXSFXT18AtvWcb9wyMTGoGd8O65FhnxyJDDkkuZb/i8nfl
UcnMDBvoMxFhR6P5akDujP3OaRXeq8R/JvoXuXkrVPImEtcPN202Lg82uMkHNq8Tk+zOQ5wnyOZB
rRF1zRs4EeRoFFE8hMKxzhmZFDF4h2wekHilQT5/y0ofrwVqZyxEYHdVtPW8ClzXwGMNbZIYXYbG
Ir80oUM2bSsSzGEdagqSFOaSgj4iL/e1MR4bLlJxxifd9g6LncxuXifNNAXpR65iJvpQJbcdDzh7
tVjDhEYYzysGCNOg/osYraNS8YSFl0RH6pYdTfLSheX4bWYHdh1oJDE3cFpwflbLNCkCLWreUXTh
A+W6p6ubOdRRDW+yaoi6FF0o1h7WMJZgdeWs5KAEwtpghOVRmc7ipUVqtwk8Gd84ikiL1RTjqVjb
05S9po1BssNgByVqiL1tUyCWPtcg8hE85pOZCQFzpgsdKFnslJP3dxmp1K9pZdOUzFGBtbLphq8M
nNoXORqL5DKezo/10BEUKwadY8UuWGeEFY+KldOO+ddsqWiIrIxLB91XEt64VSgvZ98J8CEo06+J
PrC9vdTB+OyzTkBqzsgempcVp6gdUA18bVsyndd+4yQvIUlQqIzQJTmYQPEIEZzq6u9ln6YvVuJk
L30f6ifMb2SQFJYdkJJ7dALaXUxHyF9XtwAfmm+0N8W4roJpuPI6t8cCkhVSbKqQW+MJcE4MlNCh
fVtFXomPznLL/CE3oXoQFelIIhyd40Aw9Z4WMpcsGmCyc1E8BUsGJicZbqFoYoirKHcuZkZUHwvE
4q9mjJcX37AX2NLR9+9D4rXTjgurPIX0hma9xdGqWShGpHsgvgaENh2NusxJ629CSM9nk/9DmGkn
Q7ALbMSc2DkLTEKl4XG7BQStHrTEXX+JtV/hN22KMDgdGJL3m3miFJ0wwcdbkVr2W2rPuA8WJ3az
m4R1D1q3evSOB1g57pJqoR4sU8VfVOweaT1lYV+ahJ00BYOuv7reQLWO7DqMt71w4tc+H22IIj3k
J4piKS8HRmkj244UFEqU63q5cye6qVVIBlDB6aPRfThy7uWGIdqRj5su3LiJanDcNrVv43+Aab2N
MMOwchhqhKNBS6G4LTFpRBfhQprOqiXuLbi1j+UqH2QS8WykRoe/sfrBIiIm1mR14ZcI6mjrLEss
v6aeSa/jJpgxoXZersvzvz5v+++GaVf/j4Hh7WP8x38eqZ2nL/Pvgz2PH/9zhgb7HXq7TWnjusDD
+OM/Z2jhF/5SgCEUEro7q3c+558zNOeLzTCV6IFA/kaS/22EZodfEFiRe+Ixb/rxr39lhPYZGucc
SYSM+BwRYIPjT78foPUzNFjMJTzqxhJyKp6QYQvQNb327bi78zv1Z6DAz8Q4RRoprgtogYRDeO7n
iZ3XMx9TY4JqwGB262zX2vTSehnRDfwZs8379MsxeBTuMRiV89SFu+9/IuKJY3hIoFk40orJ2N4W
Dd5pcdeEpPFxL3NE09wlPsNFmwGNESiNNkHJph9BaNmpBaQgMltNS7yO7AxgAOvYYO2D0X1zaI0h
SBL7cVAU5v55oZzm0rfwD5DqHEMOqL38btD4LndFwCBggyCkcM5Dg88U+z66hXViNwNcC6u061dj
d5XhPJz8eK98nKkM9RDGtIcq7QlmgrnTU9FQh+lNgYthWPdlQGgYSr2yvyYBOJVbbTVzfpE1sXkd
iLc+40xp/O9lRrl/ESwxFlQvjS6amZV5YYqRhSXKg2nlyZ4tyibyEagonB1xryHGhHlRXxWZYI3L
88cJIYvmaDcSFqbNDB6185xyNdlzHZx7pd+R39Y7xcSgjP3BhJaI5drheHm/stWxi2eY2BqLzwSp
pj0zM5KEjRGKAew6jFD6nAUJjktUFZBmeuQnOTnocFGl6r15Q96YuzjbhSx2l7U8cr0MDzhFDmiG
Fj3C9NQm2dReeIigq/uAcRV1RFV73tHD16KDePSJZkWJ2kiHB9DaTyMnxFUxoavXO/AltcWi3VgV
ko05spzE2SEmmkLwv6LvFshipZUQEa9JTi/7m9QqWx9DhucJjPHoInGkoD5wZ6Q6deL5y7XPWK3K
N+nxLC6vlsEfxG3UkxHwNc7CbOm3c5NIwl+R1vbfETbWjNxCHczzDb+ABOzUZP1Ai52Dg+ratddg
fhvWlGheGDLR8+aWTmvoS7T4lnsVac9CyWqnY7kxR4Fqi3Y73rdjP5e7ppM1CodMqArC7xACdiay
Hb5tWjj5ZtEqKw9j3s3B2th+FO8maLOvS9ZgDtEULeMea7kTPw4dQU7MOzopeOwCVBriK8uIY5Ka
jIB6W7zW9QZ6Cgvy1g/o2YY69FtoAxNEQ9eKkfyD9GJKNfU44kQbo1moysC58vMRW4l2Ml6wSrGm
f5tsb2pOp74k/NpWReAgljFtcZbSavGMbAQwUaxsDPPvGHn0/SFqUeJe2oXBlSe5K+QlbSmDMWSA
TCi3buDhH81VnotDNjfYKiBIqOYdeoebH6hv5/isVwiYscjYHZwjWtBV7qXmJNWNK7CypSMeNVQy
AqxB17LYGbagZvoOVAEskGHcRUZbmFxrz3hA3XIAwnvPCXzsrxGOh33fCwgIemgqAyttbg48+BUm
SYW8cROlLMbR4SVAoobGqkiB82CB7cpxQF/Y0eUfApttyw6XAX0VfvdQbB1L5+F1jm6kPzRDOd3n
RJXFFxE3crD3WjnYd7Fh/tNvLbAr2WNdR0YdHG0aOECOW3lt9mwqyyqsNcCpUV+oAKU8ZllkLYe5
z/CTIwFn4CNUKtTayfBLniMIEckJgMcCeNsUJW+V46qFoCqvlCtEo8y6ZZjEl3MMbW+DqG+5S+0j
U89TjUXXFlQtsmETYHRgpD9ux3LwRkjmlVducrTW5o6rcvIJ9fMS92GypIGobesCXD05RiGH9bNE
alvm+64J0c08zwRX2rcRLHfU/1Zg5vpbUo2zlM+2VcEiOgrBuJt70pZZ8XYovGzB8Gpba/Q801vc
IrBvg/XokqnVv4ytF6UOsNQZ9df0ZmTSl+3D/6+P9Hzy9o+/U0T8UX0Ejul7qn/dMf74hN9ic4Iv
rsNuMSCu2Md+Qcnwc8foqi+gX0lED3lSwM5yqJz+WR8JUnMcxLiCx7si5/z/pOZIItEZVUL/plUP
Qiqrv1Ig/eQy/0KfxYbuYqBi9xj4IZVE+KlEmnN/wIMtCSiZekM64ljD7hmF8lxi0kJaJZILmNUu
aziAOPi6gVDNldWIFmZM1IF6HU2clusKYMC8BpGPgxXPaHQqsQ/wEMbnizgzNJj4SU5geuORKsW0
JoPNczFwbrXHe6SvDnwn89rF2czDNhK4Mruc9Tpgx9Gc1iIBpwmq1b5R0o5vgxSJyobw6p5pHqxS
uvqBOdiqsEHUr5oGbbfFMClHlTs2aB/8tjrRWCDQkTadgOEXqOBQ9UVCow075DjnTGIGcUz9SumT
DEPUhp+so6zvxs1U1cHM3C3S27yY0yuxIPLTeXDJGWBdyDDG1qRQdmTEPMzpc8zoPd66HeiJA/mM
qAU8vmxiwghLts96xFv4Y6UjF+Qbdun5FlWeup7z1nLuIgUr9y0ckK9tUbYV/mlSTUB3A7ueYjIM
OsXjdRnZJMw1w8/8CCdeBcncNZexdeRveiPLZCYJtbQv4fYvWDjjsl6Pyg4PjCDwGuSQm5ObKkH3
QB61ow+Nm+rompaNBNUJdOCpE/skEGVO3ZyZtq3cF0hO6fF40fKjigNvhbUuuwZcQBta8ipvkKyo
u4jl5XnfZSOhn6Su8rdjNy3MZx3m6ItpXtHaoHisJBZOL5bToYi6Vq3k3Fx6zvzdZb2Jp5SXcYVe
vQZRdhoVXfHVz7GdsqIg3CNDq81sZxDelsHftIqIhtdsPe10a8/mikhwwAKA00icgXhVofzyJ6Al
FEdIdLLadGe/3OPXP++RX7PgPoXUATOHze1J1g0qlDTpxwjHX9fzbp2EXCKodZo4BdJlQf3FaVjR
aCgMk6s8UEz0SVWLjzaLEd8bVv9VVVXqAPO5OYP55N80fk1QSADQENJS9UD+c76Rc2I2f/yzup8a
k58/q+84Phl+wbFJ+fSz6jkSBEdjuxFHD1CWOVF+DYUuIBXCyXJDJIaacBjgIOwOkFC/mWUR5owV
d46Uq+3HDX1DhTu9pwhjYJtMH0qr+AOFGjNwK6wOFuvKO5nk7KozIP0doKWsPktkpZD2Vx8qCy6c
yWc+zo24q5Ij3H/qqaViGYTvbB6zm6ZZ9LdyDBXT75FxBDBW24G0ldjRY+lZ1jsGt/qmpe+5LEmI
8pmsO2C5BMkSwbrosE8SSRTF+6HMR/IhrEKXfxKZZ9OyNr8/LZWnhM97LxVocHX8918UGZlt/HFK
iB3OctinyAnHJyRSDyBy5AH4lz7xRJyvqy6Zty2M1J2Va/97geXl2rcm+0SNqX6IaCNQDI8zfYF1
TH3R+W625Pgnb/m/+VFVgELF42THmva5FQWVlTQE9g2bpZPDV9Iysu2UwYaqByH3YaXaneDZxBtP
8sifvUyfUgiOV5sKFIUbTzxFJMynlwl1YxKAoOJqo2Y8IQA3OJA8Fm70Mjf3xDnbl0yh9W5M+3IH
mVNDVYc7BU2AxB/c2yIP36OShCJ3luVWBIHEJoEC8Y/vCfkJr89PSZ9O+8xAOhDMCD7dEwFb6bJW
CYLjAMLo0qEJG+I+usOHx7NjoVJc99RdAKbmQW4KBf0dKwyQCx+yTNwTpJUq90m6HDtEqmELjax+
awdjeSD2eT4Yn6AJAhnsGzuJCKT58dP/JfHXH46ZftVt/WcN2P+N8i6Knf88i1ojUusQV/9abbl8
xm+KLvXFDoJjmUVF5TPx4cr8WW1RhfF2c2FSPEmuzWNAxW/Vlu18EYHjyOMpTsYNsbv/UnTZX5QH
FF9wK4Az5ZD/SxmFnw9h4UjpcQbbjLZC4drHf//l9Khz3ExOA7NGDNVBRf1y1h5TATNrmf9kOvR5
NvTzO/GNeDXoqd1PsyEN7DCIKrjYJDghxm891lUueb670hcv3BRYXH95E/7Nw/DzaXP8hkctnToK
1ihmP93xyxBNiRtmmyTJ032nDcqbTJv5Yw6YlhdYz4HBs4JHHcO67vGPv/e/e1mVd1TphaD9nWOF
/evLilknrRNobZVIRbHpsb3Pe3b+usIikENk/OvfjY6UC8jFFkug3O+/myEYoQIwtWmY2GCJi7oK
7PUUNLhDm6Ed/yR55N+9rkHAZRlKRc0tuGp//d0Y5SdTDb+q87Ny70rU+Dr3n9w8806i2i/XQZM5
17nkP3/8W34+wXk/mZj69AYKkaHvfDobR+XlTY6jisoxXi8tcxqMruS2OK9Q8HsQgctvBxrHEHLR
/+4KwvUguIwgDfJ0/fS6yiroCT8nBcOpsMaktE0HtLjNRQ6aY1N4uX1ui2XZSNbRf/IgUO7xt/n1
sS5cdvc21TgRPGg35acryHe82jW53OFARhMymw6wLG8/WpGB4+QN/1R0kfzQkvg/dCW2TqCUHsUm
zImYrUBYR4PSemq+5UkOeRQ3ovNu62V88H4oV/AlQNdnH4iiBdQs5M4e8fQ6t4fqZep8xYisBhJo
haoDoCt7u3xwseigh68m/Jx9b+J66wH+ISLLRCNjBCSLV+6UjbeJrrWBt50RF8llIcjFKwjmxcHQ
nFrAFp1NnhUoGUXqsywv3MWbt6brmRot9H5Y9NO66WlF7Lo+C5hGsOgy3azLndSeRySkX4b5DDcE
48e4nxsK9U3iYMBaG5MBF8pAD8DdGKfyTRedecogT6h9aqf5rYcnUN3g//F2QNBawjITlbubZFrk
umhhRm/QY4C/RlMi8TTPdAyUnoU+SisqbAjIB6igCn/5NtYesXvH5QOhXvhZnuuxz+pdElk4/MG0
599inBzpqnO5wDZhW9kPU2O71T7sewKkc0uxe88Y7TjbXo4eV7SI9aU3GzDsLN3dEyhp+j3pR41C
IgizNzaEbDmJ3yYokjGMOlUeoMdDVruj++jgtWLPjfmzOinBf1AgMOucnzN6MoraefTsJ8zDDNxW
qEf88tLL4x7QIU5JrP2Z6avkEWEIAJsVz4sI1pBu4uYGc7uwzuY2KzxCqQaC4wDhj27ePoGYno6h
X17yv9ydx5KkTNidb0U3wB8knqXKm66q9mY2RJtpbEICib16PYz0SwotFKGtVhPxfTPdZSDJfM85
z0mufWUZDOzY2NEbTmuEdupbbvVI+9KpnGyXaAnLuUgDEgWClgUq/hwALuFmMnWQP5pumiYnaQ6T
cwFlXM3kE4KF4pS61Lc5SOWZjHFtKdd4Ry6E0srcjHA6Yrv0girdBBMj2g8rTosJdA3a4d1Q2+2w
1xmA+5+6SvFn0tSYM05Ecdc9Qfyg4Xu5CmLn8Tf8iUoAphkje0fOFDPoCjib724w8I7D+7yMsFYq
NCFjWui30Qf3FzJtzqY13kw+EPyV1JX/2xWOBXxEE2RZT2IeuB1Dsu9rE5gZ2qA39M+SnTUnzthu
USPRfRNsM870npCqfJ7GEXRIC+sd0qOimoN2j9J4ioNheFf0XD52ZPfVWswcPjCY9PAMgyKPLgWa
0YfNJnEvZ+HmCOMVVuKJDlkGsjJ0rqYCroGpcKTenpOSoWkwZ495Fwdjxd2XTeIp8cT8Iu1i+jbE
KD7DJi8+bFaR79oKQY6Rchv0tsIydR+XifnVtEH4Qz5YfQ5WROUwB7ROw8evSdwVHcc6Rs2e8eDV
SWSvKt+1v+OlwAnzSek84QpSNd6KkM9zzrLhFbAI6w6eITwlUZvnvzazWSq6mCN/+hrPwDp2l7is
05uT/FOnNr43tOnIM8tjT4DtQ3DC5if6vvODsy2mzhewcbLNqyil59QBBJwTpfqYw7pK1rDVMTRJ
F2jKeh5N9apMgrxrT/PHKoHMUW6GVMnXPK7SFsGloC6kBxnGyLj0ymAVE/laNHriMYDXFaUKgZXz
xYUSku8WcEl1GjC48OUIkT4bbsmsNHIScllN2rvvKshhVRBkwVvO5jziYqeE7FGnFLlS+1Yzq6od
R/5pAWxQH8iYVu4cgOAQVPyEEJ5rw1tfkcKX1TkCASNhd9JluxqMpKN9C6TFJULIxghp+fEjnZ+Y
YIiuJ8fAVyq5pYGXDlvZhkmFGhFhMaJNvZymewVPPj3aAov6aSRzM5MNHP3hBGVQePvWGkIPSAbC
9qbqVQjY2bDg7Vl1kV5sDTH/ORxCEirogwXD5QzLw5NkGIItgUMn8XVjKrjuBpJHsJSGBnZW7Y2U
WiYYKpYOiqDFyII9M/4bKjq9XmJFTOUuMbFo7EgMhsXe9yu3O+usmHHhqbFIfoTT9s1dU+OfAfoc
ONNR1DX9hqM9DfV9rlATzqy5fsqNWKmA53QXykOeG636DieV3xmsawZ4RaqEcAqQFS4pjFDSufC+
5vm97YLRJPwaxQDA2Jek+hHYREcHK4yDdkvRFB4EdipNf/Zay5xOiTlnxa42wrSjeHSw6/jLI9RM
WwoMD1SXtpvc4dgPvU3QoW9lukFdSJ+qwCSkoFj6aNPorZeYsMRvopLkccCVf9Z+Q7i+qwzjp627
9iACDBi4wKok22cj/qW1mLzlzqPLlhKLJoZFYlHW6e5y10UHCIO4OVcBxmngOpLZTku2HYpRVI8t
aEUY5xuROv53H9QKXH4ctnsB5BHkhnT1Bz5m5zWFYp1QodYE34CTIWs0aVt/DYTe0OzIXtvk9kQM
CckMtLMbxjJ69YBpECutYnqTd0MWje+2txS+CLSis511JOpbc5iLozIT1VKGQZ8ZT/8USDkjx2Dc
EDPp7qibaOfLkJVCPNmwW15bMhEYnJQfzFusXEG7ZobYW1u4+8RE6aYcqifg+k5wnB2L+GWcjjnd
PqS95an3iVZfKozH7qqrXS3f0iaevXcWb9qqc6OihlMARgFlREL3JxYBcNVZh5/4Co0rQYql90Z7
TApKp3iHe+HBsDdTRcwEup63TVwP2AphaUxZozeCT5lzubDMyNTT2bw0c6wRkkiF5KZw1cFhlWd8
yO2DgFtMy8eKqNKvW6+2AHxVffzHcf3pknIa44vt2fysbDcx/ljKo5G7EPh3aqQb3KIVLhh8hd78
48yyvatA4FuXuuzSYZ0D8gIo7eqRym1J8O9tMDoATW3a2t7XGExhufcN7Fboenw5e00nQrgy8Bvq
UxvkY34ajYCFkw1GHe2SfGrjnQGamfgzRTLuuW5ar3pOXRIbd00+Eos305FlZuV4EY2usospS8gS
thJg5mJuDArqORqtrCGDsiVq4v8OaxXD+FFn4drOHYT3ycRyux1wLy2li218wqUHslKHifryxQwr
K/atiQ1pOF3mqQ+abRPxKGKnIwHximGaIObqnGU4G9NUMIXr7MnYKB113s/gpaIm4V85DQxK346j
X0bLfbMnPcw9aVK1nL1Jmv2w8TJBTILvkCwINDousVfP9asvAy8YbwcfYYNrwK8Y63OS/6yIPcyn
stUUGYCYs377sYDyBhTgo63xAs4IyvbwmMqUZA1IKuLTLQnajdaDdnfED6b97AeeAbelTa5lmmd/
sJCUb67wG3+dOjbNCV3a89Sm+yT9Q8uCBX7AoTaHIbStriOCz69Hr8RDaBAT2YVV0wDgmzJnjUWM
kKPnaEfezVY23ZIGvRqzBSL+aqLPOt/kauR2bx0cXpboMeam2N31HphySUlSWJPkAX1rfRJQmt8K
L7BK0Dx++hPgnsSjW9YW36HpDpekrluf31gHn10S1k+UVtAAyVdvHrSoaEimGQEulyxNjwd+Qw2r
CS+D2ox40Os2EsYXhS/02KkyHNfjgG0B5LJvUhU65UAS2i68dwbLxcaNv73H1M2zPDnabR60G+uf
79v85wEXix2cBoah3obsGClq5nABzeCfezxcjOTRP095FrX2e7UYzdViOXcW8zk7MnzobEQReRdz
OsTbEDh1KvI7dzGvQ7ye5QqYiTutCVThb7dUiA06HYz4D8sVDvhwMcMPkZCQExeLfPrPLd9akfcm
sq59aId5ftb/fPVoYZoy4Xjx20+L9d7958JXzeLIT7LEflb/fPqKuvrynCWj48OZXLz8CAn4+ut/
Hv+IB/lD8c/57zg8GeW/PED337MB/3ICzhIZ0MOSHsA7TxvWv0yB+JcvKP9FDdClK27sJYHw7/T+
/zQc/P/TqeZyNP+/DAf/khj9LP7Lf/1t0u/P8r/8Zxb0fx8WLj/hf1jX/P9gxmFRQCUEuiF//uew
UDj/4eCJY+iCf0wsUuz/GhaK/1jmgCTemVH4DuOu/zkstP7Dshgi0hUK+YKhTeD9v0izHCP/jyEM
11Foo4e5IQ2kVJEu1rr/ffjDEZAjTFPsoYAB3VnpwW1JymjFam0Yi6W/Mf94ra0IC4bdH2c22009
ePqmONG9Cb8fbw1QbJ6Ahl/u4kiEr9TDf9l1RahpVj2QXybYe58hPgDwAchm2pjuX9/OppPLTnTz
7yeONax/oyu+ptwSYKY1R83GDwgdjbhPjxOttEezU+Nr7Cp9VwMdf8QN6t55YgI/HlQE+oyMTM8M
juNWqdl7iZJkeh37zCdb3/44k+AnAgskx+Vm/kFxZrwQ2bfXqeDfmtMIqDIqyktRtps2KvQtSWV+
S93uJ8u0f/ULyf4FOfKYKdM8kOwGDB0R1SulvrHQ+MQi/OrNGAmHsACX+y4x+qOcUrIiWrW/rBRf
PR6o4/IvjYGfaOa2+4zb+6duIvB/Kiw4vvGSKWjQt3GJViGh0RaVQnfHF/zlx3yARCvzW0Plmw3i
i7eRlL7HNpPP6d+rDKYhv5kWsa1hUj9Dyr8CPAaz3BabtO3aDWl+71Ca+KNiQ8NWyczqLewgeK4T
a9A3YmTmAXt5fnPDKDlaBEg2epmMjb77y7eKhR8mc3I0DWPZ3NdC7IvJyV9sk485o6tmx1mcXk0a
764MeUDcWrzeCW7AtquBJQ/MdSyaOrIFkWbxTgxevusr89zxKIEfiwUGV21SAFdIinFbYgotV4IG
LVJcifUjO37mQG6RGgdgEy4DPL68eiIO21R+vl8+3CwJ4PmNEoiOWtJzmV981Yjc19kefmSTcdQ1
LFoH3Oq4fKxkX/0DLJn8Vk58wHYtv+YYAb03+KW+ir3fIJiaX9eJOUtVfCHFRCIws7EvjpF3ddx8
uk5G4/yxKsiVoAivuXaH+3Ki26Vnp73ir76S0bsXRYT6BI3dOvpBalDvNNAV0dTa32bJ4N+MtM7P
0EHTPWOuZUPcieCV02JD2Kkxby5gjK3i6XUnQ9PcxkiTRPjsodoJ3zM2BrfttZZmtzXVGJ0917SJ
goaQ062u+UhzTBWeM6bHkHz1mmLefpP4mhKAhf36gyLuHkofgPrGtaro4JNm+rHNJeKkJ8gkK2YB
dB1gWNzY1dxeAGxiX68C/TejyWLt9yHEaXbxJOgA8638IGhv0IK+QOmRbQlJL65A2rjEtXPvoTYH
+011wfCYOeDOm9hKagoKpuQzhrN4nmevOQeFKzh5TMPjFPvZlau+e6OTQWzL0alBZzMB31S1GV9b
T6iTPw/wrCUnKq+lPmAVCw9wszVYVwPmxSMaLmz1SYf30BpygiE5Vgqzti50gs/XWGEpHyLLJo3a
Q6dLAXfQ0pIl66ahxTDWwMCgSQw1JUVxsE/tmV7eIfOu2uvsm1lGw5NZsaWtA7xms+vHtPZI9g5s
+73LQMb2S/Jrd9NY0IAjq+/O99pHwVLJtqAf3VNBJH6ptrt6qW1synhJmNXtM6FKe9gOeUnjghnZ
WxtAHa8Qfpndc0vYeH2wvVsOXjKYx10JqxzL1Ss2yOo+6YS4Zl6VvuQkXShkM5yvFsECjJYF89nw
TMZNZInyk2yxV2xDYi9HocRLi1XtLSx8961THqFd4sezHpJnPy3h2hs64IJjdjKDqDmk81IZOJSJ
PjllG71CaUoor9f0ADEqJs9Hx26DOxGcrIQxM9g5dQqZys8EEIyL11A/ZFLctzYjtTQemp2zcr2B
PHjL0QjU7Mz5auH7/SgV/aU8kHYTYzzYCZWokzenTx3bpEOHXddcM5r1IcEaWbQDLwPhMWm8Nwqy
rKPQpcQACC2mGRN/y9CsufL54xLkRAJ3QGY3BsLlLqiD+gVm9IyHVbinhKHpfYzHZo0ME2zIxY0f
5CvTczJTPtGzW93Cpzex2tbg4XKr2CZWzXm+YVKNKaahEsWPP2em+iu34WyYWrXemLPxns/RbK9G
rE7cKmMFLoZI8wVWQryxGss6duXIDCmluqzBVwcgVlDaV8sx3GJoOsSO4vaOdP/dO92lyXABgg9g
LGWAjCU1CyS66I+mN4UHFRWj5hZ1q3Mh4T823dRcCOnydRA1YwSieluc8Qs158lKljFCA58aX2z9
mJgqObApGdbSpD1nCqPh2Ji999b0ptwaQzB8G1McsAdQzy1NWQCLlXxpVTi/mnYYnCfSW8stYV/9
JLZYhJHXT5qzhLvyYg8juYfX6CFNAfm5s+EeR+gAd9FUzQfb9SGrWQBUkP1L0vekQK1ZFFdKtxcD
UlvvUQS8rQEfFfNYxQ2BynJsev/UzrV98voovFluqLcj4XqctjypeN5lR9D72cMCWCm6brrG7hCe
Uwg8Px28V+wfMGlIhT8zOmN9FvAalW3Jv7GYygvN1OOKXh+u4sypdk03V4T42ieJWYnaVy/yd5Kz
/l+7iUG/IeNnLS0OGGpDSsrOQcnI1JQerdJcqf7J4xcSzOnrW6hy84fAJI1gTpC8ckr9MKbWOYPL
pDCEoDD8Zpfuu4KD+N0Us6h5gK+RCuaByzGlrRoRGaYRjF9OKRSg6qp+AKcs9hYmH9Nz6ofUZ34A
bY+rnYDZweXn71yDpK1BV1Xal/0Tos8y2DOGfZTIG9UIr/nkj/eGGfWbRlNoEuExXiehv2JMzZzZ
lhfu1Wkd11zE6BmnwW9a6tyUvAHZuG9tHgCptJ6JEm48OX+xgyX0PKbJrgrdP2EkuEx1YG9xxxnc
tOTuRAEZRPnFk536UCEaskAYgM2TnDhdsr8xMAfq9hXV1z+z0pQUndgCb4nDEFLl/dcMSPVPng3k
QqMgbW6zK8YjyXzn1pYGE2Usr4+pCsN9W2E7CsNk/iVIeGqglz0JajNuNc0qV7cMgIgA6Nr1sT1t
ZM1zzhsCew+wFj0srWFr4G/f9gYN2MlgT7ts8uydGjrn206Dclsk/kTTjz3iWtPti8fD7UJmgAL2
aBKUX1sd43uCX9bAXWO560B69WaaSvMlGKX3PYkRMhgb37VLqHbbhh7Qsqhr992k610a+OMO26Km
sSjAtd1VctPn44meHzBPHbf0yXb1JZkHe913BRRPQnvUCJdyX1XyUsAYWNVoJPuwb8urYbBOMOb0
XgCbvWWNNRAKAKqsffpzPalhZ7ijxRBhkgCOaTjMCrtZy96NVp4xPIzk/Hc2uWSCtYQ3xAKlo8Na
rogbU5tZGtNudiR2zUmDIygbbjR6bc99TaNF7QwdPmwd7GnbTveGU5s/U5J7e8biDLdbe2Ko6kbM
9yhjdZms3eOK+aR8sv6OYZquzbT504Yw+hxnyh4ogiz3djg6d9XksBvug6tyk5sxs3ejsZ3GEvpz
niZT3KA8UHBixfUan3qw58HAtH/yLdzTodF+h+PsfBQ83b6jZAqPpeq5ujBei2NJck3szAg5coVu
ZV8Y6+FqEy5Mq43dd8M5DKrm6DuFfc8dq45idtxLoBoU0Fro9N30W2YLZFCvUR9p+jgmd3xG/a0/
U4ILBLcryFCklO+7Vgh0tD67yGKYz0EgafBpVOoxTQb3DKRd1I+u05QPsLCND2Enjbk2XS/aD3bb
V1ueKn6+dhj73/dxbTzSSs4oI6ns6IuqjejAnrB9dfHmkXNv6WU30tZ5If3p3gAA6l2UUbXpej6I
KYbxGreWCoL7IVTmwadTjfBzqeuHPiHIvLK9aMxWbdl3x1n66ouSK/+HB8V8dNO+tzbY9ZJ7TBjz
XldceYkIuj04Qf91GLNhi7ZI1wL10OISh4U8lhEmz5QqAGLMfWuSEw7s7JLk7gWocrLx/HY+JbJO
Eo47vr3yM2shn4TFoyH0Rmg2VlQGEalR8pNECyb1tu0BaiL3+olugM6FA2bjlNBt7L6PbUobnCFe
pEcEqfT7n4b/tI2lyZ6xmlikeU7fdVHubEeD04mc6aMnivGpFQJt3fTdISb4cedQs3HXx/oz7yRw
a9EZu7FnNx4bbNYjLtqfXjvMEmX/6M/ULefomrzW1wnMz9oa8lPcecO275gVktkxdjT+0u3Qu5cR
5vcF+8XwlXtNfi2SyfkVoRIPQwwDJrSoK+1K5FMYZTDZbFMe2P48+OX0Z8L4hvzYx5eR+xURrqO9
d4B95ws3BjNJwVOO1WADQeZulAzLTQ6lmyZ2qr0ykvmKVpQfJr8Xr0urHsLUhA2DJA3JJn3X59MP
ayf9uGUSHKTv7MCFwm0J6SQzwteokc/5OD1JTZcOcX16jNLpuawwxjQEkcp+eBkJdzPXypwPNSTz
uZKZf0+5ZvlijHUEs8F+JQLyEdHmct+5eKInT9Buyq1wUYokf92BLnVBRknxhZmOpDZU3E0XMIU2
G69bDxKNJiO2/AKXVN5lvLdjxX53V8/ZEyOGo5+gBjj5kL8XKTVM2TjfmCAQsEibrymF4LvspVLD
fm5GnpJhxOSUnS2hpRz1xM3/QMUD0Sfcp4i6eIa69PZUt8ocPyq8vztvHO5J2tCU4LfTXRRBRfd0
AHTJw1luw2KZo4S3T9HyqhPGm+jxELADvBs6kAV5n/ssN3W2hRhtXewMzkM9OxSixewmtUkNh5EH
DCwcVeyDOIPnQ6FKZmIozzJ6CEHdTVvlxeo4WxTZ0lB/Z7s9YTgaoFFAOvMfHZeGDh5yGx2O47OB
8/oczH34h4hku6HWMN72RXyqoeDyN+xvkyfXaYAJjusT+by65K50b/gd+j39WA5xl+530n53HCYQ
EtrISH1Xs7WLopDruGOa6YV/8DA8zY1D41FoXdI0PPdp/ws16NuOvV1Z5yfLd/uVYE+Raje8q8ro
nFY8N5nkXHE87wvGQIad0XJIdNsxpdyCLqp20OFeYYecjTB7AZA/XBw1GY/AcgPAHNUvfONd11g/
rjEf4zBICMVwktNufu06zPwJWiitSEm/1ULAuggpog2jtbZqAIPQKHMec0EHjZcI3QnC0KqFKLoM
gL2nnodkzgWxYmv5kQdklxuEhH2MnQB6zUaSFafX1LtiCkBLzmKO1l21jxz/VmHVX1lBgtKTSWyg
Gjk1sIZxXQep5kg//3KBz/wbWpNFZe4jOb6q2JUPduh0e0zPJ3yligFA8WKKmF5AI9sixG54bL8a
OrxTXTGeLEjhzOfKFZ/HBxbq1kD5tp9xcbzJpQpaZeZHtcSt6qF9F0b9ULnir3TkWx2GX/RQ/GZO
cNdDM4/tjtN4+BsX4khQiFdeWNYqlrpYj07yOHf6MyHZd2bSzdWm6C/2ivYYa695h7KhV74Q+U1j
hGWvaEZ3vqyyrWsQqC5i6DzQngtcyR7RiaamurDPKD9vJe4RANEkUVZmDegeCXffK3kaW5uiK+dE
AwqnOsM71PH8Q/MFGE+I0dhh53MW1R98mE+6pLdJVtcySMZtUvS7zi54rAIvjhsPJJHBRABv+aGY
k3pHqbF3K7sld+/DeRvEE7446sbqfof2V65m01S7Kg1RpCg2ZW8eo1cw8+TYVPj3SB37KpSnoPeO
IBSIbVEwFsKqwpGP0p6kr4uebUzAK1DKPr3M5iECoymQw55hU/Tia4KreOJ2IOolIqCvDuzjH4zZ
uHA/7PkpjwBRb6Bv2u08u1cnyo56pPJ+Coo3sqWPPQmXNKrOwFONdViDZM3mFzXHExQQtKc4Z5rR
OgmNABket3x6tcbkZBbRzQHfEsU2jYh50q/DPDzCLI3WQdodYKLFz9DZwKd43Qe20TPnYfgJpXTA
8ojkoFjKMI2h6qnW5+pNEkbClTIjEHmF/9lQ4kQnF3Kf9pH+KXS31GOr+heGhMT3YCmckrgw1xpu
xz4nNFZsozJrX2cyozZ8v4oBRkjNPRv5DDqNz6qIOWK+VIEVHAGOLz5uqiWHsvY3FlNkYoCMhrYE
wsXJA7D6t7D64Bgh428wR4xfugJLpVNZnZyw7S/sVMufKXeKtzmMm2Mr5vSkfSbDzAhGcrLNKEui
2knyjddCfDBicw5Y6Kx7ywval6bNAN42s7ECDmByLNfRqfBzitPpC+nC9t9Lql7ZmYBYgJeFBspx
D0jWtJkq/XcGhX/mtnV3YIf4gKd42pEOGu+Dzif4iSD+2BrJMjTSHke5RDQ7/AP9Fo1wvuWzii4T
us/Wgh5zn9SclB0lwve867w10UIiun1Sv/p9Uj5TLph/xsR89mNQ6V1S8FSyB22dTHxhDz0U+SWy
0KV7wGYC+jYp2Y+sSaKNp0f6mRoroIqkh90ROhzDAHIM+6Lx+ztO6wwcWniINTccyiFTB0W7CdXr
GOngeEVPPmoZXOharH051gdwaMWuT3z3UGfSeQimmWAFVXG8pegIO5jE58JJ9syYA6+IzfSIqqdP
PFHaM30U9R4FH/8wsWjxTs9Hf+HQUW6TBehGH2ixIdvImMSO80eActNTUlXx0ffr4qfrtP+YuO27
7RLL3vidcZEcBjdlyjYeTA/FiqX14DW4H8puqjZYT7m5ayYaDS/oM8JU/6Tc1tzBqUIOlNO4ZxvT
fczMDc4eKS2g9rI5OPWCRdIBG1dfEBSPjeIFkZTzsGDFViVuLCLH5l3H8++u9Qxn4yB3n+J8OhJg
ZnLTue0RDmR3pGg7WLuhY9zAG//Bw8hu1UufZvBxK6lqIkdmfKdMhZARlM+po63HnspZZs1llaw6
LWPQVBwYKE5x9SayhqU5PaOuSoa4UfI5v6O8AL1+0MXBl7XYBA6hdSxEZY9TQ1Xfc953Z0wjQMkB
x2y7ePliG2qQT3HTQW3K+By4MinU9cRlaEnphc7wFEubREVm1jzNISBlsD2PJRRcepLQg7Ei0qJI
wxteFUE+SXYl0bc+PlEdIj5HAPA8dZtsGy+riqU9dQEYnfDCGVSLIIaOzYexi8pO79PQak4BJqk1
OQ/3Bi7quVPT9KjtlJrE2ByP1VT27JarjBaO6EFP8H7diR5xiHZUvba6ojG3ktssHTiFYqXbB8tw
FU/puFaJpNUsS9JHrlz9A1uSHC7Be0x0aCYINv4mtSBWkrJ4ijrVP+nKy7cz4g0V4kP5lodZt/W8
0T9BNoIvNA3VJvcbhZU6wYJvW/WeWQuyiWe4VwGgZd1EWf1gYBa9RHC3d7yeS4VFjjmiZ19wWck7
K8j/OM2Q7PTkFMeOns29Mn0GKJy5JNUHrI6hc+L+te57AYGmz0vgKwpzCs2QOYJ8UuzcuPvoPCy3
lHIFd5j0yD7iHNun0/jVNyaer6loSiaTc3zW2Iuvus/7nzhricZJXIenqR/KfeKYDbnIpr4gRWU7
Nqg7ZlxbPJh6ZzmdYL8Nn94qSrFBEw92RozHqBywz3hRZO5HphBnhpbmViROusvc/C/tnjaOr2Q8
2qMatoCexJc5lsEWGAJl33HrLEiFpZqU+Sw+IjA1cz1SV1Pma2/AeKdZG3YjCEucNTXrOiSbCzMY
/6W3nQI2pLLAt7btFsQ4hi1m7Y2icaSWTfucDxnIe10ba3JJ3IFZ0JymyQ5p2ZBdcczc4hOxsdjX
hTlcev722jYLg+CEbx1a8NPPwCCCFUCYaIe8fpdIh6397AIOjHMac0CdjhidJHe6b7S8yZ6AetiM
NILhan+gr5mKuEK1EFEVXYpPfV60+0pSJULUMd0nnhTtaq5U+eDnDkqUbXsvokc1E204H4w51N8m
Afhr7c7DX6NDyRRG74PTXfqfIxTDy6Tmet+OBccwZir3M0xuYqm+weQ35R4QpX30qtl+hwzBeLUt
5GvgkiMCMVK8epx8NoXJ/JmXGd5P6cK9hHJ0kj5q4Rz2/Utf9z9pKuOrbNnLMNf3hlfVG+NVYR9Z
m3P7E1LijorLD+m80thAyjPTTeX11IFwi99T1Rex3InmHRtheG8bDpSwyHSxOUasMmzN7dx8q4fY
2oy113/IAdcfjasDzW7d0kyrzIw2QmthcsZJ8DuyKWLemvLKA1mOm1Yomo1AIb1mjW43GRvCP1hk
jTfVa30og1ifOg9MFBYR+SA0YKdVTFLnaqvgd4CpAhgKLf5DQgO6+GHv3HwlzBMdxnHKNJkP0wpN
1jefMUeDCnlpYkBGPf7IV8S537BB8W2mCRZ4gsDpAAfY4AfG5D+RNV6DcBI/jsuvy7wRFBmdSl91
EA4PtV0OR3wejL8Mx9zX1oSibJvthoAngAIwAccY/xK7ybTpfmFxt9kGkwwg4zFke+VbmGwhYFC8
NTPRSLh0rADV3QVvRi+g4GANm6InTdHzEY0JjGaqe/jXWRkfclqe7rEwYYAMnehIUq/607EmH22z
cd5rq8m33Hl8srOtRo4+vN+wR+eeRde8l+SCYfMVy2uritYAHDeiEA8MhC+zJTkmT3Q3L/7F4qvX
A8W/i6HV8amhV0X/44I73FA8ysvP+0odkdnVqRqoB8ucLj7EvrRvLKrhfYlFm1laJHsqvprqa3KV
rX86T9bKeODX6DMmbtbyODWDV2Fz9VWI1t3Ktmdf75dPBahGfB8tMbuNkvz/tLeZ7OpimrEdBWhy
9lf9r5i3CsKw2xOgaN01gR/nwKzPXtEkq5IN2AWxxWDGpU6jhmVi6pg3tT0OEE5RlMOyALiKAUyU
H8jsjfsIYD4eLwRafcV23fmd4FGE1LvopL7LQeoMm6hIcCVEYhqaaziq7C+sMwnCJmtVcSvcxtgM
ASSrczals7OdOUkmj1bhWzcF9BWUjGEKscGoUPVbrNb0FLA5LDgvsy44826eu/EV5tocPTVkOLqN
EcSPtA1R6bFCPQXNLQeDJ5I1NT/gexSKLHfQyBGequErrDVwxVbbNu+mjDn9MvkuXmdOPTxNwUK/
yXge/LfSczK5y/ElDOx1+/xcwAymDVoqjwsxhI7C4yoL3wc3t5oLMs1LZ/F/5oF8waeMqYy5klp2
gz3Ymo6qhgp7FJ4+U7xCcDXEmlppsz6SPounzVBkzdrla3mZMQ7PK3DQ7taHsfJuuq372bu9vtKF
bNgHSd8q3RpuXuNojuLCX+GxS5hD1OUD9SHmGq1J4NGEkNhZB1og1DnGpgN7p0WLCwJkz80y06NF
Ux/a2jjPpkdTY2HOzS7pOBchQYL3THCU76dCBvcMt1kj3IkipC4ZNHoz+4zg5DjYmt+GNhrzvTPk
pqQXLFkyssgf5DYZfZQIopWu76y6bhhWZl4BAyQnnNOg3Amn2CR9RromwLUwrCr44+RPyq4nVtFR
GW/HThndMSsJ9NpNPO9vBN6R8f1QcZAjz45R3vTD4qtwS2da0ztW/4DX8eyblVcxKR8rUb/uHAs6
HiECrnx+2WMIb7De2T5FQmuFQ/SRHOFonjMJXO+Meqo8Jj0qvSnHiZ1tNxghRTa8ao5bGGjXpanZ
uGaUQIGBrJKHpXVvkzhc7iu78uFmy9g2ChIyLMxAAxca4X9j78x640bSbftXDs7zocEIBqfXnDM1
pGbJfiEk2eI8z/z1d9HVddtKuyXUewONRqPLLibJYAzft/fanT3ZyHv8Pun3aemmGt2SeGr5d+H5
djf1QKvjDdRohOeZfrVt9uGK7w/uEeF+GnK8vTGNYIg03TpSEanJjG2yc5G30Wxn8ZcUB7ZTUDR3
7JINHloT/eB4ggRyqHHbuva4ZmtnBewtkgf2aBcTdYPKiCkbh9a4V2IgoBYD5zLH9b/MyyG75mmG
dPLGJ3jszsr2xms7Jyo7TCihswVpllprvNKPZPubN48lK/E5WL9dMAZqE1natzafAEQ14rqhgPG9
apksCqbOxlXpFkQGwgU4mfhM+7OBIsiq6y3vvLCMW2CCKapRZ6/8GchjckIyYSrDu5OLGJF4MFH1
CHLIMTa+Bp0dVdksR0ppVcwhG1ImDMNyM8HMQv6Y4cgQukvAN6dr3p9B1BeLLA6cOwClJVoVKuq5
j2tFYxqjP7W2h64hoD5zHnG6wv0qBSfCaIDPEbU+P2KUM9VnnBiozIgkgrBG5lN2GYZV+Iix4iey
vU7OizIr78zOTAlQ8+/Tks2hPRYPLhXa3lu6Zg+eCJMHatYiGs300vFsJwmoRwLe0Es4YnO/uljE
pEQRSZwDKMrFcEXRoDtMOa1Itj/htmnMdUAy08IUyZnd9tdmmoKFMq/UVOyoGO9xB+TrUiGlrXXt
iuIYKnFyttj/Vteeh63BiW0dJn4DShrhbI/7373JErq5EFQ3jTHh9Rntc92BgasF4tjq1HPxvBeb
WGFxIQ6ScpuKX6aIwKUMFvmt3sXloigGuey9UW5p9+lLKsFnLTlOW9hAs32Wg//CAqC7KGvfokEw
sSPnCKSvfCKaeYd+dFW6lDyDqtmSjxxdpzBq/VIg55bj3hfJmlwYtc8RPOM6WfWA5neUAaloeUWS
HNzIocIn2vyBXmn/LMOcIlpDioF0wketCOKzzIi/GRh6b4ZEfh1yMp+aGk+F2wNpGXu93lqVvzbc
blOUBF6OjglfI2d10r2bSvTDWscyBiC8m7a4Rtsfru19F3FARSpLR3L9aAwmRvEACU3t+9p0LlEl
UoRDN3+eZLE2Nxxhdtf+PtGMYXafwHc06TC6Qk7fmZmgz6NZerbKXJynZqUTEGOvKoo8C78MrbUV
DE8eCxWRq/m50hIqHf4z56gnr24AiApkKKbq701TlBTLgXqiNdfwLUCsVyEN50aNz87AoRn5PweA
SP0wZCp95q7s6IiJxrUTQKhHybT2aoQl3TBAbXWiZzvVsevlJPpBbkChQwInz5Rsabi2t7SNvida
xaZiGByKjFGzssfpAm6Fs4cmd68pe2DBR0aIBodWhA7dNI+lvVUGXYzR3FH90Jb5oL5FXR1sw0rj
+PAWZ/K8ytxXghU05nJw+9j52K6QXHMXtTSV8CvtXKGtwZduWp3EGKEdxtS6ki5vvYZCtR9zA5hq
4F2nsnuJotvcio4x5oB16SpcU9kZKOJLZTTdaoy0K+kX2i4lrBdIbPpiV6j6C/+irnPvCSjYIzDM
9RhWbBR72u2lbq8ICPJeO2DtpEuMd5Up6UeON/DbKWs5NrE61WUAjXOdkViv2fE3DsIrpwje9CZC
z2xTtsGNDTyU8psTa5vQ6w9jYphstgx3ayiTHbqVHyNsdhvUKeR8pD4xAaHvrWsiwgdV4BTFJB5i
QVALPSL0WlfD+VDp/MbO3Vg9Kpnalj4ScmlemBxK0nboj9IKj5aZ3Du+sw8iFa60It1PFKQ4hnSc
tboXN8KQ6RJyvM616NJMyE6WdnWfN8EB9+DKi4tng81fXGr1AgL8a22KbQe6Y5GgCKffkwVA5zCo
yujBt8stFjdUhM21q+dntciOdtjvJsddUS3ZGWFzGeWFdVbrdQzyDBjMQnQgNyKRrPwsPKgUoR4o
32U3s6PtihJGluf3gdNssbV411XSp2vy3jZTrQ5NG/+IOnkZ5+UZRxwBQCaLVpGGvVbPGPVJQP3f
IS0xj4YXMcTsGihnrzHBmd+MGOVQFwQhDgWJrASv6xL8is3xGsQ6/Tq5Idm5p5xn9zdu6xsYo0h+
cwVh61TXU0RDHckPq1Kqc6ttxGWtWLckI8DDEOi1PYnLzU87MHYyvMH2X0bh9qdrWKZ8aG6g0MLo
o6vwamV7kBfHCpHNsSecbQXqeO3G/LCkp69VsMRMnXmDqfvBYbu/DNDq7hxOIFqGeQITwcJi9lRT
id9MQTBjBWNVAecmgghRY+ZRQw3aPf3L7qgqA2sCR+mrtk0IIc56Onsx8XitWZ4D4XPOk4gsriDu
r0PlbSda4fSQMMPocau2lHCcQ1tnpBPUw1ljVJehMB9Y2s5gjdsLOcOGw0Qn7CMX1i7OGwZBr9Lr
xuiNq7JLzSWPn/zf2DuPQHCWbbjjcEJrkspQ7BXboKygHhcvFKfpNUSNWOpExqjJ0YhQqPaN3Z9r
TUUVyL/AlrbPm+SBlQi9Gnk/aX5fEHhBjB6Alpm/T/ii5znflYMvYdlajWxJEq/NH70ywovIzchR
Vbl74dMOPQSw6SEosycki9tU3y2DfVxYpm+xy3KJ8iRdpVnIzt2unWscvZSjxpjs0dFzVyw6ziWh
49Y5mar/Quj815rwvyby/Q+sCc/Fj/95+FF9//HOjMDf+cuMoEn5BWiObUNyNYQFiA3PwV/oEg3G
LjxvFw8u2CEpdf7S3+gS+wvRUBwUpKkEymEXi8DfJF31he7jHEblmlLaOGr/iRtBvYfl4PiBOCch
qEjC/myMDyd4Bj+1ZG9iDiPWBGlgrFL+p4cg6qtZ0Afs4sn4RunXZ+KsDLku5t1t6MaGsUGbmz7n
IjrAS0D9S4KdtRpIqZbEHejJ0Soa9axIuDtrHT0toMr3tDu8SSL5RDXjPHksk0fiWThZkHiSPqJ6
bM81BNFDzuGx7KQwdpVwtce2zJlLonzcBq0yX2jEa8+K+GHaYqJfKzStS9NCH5eAXtpDMOlXMUFK
97+81D9QLOT8HP6NkuA5YftSjjSUCw1FwJV479kAk5CUcWa8mXiwUd9THK2Tcui3Zlt5S+UndFYy
QXqOb5JfARO7fTVHl+Nlomwkj0gh52CGCNtyhA7qQbfiFHJAN1SIPoILSCBFQtlTh2/VVBUdP9G2
4TpjV/sX6/o/0jj+eB+QCRWoGmpn8Jze34fR1T6nufyN+kpwk3rej8CIx21SsN4jyWKd9/PvVTEQ
rJP5xtbvAuvGJSsMxgUN7tEuiJVvfPHigW87eGZDvTXVzzuS+PaOH1RnJNerKyMLIvbFeXj4+CW8
p9/8fAcwb0BOU7jVaZmcwGgqisMGB5C3LPXS8ww29DmVBU5bTSfPZ8vaJ6Qt8R4fMl/PFRZQH94p
b9WeaY2/+nSmPkGsIO0fdLZhNZj35AyItVlEzY5eZ3Lm9T1Ujhx/DfV3xv6QfoKkMX77OPkBMzsF
4JdtKemcvKw0qgeYO/mPcCIJBb2CSREY91D5Pfcy+TYRG0+mdd3t0dKZ4brE2/+SwjykDgOf9bkX
JbqLFE34eTLIo5nZuBfbKSm/dRQtYM+PdrDiJIrdYEo1NIOOnNNrha09EMS57iw9JirLaIJm4VfG
zYQQrt2lSeU/Arvzb8AtorloE6f4BMAn38NxeO7gi3+Swi1XAI3RT25b4bHwg6B5NbqqKxe5tMYD
+Nz+qRpK+kkT0XCb3Aj1t0AfZIdUlnTtmWtfXyYIKOEwBJRDBuwtbLX6fMQOhNpoUY1F+2hpenMZ
WGqaNoPpXNNpNh8GABWX/F8VDXaKV0xDOZrEoLoQ1EvvsINeA0Ww9/9wKHN4YgSTruKSZqZOGYN8
HMTbVeZLUaIuM71kWiexFrCPE8RVgY5efHy5mWv6fvrievxHMIGJeTifWM7KSLelMZYvLYKkJ9Pz
TeJRsGZksPQiXBKufDZi1951HI2DxivGZezVN9D65mNqx3yEubg7zxF4s93lwL1jyxz7HAKVtqXr
aXOydwjNAcLTtMs25ng+jRLqNDSLO2lLqS3Kxu/vxFDgbrKaM2J97DNiBo0KvQO78kozOiK4UQoj
N23f+PrF0bQ6PKtR5VqfPIzfhxccMWUpHZo7wmxntue9Pt+EaFpAwv5fqogDG9Lptae/t4r9SgdA
wqZwoC1/BvRjUbO6fHJJ1vjTx+/wIbOUQ4vV0eK8v2QQhnZjFsMrkA9n70LMpIUHadmM2ZZ9/KbF
b3MG3wyTJK8ZyyIfz8ndsVRTCarq19Htnqwqp7FaNHXyVWTeMoLER1PP76ddjDGRJrFjJ9/CKiKa
XXEy++SnAFE7veufA043JawAhbb+/V3HLiLEQLovQJj0rxSpMPG2rqquZFRhxhk6BOUgZTiMR16P
IpT4euA0Wd0/yciiFJn05XEwWkJxhN5OjNIh+2E6ZMsuEpSvCJ86j5jasqhqRAtVdiYhIYO8Nsgo
pwTtWVwSyPsnb3Lerp28SoN40NkO6oImY+y+vyk9nJySOMfnJJY54l4ivL7rANcx1Ej3iAobdDiY
I3Y5uLvFuuDr+TFUjktgo1IULn2oBGUlYhQ3IaAf0n6btaDZRAQuoNDnnr3720yioIquTQM7iUne
Yp2pL2N/pKlHg/ChzD15ZC7uiOAUO3Kaw2u6SuRJ2XSdEM/lDg9Ab3AvLogPzgB3tyjUCk2qdaFp
t0k82QdtkiaNYoLuRWLPqgskmsCqTExMuLkwbwjixWiIoUPPPnmCJ3zGeXo34HvauuIBKJux8f4J
Gl1T97UvnysZ6F9VW1noxwPV1/BsUvBjdTZWJKu5Q4r4wxro7VFrAV+VoA4FJLxCC67T86LVlqSA
ZMFZ3ZQIt+C0UAZfFoWBUXLwrfbMHXxOmFpT59c/v7H/nnX+12I0/+ezzioKX/K2CX896cx/46+T
jjIwVyM21JXCW22y0vx90FHii20LwjpALnKisR3mrL8POvKLjQ+bLGiFY5udNTPj3wcd/YvLWiWI
3DBdQMYE8v6dPXz1186c2OL/uPF9PxcBAxVsJsiCxW3tsoc/BeW6uea39Dsl6vF+DnkAdBLZqbv9
5Xn866q/soP/eBXHYFURrOrO6eRbRuHk9jgdqJ2p8dyn/P+QUOL45Atiq/BuEiKRjvthEprXckmr
yZ0nqV+WMPj0oSF7CEVx2yjCFINqJIAB7AoCt9ap6afaalXGDlitATDI0i8QR6xc1TVXhWvVAMy6
NrvLiOKy1uAmRH5B50QahzLWVUePqxqon9Ni7NcYEUNkzA2ZAXMbbKBuYcp2ryLhhbtpGtqtsCeF
8obyxNjiv6ERwk/p6gI1euvRZsFbXNLrKwwPcEtE4WVuY10zMRESoLedTWE2zCyxxuZgvCp3qp0d
+cJia3tGNVfGMjI3NRB4R49WMCgsFqqz3jbMGxNeEdzufNAfwOd7RCZbUXzfddh115Cg8ktIf00C
S6bE3IXaAVJP2Xjomvt2LvkjfKJtWrnzQhhTTCEJHYaGTTPE0Yt1VQVClTM4WVm7wQtge/dNh2wM
Qgp+GhiKxTpMAEWDJbaqBCt7mHVnRN8iX27ADGQkb47+vpLEdZz3JlEbzyo3sQdbqKOyh6xSxVkV
Tarc4aUcQTbrnCBF1RMWAY8F054tR/xaFXGIzxHgiueayL/7zKmKty7FAsI/aZJvPsrBb6Hemq+I
vY03kL1m9lWzvQkRRzIATRKZLh2S7amEY+9Ch7gTk+h7aHh9EUHlIzTyBkMK8lb8Px3qjNKpyzPC
8CpnkbJdI8dQWK381lSayla5HMiqbGSjQKGTXSG3ulsiKuKkSyl+Ag2Fo0rnJLSvLK8LN+yAdXtp
+FFDoHXsi/7JgVkEIsyMs2JXFpS+6YV2/81zQmQ/5xXMO6j/PD2vfdJa3s3N/PG/5mbD+jIfmwXJ
SwJSLTPt33OzVF8AcypaIgaQVUG63P+fmw3xBUTErLeYyeL8qX/PzVJ8cZl9INtzPjVJRbD/ydz8
fkNuSw63JrOlohQyQzrtk32iA+JegBL0l71DSuOAmCBPDgXRfhGGPpUgsgjvfnkwn8/Tf12Rbci8
UWYzckrgKNLAIT/KBmqHMwPf/Tb1wuXHl/hZHfh3xehfdzWj5NGlWC5FtvdzNN2hBnusg4ZqFe1B
1yVyZb15h3AXLo7D4gd3umit12pxKJbuJ6fLk8rFz2tzxIEvyttTzN+8uV/XhzERBWJDD7BR9RrU
xwQ3aWAVZwXdXN/XOPRfpqQYpePbJ/f8vmLCdR0MxwwiFkDbsinVvL9uiNs3wAJPK7aBT+rlW60S
lzS0zyxjbRpYqKLiWibm1rG+fXzleYi8e9gOyBd2lYS32LzO04fdOATNj6OMl7nKPY4WKC2pjK+T
rrvLDQOuhMBH/vElfxu1XJJAM8kjZgkG83Jyr6wYqY9ielkX40s9DN3BJrdrEbTaVafb9xXbkJs6
jf4hkZlHDL7GJDTJMU12GT93178s/TotCJtWc0BDxadl1wv5EmNdXSN42dPMXxnuQfW29vrxzZ5s
OP51VWqfikIYFeuTF1uKmdqKnHyZaPSD6Oo2yeOYANHbfHyd93WKeQCB82aykZYh8D8aJ1OB5ROG
AeaLKiMYPhrOmwHBBc27Mxwzn+yi3h/k5kuZuiCMhUYzeS1gwt+/P8vvQE7PkLgMlkE4XQ7oG9T0
yUV+f27zRYCCG+wK52ng/UWKKUlyoYHJQY+Blcr2lnU/dOuPH9of74QegjSoaBAJcHKRdEjB/HVG
tKyC3NtoHVapYaIdGunB6p9fiWMqK4myTeWIkyvNSWCSb5xhEECB0CgL58mSj++TG/rTU1MIAkwc
koyDeeH5dfrC0OEoWaAuB1VyZ5vVbZkUn1yC08PpjAHBkK8IQBSvBrz4+2to9EkLgGaYEyFQUu4y
5BX11HwHqu120lP6vL0br0bUnCuDDIxd5Y54SUHu3siqE3I5NCbYAzAKn/ywP7xMiOsMGGkj6aFm
9P53YWuDQ+s7gJVMyhg4DWoALwpW7sdv8vflyTFZ+UiIng9l8PNProPPkaB0wuqX6ClfKhfLu99E
d7qbmLRQUZ9IPUdJktMISn107sR7UAos2/oQmnp8XiL92ClkAPs5mLm1W+Otaanm9ZRfVpPe6t8/
/rnz23g/v5tQvB3qLhLSCp/r+6dC0hmYwjlfdRpvk+G77V0mS3k9GvcfX+bnwvjbddiWcoADEsj3
9P46wsWlGQ9GvDQ764D7oN/00EAuYbZGiNgrSBLLqkbhvRglqeYLY6h2LQ3wdUWHZztqMUFdelJ+
Min+vtLM6QL0ItiNoRU9nfLTYgajtth8OcSCcRj9K3TIz3Gza819g6J0l5VC+2R1+8Mw5FTuMgZ1
Nn+Uu94/CEtLOb5EAiG/std57yQLuvkHL28+6en84TNkTWE2cbg1CkInnyEp6zXmP1SMMXwBf9EA
LCMsxPFuPn6xp5eBwMAazRTJyonC7nRDFAlNijZl/BQIUI9uYHirtpf1JzdzunqdXmX+Fb+szQjj
PAN5NDeTlxKcum8v8YNZZ7IzyjUtwvaTgXH6kk6vN//zX64XEOTldx13ZVYXSpxN5YP47MH98RIG
3xyEaUrYcyTHr5ewcr2tGpdLQEuzMjjIDlZqVD0fv56TqrUtuRNFQZ7PjtoMlL2T2UjGWGWiDCCZ
afr9OTg8a5t4xfC1QyB7qetV/VzXOMRCGNVDOlzVgslxytup/uSHnM4zP3+H0OFc87kRLHtyu0My
iqx2RlgCiL5wKFekJbZMf4RTNVIn08PNPxkzP0f4r1POX5c02KQ79GQJKnj/hB2zN0w96/Bc2+2w
VbDLr5FEzQRfI1mga4lu6cebK2QclHTAiFmGJjdDHFwRn1gsEYtNWbkz7GsqUuVdU3qXH7+aPwwA
HBmU75le6SnoJ2MM2D9nI5TUS+X19avmGDFwmZql0CPf7JOn/9m15u/rl/FcAq8yybxAy40ke9SN
75CVNkOYf3JL80v87Yn/cksnT1y3UnKuJnbuPY71cz8rDiiPl72ljqMb3oBnoqKWt892Revh44f5
h2mIGsx8cmavxt795MoTuC6s2RjlTEtrwVJZ8Vklnc/m1N+/JlYvuvuw+uz5Nu2T58gaTPkfFx1h
rAHaxjQlxAo+k5mTQ4+YvIr8e4LnQCZlB5yHW1yun0xMvx1A2brzTdO6RqZig587mQl9LSUtziFr
cPD973ajLhMjgVGl415Jg6Oomjud7KU6NNBiefuPH/Jvo+jk2icjtsk7V4/rDkub8doDVZIgZGjj
fjJWf7Zo342ik8ucPGTcG7jyKSMsy35c23YLuSV8biixLCxZHKzUX8cIUsqk3Ru2puhzYs8Rdbf9
+GbnEfPbr6Ci7pgcaAzz9IAR22WthzWvuomRKQcdhFxtrYno1iC0HsPvP54guet5HiDbkonL+tke
++UTdVDex2CXaJZb8YIpY4vKGt38prKALxNT+/Hd/fEhU+Lm7ubUcA5S72cEkJ4diSq8y7J3d0ER
HgKzu67d8JAB3BKRe1FYCOLFZJ/D5JKLYnTkYqw+m6NPN2DzaLYRgvPf9PqpuL//FXFo923foF+e
gky1d00NZHM5QXI8anGpqofMaPviNlFGjlMy6Qrz5uPHcDqiaV/M9hjeLoFB7JZOrt8E3WjkPU8h
S4/aeObWEAIC85NnPY/XX0fSfBFeKWoXZoy5pPH+JjuVZhw55kNOuE9jPOb62qUpbw/RJ1vLP10I
7Ro1YWRIbDJP5oYikbgQ5yVEDeXa17wtMcrVZdxm5U0IeOHjR/eHi5lMtbw9ITg0nm7oo0FDV5NA
JiL5YkMNbGnPQdkAtgzjk+f326zLAyRWicWSEuaMUj95gLodQekTerXsntxj5m2s6t5Lkcy1iwxr
0RBuHHNvic9C+X5bUiiSzNFoFHapnSj75GSU1YM2NQ3nknjqz/kCfdShwT+srs2FGDYnBMpS7KJU
fDL+8gjDmxy4M7xVX02zpZ8UXDmNe2Pp+VPjjZ8MkD/e0i+Xk+9HYo93YQp8nGeRFrbw/8vD0LW3
/2xcnN7SyWMbHEWehED0w64LTmJfEQhrrzuPmZr14pMb+sMgRD7IMGQjTc35dBCGYPZ83aPMkNQB
MUt1qT8OYAOWGXn1Ky+PtE8G/ekDZCRyqqeUbpmKwqRxMhIDo5dVMvIpuzGcWCKDCFBVYv3xE/zz
RbBEAfxgyOvzLuuXlcDUU7ueQz+WCBzDRVPGsGoDcn8+vsofHh1ZjmwkOIminDntDbS8o7o3eHSZ
cwTvlfXfYeJUycPHVzkNAAV4xdpCYRMOmY468nRZw2uYxgUAQTT1xqaN4oc67J8TG4KqlRyMKLpi
y7hBf5iTzYNrj+DLGB21tNul2zv3MuMxazWGPxf3rI1F+pOfxzHgZHYmCoDlXbKXo8bNYelkUwMk
zAmSNNAWlYXob6hni5kJ3Kp6aydrTAA7aojPwV7EHo57L7/NKWuZC5i5JkTQCUkXihQy0jE4OVFx
dHyvDR4DYn+TS2SpmX0oxg5nAfhhc7qVkz1cJr3QnkAm2mfGpE84RerSAxDXqPzYo8jFqld4ABjI
D8OCJ2qn3cVVWV05Nk7UH5kTyqOnd1V87wrsjmxJWvhb0CEJLHXWta3Z9zbC4OteBr1zHsq6d3Yj
8TdfhRvW+RaFSH5d6TmaMlFjBLWmbnjQe9lx3JkcItLgU+0HyzAxP0nvLWTT/uSTjXYh0S9eRrYJ
Dyhuip0iCsk060nt63hAjlt0gqAiP5j8EqGxBamqUnq8HhPft7YjIVVkW1MrKLdeZlDkgTiF0Mep
NiHiukNGXwmMHHxBGiswrZ7gP0mo3B44VXBGzsJ0iqk6dE1Idl8TbRLZBGc9SWCHUsTdJokVnhXI
kI+6Fk/VzhyFfq6LTF2jdTGw+0y3FlaEyxLEy76fCBojnNfZ1G2w8fCOYxavod14MAzX/YwB3mm5
l/cvtZmMKcj1vN90rWpWKWjPY9U18qrBFNOuUzNlSPNGV4J4v/bWRzt6bzZD3VPuDgsTEzl96X3n
ZNOZiAsdypNMeXDpGk1RG87cKNA/tR5c9fh9ehU1yynDbOTo0GELUgstrOhvld4Ya6I8LgTSniXZ
W6tAH8urdAA0yMiEIJcMb46FmTYPYqBeepBp3qJMt1h4YWn1GuktyvpepGMQLa0McnI0JSst7K31
7FWtl9BXDXjbMr5CoKpf876AtoehLi5IkXgxyRBcENJs+IvQT3jOKkPJFHNaN9zszehQMOuRc5XP
Netca5Z+hMGtzxWeSXy4j3E9vdhGaH3FC4ePte7x32TzDwzjYt/lFh6L3J4E2jltLwv5VhgKa1nc
B+WCrdIa1/miBQyhJfF9NPhkYhawzjsNvkurbryAHOTaIXHNH7WnwcyPY847ZmHDrTjiATWqfNkT
oXuwCxz3/CEsX/bYHyDxkI81eQ6cNIFKtCA2KXTxaE6gY5YTttM1PmGxiUR3tNhFE3ozil2fUp5M
enYc5Rrd8F1ilGQI8dX5SwgIlNQ7snyMIfyW1RyMajNtl4NXvho6cJgyTIoLV4jpwLEsPiJuIyVx
QC6xNKyA6O7q25REZxT9Rb90m8x3n+xhBOadHpNmuk/Np8JDXSH6+5zhkUHgCIZ87fToL7IE5FVQ
uxL8UpzFt71GM3ihi1LetvqbAqW30p0WYIG7wnj6dZLy2ScMbzGwoVpA99BXvPrmLqaOeFZHdXJf
e7jERBmBXy1oOh4aprayA1DTauWm1Sz5WoeatQnL2t3jURM2mhDMaLG4qAoFBacB3QUs3ndJRgCY
WifmIQv8DRj/9dTUfEBAKQHbDymoPrPxF7qcuqUhMM44Tf7gd0mxspA/LgSuQ2JZq3WY1pjNkUOv
p37aqiDYKadeZxPIr1RhM3W/ma3c4CNYNWwwkincELwGGrF9HGC66lHI5aIVWfeQFrDp5xRAkNla
60YVa2tod0ULBH8AhkoWod4vauLiWQgWXU5U0q7DqwzHQwwrMNZPzGOwLBK9O0C+AqtXVFSwpjcL
z7oKi2KGqj2g+egAYzAt+IQgLqAxDMUGU4p4EXrfs4lEY8i4OKhKTRfQdwiWDiM2FmwnKMp0flu/
okR/dXzzetKTZOdERNJjSE9LfOqNt+60SFRr0t5uDZ83XZsqwO4xaWRfQrKDGeiVNwNKWN63USQL
nMz6lRQJnDbyDV6mCXBJN3rfnRrvMSkZ1oOe+ckORtPFbMBvAu0hM9VThEurcOAh+vBTifkZ1nZt
7PxxKq+gi5Q3pQbE1HUHptdMI8HQL4eS8YRSRexNzNTpoRoHdZ269DjE4FXBgrAdLH826wP6+scm
ywGmOC3JRWlW9sPBo2iydTt/6w183t6ktW8qnYE7ECPG4C5rIMIaejxsNS3Vzn0r8aztVKf2WZPF
5IOPzuQswzpVYIJnRljknztOrq0wfSyLml5aAKmqnyFXkxCvdTs86t1gFQealTj/u957xTw/gMYf
9Gk7meZVYqQF1cA0XvVxcRka2GQ4Mq+0AbIkPCUHZBqnsEVSFesG/7gMoct1Y7Bsi3rYhagzG4g5
nkkHo8VlY7H3eIyg9SnodWiUbmrfMH5UYkaJF3275ny8BgB6YejBBeXXbe0BzANcjmzTKy/D7jKs
6UogMcNUHOT7JFHwqntqukhVrfKmGqv2kARVDw7VIIJP9E70hG9kTA41QmCxUCZ65SCFd1uRYpDw
QfOJmh5YlH1l7iPfqB7cITYPiExx1+uZLGEeZ4l7NvgmAd5UP4mpiHTQoYRbLLKRKjGtHmsRBNMu
6P3pzulakjuSomzup6rvqGdXXG1Zgz9fu7497Ty/hZzYi1dfNzCR5hMcl1wUT8xUz/TRCjoUjUIY
O7jjtS81TKNQUS4TjdgTUkz0ISR8aTQuNSNJcQP7w1gxxcR9sprt/GjM0Y0RO+fFlKS0/GKwR32V
m0Z0r8UVkVQpMtxd4rYkP1GkRLynm1W4I16EyK/Kd/3LaCqdb2VV9FsQDUSMAXMbQNljj59zFjPR
rrrQLc2ZRPHoQmiJIuupxrK7MhIcFGj5h/NGanuzKG+Bq+TfQtsE2IIlc0OovLB5erM4LOz7y9RK
x6sAvhjeaPfRiJryorC1Hbq6HhprYKZbuwCgzZ/yj2LI83BpM1NrSPwQEwOWxaI+FRs9g1RvRnRS
y75AaF+60QVJpvki8n3/yZc5G5QZAEeuYUlEDMYhmAPTVzWOZKDWTrSzfGMXOMVSM4gmRRzU5VdN
7zTnXjxEr7jAUBlmbMEpRw/XHkZQu8vPhNmUN3ngh0Sg4VJtiK/cpW0QnGdOv28C3SCMwfEhPaZf
8Tnv+yypgnUZX6eec5cVWX10PfsRR4y/8DNjM5lFTddhwBNa0fjQSK1In/yJp3KW1F28LVgflsxp
3iVmYXunpu6ITfnWiU1wL2PL/hDQF8CIzEpvDNF14SLmW1rkbIG1hZuom6iUCRkRmn5QY04Uhwzq
p2QcbgCCXhve8KiNxra3k8bfJQlTTjIHWKLK5N/oW89xPxnd2qsM42ciXnRlhCw2jbevJtVdhQTV
QoozNc+dbccVcYNZ+dgQz3dTsPE9ljV0xL6eirt2Ks5GrUurVd4XN2EI7lc22Jnjxl7leRG/TYGO
rZYk4KKwQQzN2stFSaxhYEYDtSL5bLfhD0Bmw3kgB5+MCxCFh8puSd6T/VYM3ESeSWowcfhgGDnR
13ELLGGYAZTAcAlnSc58MzePfhIBajDjdqE6tuP1GF76un7eVHLtTqQXuRw7b0uoosiVhzlQpbAB
T4XPVhUsra6w38hdphBJ9u4xbZ2DFUJUcqwNxY2lhU5GtTn5fBH7AWKD8/NeGNmuy4ErWOQd7CzS
v1mHCRx0NTvyFz3TAF70af4el6SRX43I5LtYlhd2YiV0o+MyWphAzLZuTH2kLxIWbomspDszgAIH
y6HyttZg4Z8UEFWinGaSPlbQHJGtptvYaEafOBfm+ta34d2YvVyqMui/QUt0wTwSfimxr7eeDyI3
qG9cN/+WlWOw7gjiTc/LCh8yc8jY8AEE8b5qRXtRFmyygqYZjm6VwdTAeJJvIhfKgdXiQl6FhPjS
46cXsSBzqFsXwgKvQCdbhcyn9lBVGJ0nL3uTRqDtKxib6y4qI8WyCeN7HRnMqqlbUfQGcraWMWEW
w9RE2Bjql2zkqE6kDpg+Dw5yz45qJDoY4FTQFRsibtUOKxHGI4YBhu14eMhmXL7KyYYc4rdcttU1
CYHEOhu9mxzDkGVy1zCNEnXS/j/2zmQ5bizN0q9SlnuEYR7MKnsBwCfOk0RJGxjFoDADFxcz3qif
o1+sP1CySNKpIiuqN11mZRm5kEmku8Pv+P/nfGfkHKoB/kJINzZ1HDJxqodl9LzmhFtzFJ8Oiy6q
s6nS56XmYG9gP89BDNyQhID8iytmPIW95g4FdKiuzPfe2MsJlzlwFIfs0mnqzvOygyEfRJPXhWRG
8N5mzcvtG0ll2NjSzR0IdppV7zBNRqGfCMI21Cs0sthrlNW7sqeO6qLbzTqFwB9kzX0xG/N9KinU
YLkfeQOZAjqD3vDqzHEdP+9IDfJjWzWie70uh3RHhOvY7LTkGTHeO+KhsSO4jlmeVyvGVi0+ze3g
FJtxmudP9A5zY9eI2XuKdQJ1wsF0BI5MI7ly2qK79ewVTKhbUbWJlzmZzkQ2jCf8S035NsZuXO6y
RLqfsV4MZI/UxWR8T0lwuOLaUbMqQxQxLjmQOOPnpNerTRSDRvGjVJndz4MSV9Flgtgb9I2YnPQs
61s7vqiNWbXAAZAiDIBJ+GxJ3ZmoE20/yfFmrOrloJBOwmeRT7LLIdtaa9ivKLlo+ehqpHFS5lXj
3ddA7/tTWl0FMYkCAEWeW94u5TzW7aclRcKvcI/ShRXnGzbvyGY0ehez2Y3n6HswQGan1cqtj6pG
b31NWXMIWNnyx1HG8lOqjcmZkHPBlUvDxNn2UB2sujOnT4iprXHYiehO8W7TVJ6kds1FPGNVWQJh
R1Sjxi0bnxiSi3qFL5lPadzcSqIaohNKOfoZV/P4hN10CGOTW6y609RrK+daTFgLOVulNJxynywh
oL04HbmwKa0WkrgFoNXq1bDVUyCSM16jbdVpmwEaJznrAxbHNDo1Umsj1PnUkPem821eAApJLd1G
xlwTAiaN4lpK3SbWnCiePligJVoXYJnqa1FZobNc8YL1l1HXxBYawJrmAbJ/0bhqnS/RvXRDhTK5
OZ3ObR+FSWZR4c1kswXL8Z2ChxKMw7zGgcjqTLTpWdKo3XnHrY5AdqHwlOyxA3cTSRA9U4e0PlV3
w7SoTy0dyd5PrSVCEm648q7gLmDlTDzCyKNBnlKfM25wvjefR735JE4pCMozB/8Xu6Xgt8ssyLhv
k5t6phudAG1MqGZImMCGBLsLu8niiuXc9pStIL9E2xZqHl2mNi4JPe1xukquOT2HvUT5rtuJbxOy
DvcHuNyaMLyAGwbPBPzM7zRtMw6VzepewJEb0kAdOR3yhByj0IAumeXB8hZ4yqm0S4WWfeqxwMXE
lsC5TK5nFQD41pR10p2XlnKS6Po3b5mnRycucjT0isj9eDRcwoCrjsuNU9mEbigUXaqaooyk11ed
uXnaya1CRPMGnFoaDp4OIUQt5vYCoFREQceIEBMmKm+Yg1ux6XGS3nXzdAo8kdxzWFNfSWs/ODIa
OcKZQFY2dcyIh3SlzX7TJ3cNAlaxGR3zqTWNHdXc+67hFrYvyy5xKFkldugghbjQqsrwK/bmTc48
ueNMGt90nthapJXEG6wR1kHXKEERCmZcujP8um2hYCTwiXYbpjvTrk2f0ldD8J8bjWHrtBCturvJ
roT9vddglmfw9qmApFZgsDMH+rK6iwjoZr2rtglgEOXQW0A185YsmkSekAFwMWALofLmnRD0Iy56
1dxUtUqQIfaXHDDJMoDS6hVLw6NcjwZNmFKx8jPqwEsXdjFoN4im1rloZE8rcxAPwOmyKZg5aZ84
ValTT8hR81JMWEOphmK6HKqcVdFNF+5hTv2jKOBHX1cU1289AriGQGuXFt9dodzXeZacTYqjVpew
9GZOed0UHXq3kaS7Sr1vsOpFJBudDFCPzwzkm+4miuq24rSQMMqKeAlJKZiybU71ova9Ja/uktwb
Dwvm5vs6MbLqrE2IyIFQUjQ62XR6PpL6N8TZbtFnBywPbHGOTzMUKQUHCmaXyfyhYogcCdLifjgo
ehb2FEwPXqUTxIL9865l0/+zUGUOC95Vymsg4+TdKEOkEWubN9weWhJoWGpKBPlwmSiXFDvPmuPH
fOzUU0/L4n20YOgJoryrDduHY28caIxom5kgdxjBYLmmptpSuxaldSM6J4kgIIyLx34Hn1lwG/06
prifqkfFnFpCoLTWYY331T5GyKhtk2jhV6AJyfE/7hY7QjGTCEFhwKrS5IozlPmJmviV0S7VPqfH
dzqrrXU5lVyMtJ64N/bQMTvBOlPcZbCyK+oSWg1CWh1ck/tZmVkbvZmpwu+nQhUjpqJc6kujPIwj
AkAFZF8BQH4ihI9wjqaY9+8X+n/T7XgWZZIWaCL9dI7a3RjBlgQwuwzaToYp5a+ZNdz27qLp5v0X
WjtAx81eBAM2nRvVXfser5s3+tR0uMFof9FV6AJSXkRQatl9ntj3XFrHkEY32K7B/LvdSuYXbSm8
KHSlVAOb/+vXTTCbwO2mMzWUZbFTZZxflAQefqCpOhZFrK9iISak7+tg+Dt+jHFHQHhS8BgT0w6M
SiMZRgfC57jbqrSHQzeoH5laf/PF0c5Gl7qa65EaHnVIk65sm56ZzR1RIySmoqw2zKI6AFvUAgOd
0QcDZW2uvf7+TBVwALZKDcE83bfXz1HDAFfrghuH22Y7L56DwnUvMun5Rj/vR9CMcyK/d3nx5f1h
8/ZjmqilXU4wpkbf3Drq+aXM0CbHbE0GWbnj2w2njnDL1r4hte+D9uJvX8q0MDnQN/Wgsb/+hBOJ
Jfqw3iZKSjeY6lT0JprkKPzBWHk7E5BVoAxlMHoAGVbaz8s2ZkVJ2msFagSjwVtczCHEZ3pACww0
cLqY1djFPuhpvlEZQx9QATGsmh0L6Y53NAvc0Tak4jD7ekgz/jxpOyII8vWYQjtL/dRq+VdyNfcx
tccGKDtgzCfY7zdZRr/h/S/0zac317Tj1RCGAcJ+o8UYFK2dYYwBeU35tMZ1PaqQEsH8S45Sxb76
yDTzZtyur0dKxspTgYdkHI1bi1q0Kmudyt6muOpOF78JUfvdd39TFcUDZiXRkawi4cSmfzQdK5tD
vs3eTtSdUvnYPEiJiOYbYSl3bBRp4OpD+P6DfLPkHL2i/noYgcdzS51Ce2AXf5JkHgyFQo2TQqHS
bVdE4PuvdqyvQz5orrIPJLks4nTgj0YQUiWAGmShweruTzQ7ujBIFhScI1cwHfjJxdtCDtwm4hdJ
5G953+/qkv/+ff2Zx1rMMgWB/WzF/tefdk/1xUP51B7/o1c/g3/71+uGD93Dqz9sSLHo5uv+Sc43
T21f/Pz98VO9/sv/7F/+G7Hh/Ja7WTz98x+Pdc/1jt8WE7P20iXJBvji4a+//9fPrR/gn/+4fZof
k6eieGrf/NBPb6Vl/6ETlEOKCq4lsCKr1vEn4Mvkb9CMoZwxNBZphGN/eSsV4w987zapJuh2cCES
d/OX8V3RVH4OtS2+TLTxlLL/FuLrtXhsFXJhQWJHYrPQTdXR1oX2hU6jmnuOnR4nz74wle1cu1Sk
o9EIuSt4H+gUXktCfr0UZk64ZfwHJuvopcyxhD/kEukUzUnoKB6tJgea14vnf/Vzl/uPTfbrqziG
6qDX4KmhLX2eGy8+UFM385DC4PABq+Knli1HfyV2P1hC3n4WPAn8cmLf12XaOdrqQMtGcwTsKOA5
LfsyMjQOZW26ff+zHAlPnj+MY9tIHdjhODgcL4js8ta4FFUSuM78Z9OfNZX0p8r0+6wPMuJsY2Ad
aygU6RFnYPvDvlRDK65DMiJ8tRloBV9xDjh3luT2/Xf2ekFb3xgyZaALoHYATzkr5+HlsOkSOsOu
qsdBVhIN13TlbR1bVAzdZOTisOaMtoRSvv+azwPkX8eany+6SoY1vLm8pHU0gAjUGSk24B+Feuge
wJHXh07VIelPTrtbr6vhaDfjxqVmcRg8+M9Ssy+qxJ529P6SQ2JTIIit+KOziP52DiGLxA7o6Uj8
mK9H25Yc9dkDKkrbtlLmOay9mfu9piuhk/W17ffamjAXa7N2Aw3+1p64qy+pV9+7GXoDvF7jmZtF
crcQ0EvckhM/0VyI6TPR1IAwLOr4G2B15RQB43Iz0KSpgGwPgJ6V1AR6S2kALXNKdNX7j/vtEOdT
sYuwLKw+O/XoU402uVjtpJL+5yyUQY2UJI7YHMP3X+X1Qe75OwX5oSMHV7FUWG8oarkx21ZqUO1A
pLEpQLqEC9jBUNQGcqucHPv3X+933xUD02X68j8MY68HrmmmjXAmixmVFFQVGmDDgGpt4l9H8V94
gKt5cHWKrPdY4/VLobHLVbGCoB2beBQkqFTqM4qk73+gZ6/V0azAT+0xIRyVr+rYlIJRkbawyhNc
TA+096hOl4C25CZPXXPXCUfdqlqKxqcnkrQoXOcyyjSdMERgacSqRJtkcMaDyG/BhAg/gfN6lZCy
TBtasfYYYL9h6iY0BDD/1tSiZaO7entqoSzZEMkzkLLSCGRxrn1wvaj4YP17ff58Hhy2vW5LiPsY
IObRhKcdUZNCNKHDgu4apA45ZvqSF0DGCtC/HO9CxezXws9HkszfjH2ki/APoWsaOneM11+dLg27
jRuSL5PZIBO2GckDJPvig7H/m0WUbddCiGlyD31jMh0nBxs+nZlgQNzOfkW0FQinKKwGWuTuOKPs
YkH74EV/90xXuS6HQAscz7HJRFidOrA9JoTwmVTlpiw/I8A7vy0GUhdlqqX3vTEXW9chSvz9kfqb
h8q+zBGDeynT4fhUmjNHlnHmfA1xqqe6qRDl7TT9B/PhNxMcoxQXp3WT4BB1NMHdDiuoQc4NTW7o
IrmuT3unUQkayZT4g+H5fDh6OfU4v2kMEYLCoBqBcT0eJnPCAaTjFJ1L7ZtICYfop9DG0L0bJV02
u25vY6drt4or0qtZUqYjT9jHlaPvqtQtdqIx+sOkE61UQ33+m4/755tDj20BiDVYHV6PYS8ycUxp
vLmlt5JrVDXledTO6gfrqX78rR6/zNFdo7Zt11461fQrgt82UH40CqLCCpRlXr5De0gOrRW1Z2o9
zHcNoZNU8qyS4Nukv06n2Qo7GT1OGNf9NDUNKiJav1Xm8itbhrtx3DG+JlyN4qKTlRtjzNNtSfzZ
Ruu9p/cH53qiflEz4ddxlMEEuq7VTP03XnwWZhK4SHr1O9fdECHQ/EkOofeZiZuqZAz137sIdDKn
rnyFcTsZ7PhWm0F8zpyzBEF/XwVYbQ0nASopdnsHh0+OUA9OgaHdFsjpVH8m5bMJeo8mUpAjo+gD
zRxWIcFAJzPUTbrxFnFvcYDeKvtgNzoqKzx/QJy6GHPYKViznXXivDwYL1E5Ou1sUd1HmFan9fiV
j1VsCIT3Tjh11GvgJymUniqxd7vjTUonNwXnuIlKJSCk2PxgJfrNE3eoTQGqYpHn9HS0P7Z6g/bF
nB3OPPX0ubCMH0pjgZFtlnhjm9Ra3v+GjxwYzw+A+zBVDFBjhs2u/PoBlB1thorJ7I/EZYI/Ostt
wop7qsVB35dyl3Og9Jc2sgPpNjn5pAjzSDT/YFo+s8ReLxpMCRZ9zq9rDfd4Xs5gyNcbBQ0QfW2w
EAJ+18H1Djhu92d9QoDbpC3WuY5W4BTzRhGMHqWKDtvzhthwesEi0x6EToFUiDI/SWUDxV4xvTuE
JE3YWWtCgvcBGPh4UeUaCpdvdQusJWEoLq8fHapCA5V4p/i2nO2tVymPBd0iP6/q/INv6bevZEHf
cIhH5NpzdLHqmkbIoUHwqyjVj7IsydqzKuSkiap88ErHuy+fib4/ZFO2CxPf1tF8IEV+1iy8F0Ha
aNb+22GC1rOty5GkoRTO6vuD781Yp9bsrW7LlaKkqsdINm0hHojEDk4y7aIj/xwSxKAmea0b7Ecf
XZTefjI4ohjCqCHyfWn60cTyREN4KKzIILIJ2PHdoZYbrY4a2k+WvM7dAil3kn9k3DqqOjG/WEIp
THAffq7dHftKJnNRu06BfT3ReHXV/m4op/N6MH0qz6eEPZ6AnUNOMJ5xrvtgUr0ZNUwnHYMa91IK
GhhCXo/PYrb62UMUHxjJYGyMSIAzbd2ck/f40Tf55uHyUjYHQ0wWfGDteZV5sYxmkegaR+cUU8SV
Hg54APxkEgRkChLX8sxCoIl+cPv+8DlyOq7P1kG6ASkGDzgLh3e0dg26LAlkgMeRcinbNX1BRoRW
ERI+jvGOZBJE9x6NGnKpRUwHvJFRd6mhYz3QQ/n0wXt5bTb59V5WWgKFWg3v49HEcdOhWSa+QyAn
E6GCTju1PqnHOFvxOQZF5AikEYN6iZeYpNckUAkH7tT+/IO3sY7iV+voamhlOaJXRJ+Db+T1d66O
IAPITET8x+n6iqVEnNtgYbYIvBY4R/GfuYW6Cjkp4VTZpF3akWh33ajNWDsU6xFTxe75Hf0qQv4q
Pf2kSv5Vyjz64/86Tx9l3dY/uuPS5qtq6CUWl9tOPj115w/i+F/+f1gExVv64st5UwQ9r2X9+Fi/
rIA+/8SvjAPtD1Y8m6Ucg+UzKI4B9SvjQCPJQNXXWjWzacWtmX/VQA0LwCc0IW9th3Bi5+v9hf7U
VYCh6+6gcq0GBsEAPEJ9vov+tHmNFwMJRiYHMkxTBqg6bmNvrGouCdQKOJMH5GcArgmp1csLYWZg
HsqqbxrSHisyZ/y4WwNGuwnEkuWLyfaovKxJQ1aR7opUr2yVK2lc9fMVKTZSRGe5rtqNF6jSQNaH
JUn+AJWPkN7vSUfo7rIRclCCYMSoiXpkGZ9ETLRh5fSmb9PZb+5RbNWFYYaRZiVknjV6OhEgl9WK
ivg11Etk9u6dqRB6PSBMx9VfnZMTrXekrS8WAbkyyfriao773vpCKbkgoaGejPrKdlKaONxCVO8h
Lb0yOzGthLQyArYnewPQH85ljg6v2JIuqqonsd5idiFrTG0202zKH1GitHLXm/ogby1DeoJ0mVHt
mPFl8VVpasU5OCOReXu1HNQ6rFw7fsjKcW2Ajjpy/tKuMgfBoEt+DYofiAcRF6bQ7JSmDa22arZ4
gjgYWr1bDduKq0B9iXQXsG8+iMwhDXvOlX0nS8RMdWYQieUOTW+HZHBZYpdajUXglauTfW42HUWN
uLcHP18Z6qudKf/C1jCfG5GmAhXs5PQDzVbbP5pxn1cXAvG8dopaMb5TWsOug9w1okcotbRS8cWI
8ZOw1NSDKR9nc5tvUtVd0odSTQzzxChl4T6htkuyLx77oSQPKfbaU3XgN236tvbqtdwyoGCbG/Ma
+bpwt6Yrp++lXoIE6Cq0EX6GzP5GqS0n2ZjaAMBVKTo92qQgcPJAxAmqVmmRq7UeXAinXgzX+kbf
qrpdiOcwQjnFw13HVMu5Kw1uxuU0dq4cJNCmj/u0ndFbADEK+SvUCnFd6z8GKBNdkKvDcItHgMLt
4lSWGuSJKi+lQzQHvqme4mu2cQjJFc3WrgpyBKLcQGaTNE1dcZ+d3a2mAj096dBISLR92PY22AKL
BQGYq0gSyZjM9DMVjSC4tPLyi6zXRL4dtGL+hElCnCdOGWUnJZLUxScYM40vnTbV4zB2KzJNOyIs
vxVu39hQ/rXlhzoI19iprcmEURvFsHFNUMyhLasWN6UYNfcwjopl7YZC55tWY3OOd7aZ4tcr0swK
UwLBbwpndBYfZy+6RdRxSNTA0OAWm2w4qf7c5VHhq96kYjRoOyl3tYXqjkxkWoe7XtAv2feR0L6m
UhXE1Ra1Zy4ofKPGOLSIQsuQSMCBr033IuC4fd9n0UYlEpPkYTwQHk4Ns0kPY20lkprxMn5qSGgo
dwrXzGu0HkIJ3WVqmqDhmQClJWSVlEsHB1xYRhNVZSDXCnmTRjz7rttM0m/AEWQBR4ME0RlyKzeY
JrEQrwV4947lNr41q94hGNntpYt4LBrNO3zG6rhLe2vE7qmoqOHiKEejv4xRrwd6qantliASK/ky
DCs2Vh0FtjZEPrlLCmuJlFLBGHCFY9K8zrpO5Qg06opy6zXDAEZkIsO8qtwHDVmuONAFwnKBB6DJ
wwxZjQP8Dln9hlr3ZGyHCpqojyUsJSFdaDniJIrQldyTPjq029TptGKrd03hoHDngKKHS+nq4pte
1mSjmZRprnSBO3TL3by0EDYhn/URaaUPi7Ss6xJ0Oty0ye6dHQaE0fDNLG5+OC064oFVXtyX/agl
G5c4J3eXNrDAiIatKkIqR02Ld32ve1/IY6rvzLjlaWWjIqYzmnXLsrEdYEtBOVRutpWTNTLgS0SL
SASzGNuDZ0O/JGBJmPp5ht0C4VcrbP1zLxznwTXbvL9vFcfq0IiWDflNU5LntxZKY8OXCn6Y/WiT
UnUwJ3satlZsKTUeiFq9hcOMXtyqMpuwHbNTwSCR6fN9SAxi/PCWOPVGk3luXKplMvLdKaJFXW/A
fgm5eys6y9Ky6KHad/MctE0+mU8oyE38KWOpLVAlBi1HYU0+sueKGWdm3uD8IBKY0nxUtimxoISv
wpj0u2V2Jh2dQlT3ui9BXQ4nLkEGyamZL2mKMTS3O+fMykpFfiebJYoNIkOlRDVJ6WUkzgGYnPhT
77i9+CizavMRxyuCB6BmeI9na8iiKfCUMmJhGRx8L5cy7mdzX49FOW+dvOnUcMzMIdlnc9XGITtf
XgXZkJX91QC6YN6l1cz+iNhz6JHvEy4fVSEnkwxxM9AO/aa0EQ8HAixzvplIEtTCWJms5SJrE20C
a50ijpwdosl2dc9+Bi7C0K9NN3XGyUdQ1sSkpiqLtrO0BDJlQTacdYaaNUGNFsdu/iWvEaFn2Fuy
dED079VA7XCBJm4L5jUrkw6hMLzb0zZX6c1saiBXaBxXe3f34C5kaiOlZoZVoTakJp7RFklm9Tkr
ssnQw3JxsWEiziAJ7VBkdBOLjYjmMZrwfHfJfF5NkRNtrCQph1Oz7Vv3pFXm0d6ZepnyxS2JVDGp
O+XUTxuTXa6N8A1ErrmhPK9HmBJUTfQ4BDwSaPF4GNpkYcHsK23AHK1MMDjznkjeA0M3Zm2iK+Yk
5wVyV/tb05E2dj5oqugvx0pS1vYNJY3kvdANYZ11VOb0c+T9in2aKFmXw4/I6yqk8u44GGZJLR2u
BBnm1BAjqQ5fuzrHdb66jxfMDRQS08OsU7FnQ0sJZb2xIscWrQ80zvhRSzOLcOOMSrUxLVlEXyPP
qpsNmF/nDnKGd86Dc5Zwcczqu3D6iPi5pZmy4dtotYVHYTOKwaqI3DZPUk4D+R3yqQTE3tCV35uK
QJR9UQ/FcDbZTONDpGYj6UyebY5XeSkGi/I+3Zt93tdVcjrHhlmeRIo7Vnsnr5buS8lIZxSqaSzv
EXtat7Lsq69IkjT9Exn0ZN9V7izNnVhUke7j3JqHYJwqsm88Wy/UUB9G2R80d0yVuwKgKBp6r7ZK
hflL8sEelAWksAEJEW+qa8abRGXR3/zP1ecnVBtpxntXn5v/87/Zi15LRp5/5Jf6w/pj5RZyrUBn
RMd8ZaP8vPpY1h8Avri20onBN0mX/6+bj8IFZ0Vnk21ugCSkIkkN4tfdBxDhH9A71r4UmzWlaliX
f+Py88wxfXmJ5i0Rl4OEjjOlzl1+vRu9qGbo7kIieBvJkLNlolw4MIIJ7KSAo4TDpNrO1pgVIgjN
sswIMqOp3vmRPivjqUa6D7Fwlb001Fu8bNkpQw1aNqIQ0R60CfNjMDQduRyOpqwSfSuhR+BiQk5x
3LIthC1BCcK3ZKJfVRIhVtgnZLb7pjYnuDFKR/4Zm5lnBGXTGzfwq4Rk3Rb4QpiTLZnxY9/uTZTy
fTAY4kvb2/VjrKTOd7OS9Z9/f3j/t7uzr6mA/zEOnnLGQ8VjeHoWQa34eOrL/PGh7f75D7DvGuUm
GqjU8+hfrxlcP4etxt/QkDU9jSWRS71JVeZXWIdl/oGoDkYnGBaK6wiU/hq1pkcJAECrSyHg5539
7wzao0KjQ9Uc1AmlPrDJdNfd48aBCmtBqjH6DmURHLyMJSMwO9OwG2FEUOAb4FaQhc+CjSS/SeyN
wfln2um9jn3lxUP7VfJ5qTZai0z/mj/PbwVpKK3UZ+oKsuLX82cwm7FhIHP1L7C8EWwfbXq2n9nF
0/z/9kprXfLFTG3pwOOZ0tWg8jQqgOog/UwnpS+TzhC8/1Jrjf34Q2mrau25/qIfV9YKR5vzllN/
ENMn2+FxHoNJo/bhpWOxqZKhD6eh7UMWPe9Uoe3/9f2X/90zffnyR890MQmxQ/6uBomTpJeG0Xgh
KPXhxjG66YOHuv6qN58UbSbd97VWfizRqCcCka01Kd7jLnNG4lgNxcPFbRNiPNQwYrSJVLbvf7zX
BeSfQ2ZVCzERtFWJcvTxLGXJKbfw8XAbQBRQGmXccFtKAkS9yoWSqxjoknTZv/+qx0TnddKs9CI0
ItTg+NP6pb8YP3PczFXep1pQ6kRDu1rfn8VJv2SbdiDNnsi8KTIC6VQrOciVXmgi51APePLdAROZ
Wtp7K+Y6RCCMLZuwripapVZNmFVYEkGsngsuGeBg5qQerhw89H9PuPPzsYHRAfTEvqc9L1Yv339B
r2mgr6cFDlaMGXNolO8RAXDwNkgB+2AIYnJ4OzJMtG2rCIQdmu7+0eNCTDNVRBbBg1mIg2kph5NE
76TpNa16HFRGn4gIN2Wh0KCLdecMGTFxg52wqOKlmA0dP4bAMwJFaxO06UknzjQFJGc4Op3T+L1V
GYA5DAePeiM7MyF/rZvWk6VGMBctm0/D5EzlpyU1U3pFcV+mQWZRSKFsZnKtjiLR/MDPaqc+hoPq
qkrKHKe1VoGlJTInm9Fru4rwHQFZeY9NR9ahmzWD4KaXVukVuTLmuBeNOyaQqxuNvO8qX75V7OEF
dSPaZeeSEgHiJexQtxKzx/e+tBJS6w1AgGGbRynmCdoPoRqJlOvtoriPWqxWKJ0oS3G5dRv3Rpvc
YYfN22r8TmvRp/P/Do6LknTgIvRRyQk61vIvVBa9KzLMo5U3YYpPFlon53wchhpbZANNYK77mnW9
WJxPHt5tAmnSQr90ZNt85TFx03VHvf8TDZYzb3uTQg63IVJIEZjEa1RyggVvBDyQo7wu2kebm+99
Wvb2F/Qdk+bXIrNPUMYsj62eLTMXw9r4QgrNciGzMX7SZn28ponmcEdqovxbTny1G8oK1pTfxnN3
jUtVT8KyFtbnufWiGuyKPd+SY1f3gVi4pC8KBPCNG9UDzn/h3iwOwE8fyc1M0h25EKbf6sWyF1Zd
4Fgtyr6H4kJh2p/dtnNxUzoN/CCPJr3PQ3EecSeSLbTkSvqjy0wtDTNTyc/MqCFEj+xt7PnLrDrD
pRW3+gm5U2jbShbGG3ZKzIAE4OpOj4iBYtXnKYrVYWcrk2mfJKA9uOO4w3rbW0r8nygn3exTFUli
otyYS6NfZWOON7t25KeW2GAQkLlngtJa0ZQHk7ijeusMLQ5KE/opp0UqbT0GwbqhQo0TlnrexVit
SW4mLKjIx3dJ+ocsm+maUnMFpYgNpvEFCxl0r8hAD0g9ung0sIRPm0VmNfSPRM2IMZ+H7psY077Z
KoqyqEFHmPm8n1s4lUEGDd7zifTqPhlsYKDXjDk1AkJXSOBb0iV3Nhxw2oeiiWLtjDqP6VPUQlk7
LNlYBPgpsZyXmBf3etLQQ5R2bI/n+SKkHVY6BYKdOfTLtEV02tmAlyOGQufOiBz9DAVrdWrBNckA
HXGI8jtl6M1wPSp7ZG9N7nweAXBSznXZz/P9hGRhoH3YWGA2qm6anqCHEZIUgyFOUAs5IyqFWXem
4rvOJDNhyhH4V5tV2X8GfpYMl3qn58mlCjgFRRUT5dSMOUOHKbQS9VpQGb23VKgOPii4Wu4UShTB
VKYQZ4OaweoEXSZJDKEbIIk/rWrvXhWzsA/mvIIhIkVgrdU1Ir4ObZJQq++9Jb3BXTcVoeEk5m2l
6ZQddKx5qDiFp54P9AsAteRqg102ndvMrxuPdFjyO6x5QxGAFYRFEzHMPbxjnOgiHr9rVr8MX6JS
UONDWBBFzTe0RZLrfT1SxlHPE31Yfdq6Jq3yNDKixtkDZLOpuQ1DZ1e1L2SjC81XK3ifl2Wu9KiL
PFqEcbGRcYp1+BApWPnCNE7tu6K3+sH3psVhB4QVJHwjsfWRGkRelrvRFAxCfPEKBMaMNkswalN3
14DCTvZlRvSVX6ju0AU9v4wiojPl9zMCVqKZZwEpR+l6qLeDsRaKiF4pz80WHMq+nYkbvO2tmepa
lVX255zGxJ09VN6ZosnknDIBTuMp1yLHXywzPq1lP8HEsCHrxSggJ5X87QTz6qe2NqJbMwF44sfN
YIUj7Avi0KayeoiSItpOY0NVbazmmzYR7aekn+uzgeQw2Aju8DlSEOCtFbiQMslG6m23GZXpvEia
6QJe3wMNqYKAlciWm2rElU7le/HJCU03bQILw9SxpCtEwoVJt3JjYlkWd206wDGxcOxS42gBprj5
BvkrReTsawz9KTSNwkUulXTWvi77dKtIz/uS9x5sNye+lgMhxXuAc2el50Xn6TLR8TCqrTUgih65
ip4q0uXCSSFoywKUn9hQL/BgL7fR7IQulro2oAeBqFWoNiD2Mt8Y5kCZkLg7z4EmZA4WY8ONuWEm
ayU5L5ItMRf7yGnu4YVALDTF5D60Zetunboo933V9YdcRsVXb0JECA5u2JUdCxewFxdXXcGqQuF3
3ghzeqyQc+f0CshrSzaz0bAF6ALSv4tQe+tYU3aeTZXwU8doT/NWGCrt++ibOZrarqzH2vN72Mnf
Oc4cKkOJ9nmlP5LBZuWBUmrfmhw/bTen7OZtlhMpJ1VkdNkINiaq7+kD2PfRSmkxWPUCzpfutTIv
xqYcakgSTv8jS4S9odd4SjfmccJcHKIAvSZi70Ced7bD7HtPOeJq9LKJvF526Xx9VnkBSybOTUrs
cu69IFKJGdGKajhEFAq3qZWctKl2BxLTDCogSKjym2Y74uLdZ2ZkndBHTfwqJfg3VQYILpwN8OnR
tP9CEisGVqAV806rdOMicyuz9pt5yUKpj6BdJMF1cFSab2bVJLeVPgAadNWusUIZTa6+cf4ve2ey
XDeSZdtfeZbj8jD0zRS3Yy9SIiWKE5gaEj3gDkf/9bWgiHxJXjFJ07zMalBmkRIEXMD9+Dl7r53I
69JDidSpIT6lir3FeWlejZnLjmOp+gPW1rM2C08qiXU10M33dLSu8jAGXLeIqMtNfQqnbTlrEv9D
5jToi3oNmUYimfFhGLj1uqyAJ5lz4kqqCznU6ROVYvDdXxaxrcIlxhaOSNoQznKeL572+BssxPzr
vM3xiQ5zalGh9xvZj9lOL9J5iOlyO/HOadNTmS3LJ3e0P9BEfzR6/gxgMOvE1TjDGuNprL09RRrz
VGF0GwYKh8Gy9UaK6kcc5LRBGEFFre18AFo1gAzU4hRn8E3BWbeIVE6sqWVlYmsAXIC+ZkG5alcM
9wI2Rfstogx/2wcOzjetdr03uVHdL5tp1FaUiW5HNRifZqBmtk0ZDEQ8zjdEKyY47auHRA8Q22rz
rAjkuGFUdKhSH9J3HFzGbhl10EickOTZWOhPQK9Ou5CZQpLed3Z8O/dgCQfVnsuGsY1Mk28VYqCI
LgSBkwQTMMnaeZlUu1oropZNjkYxVU/fQTpTlOAKrujGV6ZxSAvKZTsuA0S9jcGx1BGbEDkh7J0E
yFOS5+CO5ibz7puZAEljnp+MMsu2aT1vdV8tTJy+y4opvhVb9VaDEWokU+nMnx8cI+13qdfvFgGV
xA7oaadzc+lQEBOunkHxLJdkvAtgS8Lem0V7qFt7mLaGN44bkO/eQLnS4irsE2z9GzfsimXbUTve
YzwBP5k66fwdJ/Cyokxmlj0V5wE+fTheVS+Wm8yLk09zNtVf0tHDleW7meKpVUkVRgB3GIwMo2U8
+rRzGZF6faY2Ju+c2pQZcFe6bxWwDbZSHj0Jye6W+sSrT81UW/BHhbv096HyFyAyDMnDU7n43RXD
j9jZm7HTXAMpQjml4pCQPUOnZ5ACPfTDsVdmUdta06lRlOGJmHxCTJalz3lzNEGgkUNkyvfE9ODz
wZ/RGRQgu33iMdLmS7saYEk6hz9bfP4DocO9g3JQ+QljZvwk6V6Pnf8Q9hOTbtJ93eFUElZ+penw
8BiFEd/myAiSbZn61sdgzsqGpFAzvzI6xu/b1rfXySKW3E8xHSiLl9rFDgBzp0gj7pJ5q2wtFaAI
Mjqc60FM5QtErFmi2LFMWAehND5z7P0kK5kEm5DWDUSBUWHhtwCODUDUJP//QPMTuscg0icZmwx3
eu0k0xbRl+wOSaPQJni9yE5Ne2geEtued6Bdrc9d6HbWPu+F/jKGfttup7nmKfkW+XsREVI+wJgg
8S6y0mZ4tVgDA30oXC1vOlsXCgizrz57/px9znDFZBvTqplZBCtFlAkJkK2UpLJyu8TAN7XUOc9q
ZnKbxQKxhZz9+jqFqgbRso9T9oakAJvnA2548HMVMIatTXliWuXcn3aWox5jy88eqrEebuD7jw9B
46jTkjG3zbsNMWnnl6H7BcV2t3qd1HIAudF0FNvwYzdypFEWWaCkuk229CYjyCz84sQh61EJW5R1
txCwK+y59e60FB6FPC8miaZ2OX50fNX8hJ1WsSwlKi7R5ar5om84FGwQUgwcV3r4f7ha7HHYG3YP
6LINZufBqGL3lshTpj2N5YAkyAZXxsy+w5YWVS9GVq5pRbW4IXhor6/tFrGcpsfceYP50QFjcZPE
bpWdaa7ysRypDqJqjMVwcNyuYL8E8gx5UfckotvB8j2uYOXMIpEVU/mk/Bw3lvoxMPf6UODqBloj
XAkQsU/UbZUzquY6qTtuQSqEWMjFSNJjwsw1p5bxKFq6ZUG0Ecau8wAmKpi5cSv7ITTYa7bcGA0y
N6RprKdd9lRnk33T24SfQXHztd5SIyz3wdIwAh6xbHDA7oa5PmhUNneTjk0/Muuq/in63oFjmLTq
I7ASDqjGUoMaDFhqk11Z1sZPFUuUC/FsjP5GW/A0dmPWNAt6n5mSdMG4wfzWneeLzB7EuJXuJL6W
Q9CaxCsI2WwYq6GXGIJJFyt/Y2pA35YBD7mbOVW5cSuKXTr2AD26MgCVNVjsF+mYE4Jkk/n40a6W
PAAnoqw7lD8Ofy3MaI5qnUzNCAtt1Z2knlGrHfH1QHf7YYYd1q0i5LzzzNPKnRNzX6R5N2Ft6vLu
UAxWOF8ig+rSdVCWfxYNifORnzvpDaAyYUaIFtpm5y6jllulAtKQG/KZGJoTF89Jpi2Wx8DWfXoI
G9DBFJCD+BikBjNYQ/tlyu7R+sXele1454kWpZDPNFtQYdfqxlwy0DLZSCP1JKCXAQ8hWclL3RQy
XJy0Ee9aoGcZL5ZF43goOlg//qhZz6GKKM5rw37BhoVASXrBlzijS7kh2ZH2RlLGVo++IS6+vdMi
fKmopMUWksJNqhcZxnRDmS+97HlB4vEkEVXptsTe9RGyYX46a8zilNmxcxDAI/yos0MG2F1g5HrL
Abq5khO+GtOT4tbShbrUyQJc6e1/2Npre9Gl5d+FQ9pC7knmt/0bID90dVEUSbq17PnrkOU9BTqE
w6ZPMvDPi3H9x5db1YjMV611Ymeu/elnndIiAcKNEC7bhi7gVCsmPHug+3DiBfZTwKDvb9kogk8M
6dd/38fzEcL6VI/ujg40tmWwJxiWjkdwjkVXPzPcbNstaay/qSYGuFYldbODEizmB38UZvFNDbCS
F7fz3ul0vtJspzOzgknWKaSzCj2f32xtVA1tRsYKM4s4zuy4RfTkGQdR139m9fzVwXWN1emJJ9Ii
oPRogjGQv73066Wmdl72qrKLrZ339tbsvPFE1WWye/t3fOXW1ptCZWkzkfKODS9+r0vDlTT3Lb9l
S4/T6ZzvnpVYiOmd3/C3S+HzpLkIsgLTOYaC9b8/e2Vse/RbmDJcKgk8UKdUNbXL+cBeTPf81139
n8r4X+t3/d8HljvVf+uaNvtW/r8Dh59HFrf/zC7XP/r36NI0/+KTRRnuQ74I8HfwU/wzcf8LPOfa
0MfAwvDGWpX7/4wuwS2s/2v+Ez8eX+Kar/DvgTt/nxfAYoBrjmWSSN3gT2aX9tGbwqtP/PEKlPGZ
cpPAfPS9Zaz/kiqXRlldBDv6LIN3AN8noRDTkrsXvcgfiJFr1uqNDA3kNaqeDlVtdu1lKRN/3Fa8
7hxdAANA1vQR7u7iwSvua41WcuOOxlRGNFX6H1ljiG9IYY3ynFMNFcRClLWmxnTFmkjpBLdGPWN2
ClHSMz7N0vZD7BTIIBm+9iDIgN7tBFHRuFBpNJ060rbqi94XtoqEdJCcPPs1318G7VWFYGNV5ENa
P9pftqlnn1DiLBN1E+ONMB7PjKzp701q39OpXNKLMhfmgXRZN43iqkm+vH3lVePwbAH+dWUqCHyK
OFP5hY9GPanZOzb3FZGC5m16T3ZXMHfkO3aF4PiHN9ehuYU2fE1aB+hwZFGZR0SxvUcedM+keqWK
wlWkD+3eGIJxq33q5roezv3OBTUsBmO4yUWdZmaUUrsVOz0uXpsxLJFFw9m2JV4s0kvSXjhCZ9B7
85ksL1EmHHz70qLnVMG5XIu/VU2ejtqB7e4q/84Mh6aPuhYFZbSANHU2zuRygOi7sXP3XWJTMwNw
/FTAMfw5y1I1WyNlzxs/FotffkQcOX1tMUZfFWlqPbXNuk3KxJiXM3KpjW/YrZpik1pEPdConeOt
YlpWR/Os5Pdw0eWjrAcYmRikbHVW2Qg8tgJBcL5ry8XILycYRMvWwYTVbKjG62SnHEN9hefgkFaA
DvAx8AYK0alY6AIVS5wp+mAUY5wZyphO8dx7xomjaM3dxLzt13TpUnTtVjPkKNos894CjB9vOB3R
XiAds3msemuZToZRTZ+WujMcQitCOLeaDG2xdXMzC7eJIePivIi9bIJGVw4N4MMWIaB0Gqb8i0FH
MHbVd4fDADLCMNV69/YLemzdXD1q68zzl0vSRy909IaKpaFdqX82QdqcuaoVN8OE0D1KA4j+Ywnm
Q9Fo7bnhr2OKv4AC+6qqkYaNqqBRbabJ38Pk/9uD/mV6lGf/fRO6bJZv1fdM9Y/Pd59ff+jv7cdB
umX74MJwTzC7RT7z7+3HBtvDpoO12CGj1wPY8P+3nxXp4/gG0/kQE8oKb+If8e/9x/L+CoDVYTVD
o7VW5X/kdnm5CvHXUAqR1IX/FdstiUHrEeDZKksKmSsStxhhxyNvYEJNv53+443y1giSZ4/mlRX9
Zdn+97VM4Gmwa1D9IDl4eS107+GgVzxrEA7xAPsuGDBGT3YKOD+GgI2t4A+RG+vtBTZYAz4X9hH6
PS8vCZSzynMLGKXwRljHiNdoZ6bvgQxeuTGoSXC1kOehmTtGDJXgAFTsMrpNkxCuDOAeb+MZgdvv
U6sOXDjddV2/o8l55YdboQ3hGtnFMeF4e0xLFBVux7AlxukYYWWoYmLWF/pTnc+U6Y9/OS4GlgVh
IA9xfYmfvyV5bCtaXAE5H7qWV3Yduj9pkqsTJQZ51hNYFr7zqqy/y3+2YCpnCErsvlYIjAptzHGe
NC+kMTTAPuhupueGnr9PaSzP8S19JpQqvKhqZMHqvWX15b7/90Wp9bgiIjewc0ffQtrFawcmn5jA
s5qjcJmQFjblO3XN71dZVW+crDyH6hJu0stnOShZMZwucWCYkgQMX2aXSvvf3/7Bjt8O22VaTf2C
/o7NAnTny4vQVAwYTSPPl67Z3oVjMV8Xltecakqokz++1OraX6FkyPB+ux+6nnmaj+6MiB0J9oYg
i9GlMTaP9/bIJGb39tXWN+3li4GVmfUK06tPQ+I4Ro4elKpA34JfyQOQ1eEcf4Eo3n9p4TlfVkhF
ZeTl03tQi+MPnMdJbU6phr2QDvcx/zTpPGzoQUommul1N1m8TOd5ENYXtgThN8+18V665isvyXr6
oLJG18YSv/73Z8syEhAVcBJfG7cqIBzBjukagYN5+2G+fhV3JTnCivrts85cR0xZJRfIA5IQY+rQ
LfaS+J2V6pWHh77Mhk0ZuLQULOvlvcRodFIyBZcIS5/Cm+yKq1hl/pmV+eopJcfznXbN72tHQGG9
wnrWG0MV+vJ6c6s9lDdqiVx7OeEpD2QQhSpquv5eVuaHPGhBOrfmO2DQV744+jUQXR2OhWwER1+c
h5y6amt8akE3+7uWdvS+8b3wJCZE7e4Pf7Z1jbJcHM4rjcs47mMoemt9ac8kLNCOvBwXMM51TbDE
H16FfFCDIxhidaTnv7E+FwFL1DFhURZEFRFkUgmmG11nfvrTy7BKcY7mLWeHBp/38tdi6pCFTC7g
mpKCFnljGLBDI+v4w6uEFB401GjhoV9GY/PyKhzBOr+g4MeXnmNRH2AsYbLwt29f5bd3gC8WnoqB
Go1Kiqf38iqza1pIEunQgx0RZ/SLl2uInMTqeDrfv32p3z7dX5cK0YxSUFm/ehfPFwhjStA25HTS
W5f402iuQJqfzmhlrN3bF1q3oxcL7gp9c2FHsNbiXlr13c8v1A503TuLVmCPKdZkTZ87/yRzKi1o
o83jsumsuZg3niJyhrSbiWl9MObB9Mf3S5OELwv85epL8I8eLd+rnScZUu58GqbkbI7RFR0s0qya
d+7399+QU5W5rh4Uqlzn6DsWcV4lLd0ktDMNNHmmo/CSlv4ksaV1+/aj/f03pDMD6gslvLlyE46q
Ko9eoCJPCs3gsMgPpH7XJ00B5/+Pr0JDl0PG2spgrV9v+NlWMhP7M9rlHMAT4/zcFDYuqH5M33ls
9N2PXpQVGWpwhgC2wWYC5+rlddwszxfIcfjR4b9OO7Q9FeR+Mg9/Qp+L26/0JXKniHxFfbrtSANF
EQuWwkkOiS7S+hNkTr/agxpXLJ8I+BjnWViD6bdXhXGR4T/96buDLesIJ377GMdlk2+c2NG0PzJt
tJ8SWw/+PmY3xmmZqwl1iZmYRXtmTPESo6hMbVUy1QsHv0N7YQ6zi7OUfEknvGKRTubgFLxdmN3k
6eQgKtLMYe0t+5kabtwpngmo4T87u6Wue/PG97MOGa/MUY0RbRWGG5W7s3+Y7bxNz/tcy89u2hgH
uxkKBoPcnaSdRkzQVwgUc3lpkPK2RM7KZUKv5sXGxpibLjwpyA6trxcMafMpua0LzR+iC9Xe1HRn
Lqi356rCxtavKo0xl+FhqMdqQmSLd5E9lRgpf9cxMXQ/NnqK032KXtSh7+wK56aoyAfbFlasbnJz
McPIyRbWRFfSTYoK4nmbqEfI4e57V1v1vYUj0zhriDaw7+jik4KKeLnNym9l6ngpMUm1bTOyt0k0
MQ2XeCbUyKo7aZ0B250ykYQikxyTNTKENMmsnawCMYSZ3RlpJhb4gBJdvTMzgNu0Vttk1/6cendB
yvj5pFmCEmgn0/ynRQ+TAfxSwmWISh/ZLZrXmdG5zipM5xPRtDcYO/1mU/lpZW69piAABhCIsG5I
hMe9LipvzCO7cstlk5beNDKNrcqOnhV93rNaWuV1j6nIu53JYJxPtXZqN2Yxq8aw2rXEJDh4R40y
Qak8ot4W3xHd0CPc0ECdNJJgp2rPcdu59k6KfGh/ZtW8nLb2HMQbwgp1GRHmxcEMaWvKBNPK6Abv
pyro2k+yU332fW5dadubujYQ2hPXJTtbn2BWEVjddYw6po7qSiX+sEtUGY7+FlKWMfwM7cboLpyA
9tZjr/JW1iQ4d+GS7J3ZNq+MCmH6mV4BAbuh9UyFUHHQPwojqN1DjAbuOqgM9SS0p5moNlknzhM0
CROTdV1XzbUyCcNBAKtte/ix5HHOr4ohMxSnqCS94bsxVlZ9gClTdlsrhL9OVKdbeUh7c4QVIRpS
go2MBQ1FW3tiOm2BmvmbJc1UcjOVNoZtswuH8BIoPCCWNKmanwEf1XBIGREbPyptp84mEKo+R2Rn
zBfMqUW5HwM5BKeof01jh5CPQXqZusNVN9pJcj71QVd+DKCGOvuWYbu1S4Ui8cK0U7QZ+FmxDRPJ
GMwkzkCO2JHK7IQ7hfk5OKQ5WtMNKyk7GG1VHoOYw4WSpIm9D1Mxmp9nbPHDweevdHaOFrz22k/T
Yhc4yC5POiuzwf/aRt9sUHeqeBPkAzPfWPvF49L5GQVwWiKBk1XjmCduP9bjV7dwlAZE67rhSSbg
V5xLXSXOdR8miPiapu+zj6MR1vLUC8pgOVhoXxNeIYSzULe68Ityu+zSIGcn2Vll3jwaZq+Ty1SS
FMus3KmzXRFLqFJj4gTlJ9XCeoqE0ZjrD9SP3xCx0BWuiia9bcYc7iDK8jDfFHz+V8VUk4nQm0E2
nyA0t6EIaGwAqIw48J+MRWq6W3QTQ4Xyum3vSahDDS7msrrRfVtDi5hKcVUQefaJhd/H3Yz/IDnY
1sCqQewo4UopgcC3ZIVIQlxgf7SHhMap3i/Bmjk9x5aR8vt1nt7rDI3vJrMFKD7p5pIxeT0RduyY
EhRaM+VtfJ9Q1XB0R1duXthhJ9orcwyz04b1Ake46eY54Forq792SZ/mOyRu4VePEGFnYwUg9p8U
LncjwhRUd+erzWeIoFIjelN9QDQnMdp4CAK0Ot7ZMpraJZPHQATJJg7zD9IK3ErHwjO/B5phEmcc
d9iwpEaZFJnh3CDLNZpuOcN40Jn7VuSG3gQ9mUJnakiYRpLa6VY7+Ax2fqoMZB5RUpJsd9fBmABS
4jtJeEakKelE01hx/J1oClGjeHOo9nZN44ZUI+ljySiVcek1frLvE9dhaDQE0tjLLEY6mvoNAVBD
Xg7hZkL5XJzNfQKAkV+yWY38PU0JOS/cyZj0RO4BRMvyDbl07rLDhZEAOjBppc3TWBib2Fwhxov0
bZwi49iACZ8sj5xhU1IUytBrHxvRxu3OyeZyREJSe9T4DA5OpkG3pKLMqaXI2incZN+xBzxkczt+
or/OZKISyHdg07YCxWPsm5G1ppBFJewACbsJAORZWVii3c6hyCbWLocoLR+bAPwtNRUOcTh+/mRV
QLI2XWiuCpa+mr8HUukBcZI9BruiVT1rOzHc+KINtCXEt5kaD4pRWiWYGsmYJENgfmgGxnOb3kKm
s2HRDWNW5MH7EhA+WZ9m8Kx6NNBm1UZNPTI8Q5Ix39D1m+uNpyWUkNYSMF0aLy/PuxLf/sbztPPZ
X4aa/BhtcjDVSWnkW3voYXFWRTwuW1823U26rKYEvgGkty4cMfITfY8o7JxgIYTG5UI4th4LTpyG
6zX3UEJMPvl6sesIUSXWlNFV9s/Ub2s2wNGmraWHWhcRUlhlAScYlNi0C5vBtg1ykuKYPdXf8JU3
BM1he7sdAkxGUVNa6qwleTbdmAInxG4l9aC3HbRPiIC5BHt6C1NAgVQCJVEywSHQuzDLdlL5Rb63
Zhmr6yQ2VPJhTksJgicJqg6GRT4M47mqc4TJgvU9Y0peNynw3hL0QKmIV/pkLRVu+SZw3PwKxeUy
HAqny6eTBU8b0V7p7JnncUfq3rmkluhu6zyE+4Hj34mzMw+xvUSWnmoHtmIDOcNY9sR0Bs5po5am
S4gFmzP3RwssQrK/WigQt2jEyIiOBuQDDmwdYTvygbLFgpCxIJaOcjXG8dYRVX+SsSHqw4APxD1Z
IQ05Ocn4lUjM9hnF9HVPvJNHJN20cTgJ3isBfeIMHFDacbHWpCvc+PNNgGIzhH4amiWRgmlW7NsY
MAi6RIIJULLardxSdNkAnVRu8fgVj4Ds2d4967StNdClrmRkCEcCKoK7EPcE750aXPVqm7St87HF
tnOGYMbONhYr1EUS20i/EkR33cZOfolEG922O1Dq4XDfJ5Z9P3O25XWzwt7cG3FXE7pmVEW3HzIU
Vjv+dwuZ7Q4MFJV4P+n1ex75lDOhs7Nhq+vUMcimBAMlJQvg6kgQfS2ujBYFG698HfPPa2Za5AM9
hWSnzSy/j42UFUSIuJqZW1EkRjb+AUxKZt5/a9nUxw05WAiNBgts5youG78oaDELy7CFHUea0rvV
ZMDjR2VMDGuiLDoipZoqwzbKXHTYzVbQDidzZZY5ml1V37rCshnyDgLGCmWff+0ZiWdEdlmisrIz
kE2oprG6BO4wAU0MyvqEDLJ45uoMZyLVT/jZyHmqtk6VlwRAG8kK40nV8AifyYPiOks+Q7IwdUuM
Y0+CY2L73WcN9+VHU7S0TBcMi+iVPXd8gukgv3hZ7p04cUwtRfQ4pyXOAuRNJaLQF7Pf8q26rYCR
BVcRtE+V0wSNhp4c+MjjOPRtFJ1/vtQOKeRWkpfebird9HpipZN3IVxQbzOlPgJL3B+Fv0UGau4r
uJti36Ze4e2NAqLIBtLTSLod6atIzS2IEdtizpebvs6T1YznOxc+8v3kLM1rcae8xDfuZGDFJNG1
xfBhURB3Jt1j1gpSR3zM8jBFxm0MUEJTLKb4lB3mze5M4BsBhw3u/KS5HnCBTJTYKAQxvnlq2Th9
Gs/8/HWJ4V94cXywIMxMp7nHQeOGnsf4mKi6firl4LrbSmh2z8wtLJJYzan+NkFKIA3BcNrVBhIP
ZChvisQlDTTyZ9xGrHFo+qirk5F58bnPahN+xSRRgcM0EKXyT0yLHoZMFhjFHcmgdVdF0poTixrb
bq3uQ1qLkq9SSEODY6IA4r/4Rux/rtppuUP+43WrkNKFvSbtEmFm57r3ic6HW4ej4Aoo8zukTsgu
A16lnCF2A+cm2INXGM6nhaJ9g5SNYwhfa8ZLZ/ReOk87y+nSx1YJ7QCKC5Zvk9L9z1x16YB3i12H
9xQHVSSFAsBjV0mhI5YM7GcYw9J9FQaEusfEWsW7stVUwEtl2Z+bzDY+E9qK3aEJSoJmQ78kPp4g
v2Knysm4qvHqVPwOEhsfoQTVT+TDTXjwg7S4h8Bgp1sYNOW+kA6eOg+F4L07EbR3bRXeGHPyAvQv
v/cZB7lb/CRJ+MCznc1dIRBB7OC55+hzp967SyX4zG1D3JyHD9rvsi3yw2HYIwZZnPMK3+it41n9
dJgoBWFDDHQTwhtBO4PoTl8EPhLEQjg7a9DGgYas+mHOrsPa5oFgifyuj0FAmcU07Gg2UZCT3pnI
TUsErrUb9OSerOkaXqSoN1FPmNNyi72jf0hg+9k4jA3zPphd77Ke+Us2KuvYKrLRGz6P4L5gXraG
cne8cdQOtE9d9tpeku2ANAnlKu1h2WHtzYnBU1rikvDKof5RheSqRUAKoGR5bj6amx4h7xmRzUB3
5jT05YYCtDKjsW/6b2JM2+xidBsTLBzBc+2B8WeMrVUa/cdWE5XNNh1MV7Wpq3BnNUqEbPJq+rh0
mVkclhoTDadnIbIDbT+bW8VnJHkNR+/E90d3oBdB4xnNsmGqK8hvIWV3UHr+xVCZyT069CbeZp6U
HU6EyroVBB0j5xgodiMN7obarczbc6y0JMr7i8g/U/LNFKApe+gGbz0fvxp9qIUtfkUYap1JHjDa
bDLM8US2P/wmIZscWR1a/9w3i/IwsVfLLe8ly2EzhYm5E5gfkP8nuYGhqs/KBzWyzER6diizF2Mp
74QKFmINkukRIylZC8mUtd3ZKIfhJ+9lAhEWRkv2tJDfqQ4GtbE4i82sMzGXLCnz6aElzSpo+64+
INNk51Rm0JPt7Q2G8UBoDaSh2s4LtWuNbvk+qYx1p69S87qMs7E5LcTSfrWdNWIaLlNLhI69FJgn
L4nBnazqUzr3Dt+X6mfA8JKSpL8yZDBb20It2O2bhZPqDxoHefVg5IjSN0lr6u6gE0mbCkMPZ/Xb
gjIOO6UcLU/cl9CC0k8MFX0nj2IJVyuN0tV58REtvRtuXG9i4KJgAMvLIPbGpxFJNvm99VSwTlvY
PVAuc17JfC+7QEsTP7pqqJ4obvuvcghT68sQy758yieq771HRNgYmV6Dg3LWWG4+pWki1cEqgy69
9TqG1XQBVP6lS7qPdTEH5IUNHQIbl1fDriXFLlomjkVuuo2la53wnB/gS6xpNh9wHD9x3i22qfR/
1qU1fc3DQO9IYA8Pnj+e6bXkFNI8BNUEotAcLedHEjhzev4/kk8pLuqQOOtWmPV20Jm4Fl5t6x1I
r55NEoUOqbBCd19pS7gcZXxasAdLj+6H/4E5DnuM4x8H9DqZACHmeEM7It8/hD3Edk5moGoC4ics
jJSBvpZhA0GRQqu4e7tj+1snlZSVVVnoGEgMkQce9YXrcHB5Mz3BASRHJrFSoicZh1ttiOkPm8Mc
DJm7MENivL8KHo+btpM9dWDvsKmKrLhM2AaBbs7vIc6PG91chZGIwcibsQjimKPmvfZcp2tSDB+9
47dnHIIIrGVc+M5g/QgDg4huFXNyQKc4Z9Bo/SJePOt066RrHavTBKiOAstrW7DrEBWMZ3BHSPd8
lXVOcDX6BmcKNN3iLmDDe0IsTOnz5z+gCQzJRpyOhvoYrTG4sWMKwQ9IodxvcDOFWOO0wTch/hlX
/J/y6l8+7+J/F17tWgKNX2p+1z/wj+jKBkrEdJSxHmcPlCQMtf7W/NreX8xoV2nnOsk37XVM+4/m
1wz+QlKFtHcdx4QMcvlD/2iuTOsvYiAYnrgBpxkmvH+i+H35MTDm4Q1loIr6Y52t/jb1yVxBCYRt
H8+EsPYjLrldMYn3Ig3XT+o/Yzv+Wiws/B/XQVi8QsJfTmNSXTRWN7oQtoj8ve/CktQTgClnadWn
DCy6sdo+e/zXf//Vz10LLxetXxdkRuzyukMjQ8e83vazjw/fvGKgUbgRFanER+/L0y4bu7Oi9vJ3
LvXbE1zn+miCmNDxAEFFv7zUPEMRq1GqRT2V7QPiackJSaa3b9+QueoSjh4hdg9IbEBCUD1ZR2uj
6c1Jak69G9lFKK9rP8ZiAqGk/QScRzFHaJrHuIN1Ezn92s83/X5fmrq+1wyg6Uwu5cPb/6BXnjDv
7mqW4AGj+jraFrRNaREigQKa4VpDZPmx2DSEzH1Leus9dv+r13IRBCIx4F1yj66V1EAPAHu4kfZC
/4NUY39LxQoi1y9paL59X7/01McPejVL80mGqOKOZ7sUzzPGaIniXef2mdmG8a23prK15G9cujBf
rovFVWfwrNHbtmacRsow8RTWNIEGkXsbIA4xrSp2y/O8Kwlbk3H3t8viv5pyXnnnIG7zsiHlZPR+
LCQkBWtYzILphqqgRsZ2ApLEavrt24/itat4PAX2SqRbzrG6yaiz3sfT6zEl9aYk8hdYvD6tw3ee
+EuFzK9vlTeI1QzlBbF5wdHiQFHfjlWReBFHtW4PYiI5zZFv/mjmvD21q1kEUUqQ8C4k8eAducdr
XxXZl+i31uBH8Ezrm/dsnbAcOeZdAh/EaFMch3nn+SdhgrNhP/ix+cHNE4zMCW5AlPdBOkdJ2OqT
GrqcjnpvbB7xPr4Xu/XKU+et85lf8+x9lv+X/yRg0oqZYcFaSabCDeHlq403qG7f/m1fWZEDmLLk
YYCUh22//iue3bigZQFDLGfdN0V1MlaLSZMnax3GL567wNDw4x9vX/G1+wKLh8iYmwPwdXTFWJWG
arKEUUVLG4vnmGwGh27Jn18lRIpHXUecEJ6Gl/c1WpnpL0nowBb2jJ1cSgxjjQjeKaleuxcEcXgG
OOCzVqwylWdPj0awZU6VQlmo5XBtNqBHArWoD2/fyyvLHhIkuhGewyId+MfiD2sxS8ZzuGkCxzmY
6ejigAX5Mgrh//kNkTPjI/CjWYjcdX1dnt2Qj9HaEx1IaiKh4m0wFcS8xYwb376h9bEcLa04WShd
eOFQCx8vW8bUVlVndFxFAw2qVjMvfQAAnd62aS0OomtuiR1cD2n4zoL5yqMMiUPlKOgif4YV9PL+
Ari6SsiMfsuY049ydUUIweBtMLqLdw4x62Z0fJMIr3BzrVHRqyHr5aOsCr+b2MqjIW/2JQQdgqvq
TWowvhA1uCsaru881lfeRmiImHaQ8TrsCkcLqBs28PFLhuP2bAOAhhGzXY+H79zXa4+QgSqqSbCw
hFQdfb+WR+8Csg5u6XqwTxpcV/u+q9qrscck+efvCVJreOguWzCHz5ePMEHqMHijcLABeAkUmMA6
rYx+PCC0NC+gZyD2EkV52y4JXnvpGO9c/rU7ResK3nZlTOKIeHn5hj5c7XXW/7J3Hk2SKum2/S93
zjXAkYM3AUKkiBSVuiZYlgJHa/Xr7+KcHlRGhWVY9fiZtbUda5EegOO4f9/ea7OG5NTNUUJlBwv4
1CHTKM99fqWnJgvddAfE40q6NY/eu2JUEb6YhBCJZrydwuLLDHU6SJvllxUm1w5CkjMDrr/94+xE
bujydcGtYUEOPLq1xCToANRKeGJhLrZJGupXUlIn/PyyTo3ikFey7k+QKNvi4x2k6dn2YYgeUGpV
HtgtkImS5J2/iv1aNw64UhAjIDlUDVV1jkYxW9LIoqhCdQjZ5CFRY/d7D9LmRxYuy+7zCzLXv3V8
31i72HevoT66fTQnIJg1XConGPaGtgo3zqn6QEixiEBqg3nrjkM/+bEz0mDKEYZR5OEfs4AWtdqR
AzrIr0vIX/Est0wLUgMGqDB4cLtfUh2yZSVi2a2faDiQPSHy/C2F74Mt2Mqw2pduIw8zpT/83t0w
EkaYKPUPN17bETImaILQRssgxqjUzcdw7qhNpkWfQvFCGpltOynNb6Gldb8oLqi3JjT+lxKRAUV7
xOoTv1e3xivgjMZjXJhs6bvMLdptxA9+i9Gi0b8ppHnt2gpkw9iqo8twrbUHq4kacCFJM+i1Igxm
fi/MSQZqlhvOGUHziRlFCQrVLHpWh13i+s7+9oHKpsSWcaQKBECmfsj76qtDF+XizFP+8yFjY2PV
wQVps3wffSXSKi5banCEnQ7pfJUIvdg7lRv7dZ615ybUiaEERyfM2Ktx6niNSWqpNqUpKc1PROWl
NLxqFB4mwRnDnJ3T75/Y5tpUsEy28rz0nB6PvhAULmNSCDhAFXZlfx97k9phSvv7rpmqMffYmw2t
b7uYdkAXI1FPHH3+IeJWooFJsV8BCjpzq//ZWR+9UNxJ3EnIkOkKHMtNaUNRhWOL61Wdnl0SntK2
fiikuVcSlxavWmTOoTaZbZ4wExvCXRtNN+2ALwIe5tKtcSimjcJGwCT0MzsO7+vJUeczy+Wf6zPP
G28o6nPUW5RqPk670tFRn+Fm5Bbl+re2xtGYVor5i0O//nOkbXwTkWL08++nIZv/tV5n80F3j56W
HWeSBvTMrSlNcZ0n0BlzVWr7BULNzedDnbo+HIGUW1fDN5DYj9eXaknC+aowPTPmIAvT06I/NN03
svw5I3Owx3I5c0f//LgSr0tIOr4tDiAU5z+OSHyImSfAFb2+x7LVUnB/zvgP/YUezbmkwVNjUW7C
yc5mwkWr/XEslLE4a0vUUXyGyCAYFQsHuqiulZqW6uc38uRQTGVA+hTneNc+DgWZoliGki3L0mnj
3s5VZke2WhSMc7u9kyMxFw2gGHwCjyXw45LPyTxwjjLQN2xLvqudR3Rssi05nKZnLuvUsuvi+2Ty
gx3gwj5eVkxislmELEgjquLDTGgUCL3O+vb5zTsxCqYBzlPU/NmfHx90tCjXBo22B6oSLb9Nm7RE
VNOiLvovhuE6XNNSoci468vw2zcEkkDSKiPTAUKYc0HDXVxjmlb3fz8KuxI2JS4HXVU72v+zkFEB
o5FCN7Ed7idXn4OodvUzL+668BwtnwgBMVuuRWVqt0fXYo5qaXaZYqIoQsA4GPmvUOvvNGlflwql
lM8v6cSUYxUCVkGhmq+HffQeJUs/h/S4TayytnjVStvZumo87ghH+PvKFqVUDu846hBSITj5+Iwm
Q3HojlumZ6uRc90uk7N1oHBtP7+gE3eP+G28DhScMDQfFxTNVqOftnCWQV9g70n/Iuc6n4yHunNy
PxKjfqZYetQM+merSgWNThAzj+s79uJMbmvP3C3qTFURIi4rUv3F1IzuUqEgfb9U2vJDpov2AGuh
RPAV9cN+5Pft/v6ysX1TSsDghFXnaGouwprCkC2eV8tq2aPgqjZ2oujPxO8gRw278cyrcOo2s3Jg
deZ1gD5zNG9y3hH8dlx11KjFRUPHbOuOcfzULcC4WLCV+8+v78Q8pSMCK8NSqc2Qff5x8jQDuR7I
AqkTK22/dZCxBdoQWWRfWa//xUhUz/B9Qu6hKP1xJCTEiGsyXA+dGuv+iGOJgKShuMp6ZIR/P5Ru
r/ZSpuq6Dn8cKnJLIk4M3ulaNe5aAhiflaheDpYznevSrI//aE3hw7WiZDDmqObxYm/GupvoISM1
+pDe8VV4cGxlDjKYoKi0kHsGg9pY+3Fgf/b5NZ74AFDiosaFYXHlEhy99U2HiJfmiukN8eQ8cQ9C
JHPxcmZ6nJiOuD75ZFEt4UzqHN1JShouciTWFgdatecoyyuYE6TNWvyzDce/X6CpX7BYUkDAzH1c
w6jFwsFMZ820ooQcmc5VfZPgKX9O1HFTUU05M01O3UI6LWsnkZYX7byP0yRDGrQe6UzyFBHYZJGd
7cY+PvdGnxrFXlUArPRU044/bmy2skovmPdwb55gjiDOTs6eDU4OgirDoZmGCODY+Z4TYNfWIefQ
EjzKwap686ZBnLD5fM6dWiyo+lNd5WowiB3NuaIUWEpqx/RmTrM7Q1rG5VRDfCk1pAGfD3XyglgE
UZahpeCb8/HZxEZnsTdjQ79U6M/Iq3OvYW6aZ8rF6w8+fn3ZxVPboRtHjfVotW0aB8FOzwyYZEkS
V2OC9G/tEs73slwQbkjwglJdNyqmuLm0zlZITozO7o3tAd8t1o+ja4ykhqIYMYM3YJB7zqo2ekdH
rN8W5y3cfz651R9ObM261ON4O3pyagJZb25NtosDQMpWkcNDXPZos8RwDjXx55LIULTfYXYQRMG1
fXxyY63HizQXKtawH2N/FCbq+7o23yWY2Q7bAMVyyCRry/DMFuXEyCuBi/eMD+EKDfk4Mslxi6U4
7Sr1NcMd4pHkIS1N54kzqIOcqhRyw25PBsus08X5fL7+eYM5ELIBW32gNFPso6sm5wpgE6cL8Pi6
9NeD2Z6Eq+hiLjEJfj7Un68GJA82I1jjhW3xbx8vk/y+xiwNSlq20tt3KSmuF2E3/P33hcMFLSc6
pehxoBl+HIUia5VMGRdExir6s9lUfH7LOdHBiWuBhESrlE0B7/o/VZjfzhdOiQWAL4Lg26V0e6uG
dCu6XN18fsdOPBymPqsIffdV1XN0LbgrcqFVjoA1tqgb0Q3u6niKfHyCy8XnQ60fxI8riisgPlJV
x75DQeJoRcETM+YjdXLUoq18jPre+TITjfKOKFK9Z42ON0Osa3/9IWNQmpJ8zFY44jGJLIxsN4sa
NO4Sw+dXIqmlVwxK9O3zSzvxrNhmIEmxKO5obMo/zghtVgzc6QszgmP0tl1mI6ApNAf/zSgsyRyf
OPMdj1KVVkpcJKM0BaRnHhtbU1JizoxyakZQt1yRJ3RW6c18vBbAbEqcdrqACzwswK31xccGs/ia
I8Yz1ZsTZTtWQw6CNlsadtju0do70jWbZwpl2H9KBJ9Q/IqNYqfIuykjaBcTX4A3ORoWRgocUQTt
5j84qkLkqSej2WVKjGmkMccv4OT0AE6L8dd14nW1JjIdMQAr57Hvu7HK2ZjYL3tihC1jlLbKL0Fb
/flz/XMnySi8DxR8aJdyMz/e8agJQ+mStelFdmS9ALUqLtN2aUo/U+Pc5wMpzzziE9OViBoqpeug
fBaOHvHsdC6aVh5xhSnkMGZi2cZmMp9pqJwahc3QWlBYgUPHDRVd6bp+kTjjUjsXT/yM1z7sz715
J4rR60IMdoveNjWsY/DWxJSZzW7tYpSVccgTx7qwlqJ6aJuuwJEvo+IlT1OE8HlRHlI1yn4saUyw
K3k/7YHY8fzMKnfi9aHSsCrFqD1R4j360hIhhu+VLyHYKtX4YpCitSutunswukU/81E/MRQfH2p3
63IAwefoMULzjtRGR9uR5F18mydtdm3NWbsdSZk/8yKcGooyFFIUVIIcqY6GEqVd/NuCg3FYf3Os
gqSRJKyDYSBd/O9fB+DHdMcAZEFOsdbX5bcPXz8qM05ZmoqqFjb7epmSm1ixMZINlrJtZ3muQXti
ntIzpdDKmrceC4+emGtwAnE0yCYhoLMNAnTox+rcnFnrju8g9wzgJ+1SQfGCOuvRVWGRAQ7RMMrc
0wjC1GIFBLTIR+Kx/1ZDKFQNeNqqxoH1peL2+HgDrZm2X5tmNLzp2vmE7CWbqe3O4ee04/u2DkMp
WGWbpdFxPlYCF127DOnAMLDtPDM3d2mPHUYC6J+E3zf2ZnF16JVVgjZe27pG+LTiI/GrBTl+ic+X
0D/vLr+FTzxVedIpUX1/vGSoCsOi2jRvzWKNTIgMnc985+xKV3TB50P9edkUg5iYiL4tikLO8YO0
ii7NJYoMJ6+SS9eK2yvyzM618k+NQq+BRus/HXbj6IIw6tW55NXHr2NNXzUCpV9qo3j960thSlow
f9mQgY8+GmSuyfXrW9XwctcuAmwsLeBU+bfbFkp1kG1o0nD6pvB0TJ2xqhFD+8gNI0qu3ljsa6/M
AivUmWsx1hv/+/5yHQcRArkXqC044qy39Ld1Q28HmBYC2hKQRvN7iaLx65Db2dcFy3gOV8CufnWV
Oz2l+A3exajV70KWcBwQ7WGqjJGvYYvX8qLxatyrdyx4Zr1Xx8y+zIB02I9pPpNyhE0SZ5IMc+Ui
Wsoq2tuy6u56bSAVQrb0gy7YAxfXRUHCuUd8vfg+Z3hmNjKalX0xlEILlGUmyLfgVWkpjqkEvE95
Azim0cf6OjbHuvJqK+7eRBOyz8uzqY/21ThgrOMb4uwxtynvLWgKgjoG0gv9SbekuS3UDGy8lznz
HO2dUFEtH4S+Ht1Obp/ekDMwPw9ENvR+Z5bmbcyL224Jmkz0bZY3SwXmZF6aC9UgJQ7SQJ6/ABWL
H8ggqQiUI/X+kDe1eFSdTnvHmGO0np3V0EbaTCNDbGLrEm4cc+oObAjSr6PT1dMWox82zMadiB2v
E/Jn9rHUy+QiSYFF+A07u2hHyI9RbYUzkY1F/tICwkGrCngrk1U4ZN6Y8YD5plaiJ7LpcMU0VgUp
OnKH7CqfaOQHZP7iiw7rnpyISlGaChd6Pb5XaqU9Q+qrBz+NQ6zooG3cR8OcLJgUbbl8j4WF5K51
p17HQ6Q1GC+z9M4YGtJx2nDKX9m2yNQbk6YM8UCaBtl2aWXXpDE2o+pFTlYfdEzUz3pZtKU3mVb6
rPLPzPNusPatgmETrbhT99ulg5wS4K9n+U9QNWdBly8pG4MFGTZMkRFbmFSrGldMrVvfwqTQn4dQ
NuU+6gv+F4ONBZk9sln/KKImDg8oq5bUz4UiHiM1VbFOEln9YtcEL+1tKNZf7KF37iD5iouEOKsL
GRugggAV+wLZnDeixf6KZ8t6poTf4mfCWQgFTXQwMcJFJLSAZD3WvkgGUEXI0vJpBx7D/aFOdgoD
OR8nJrvjSIVFsFG+8W1LX1M1dCs/6euMuDUkH5PvuvH4pTEBQAV1xY4TpEhd55dUz6LZw+JFeYzT
b6oCox7s56EtEw0eVZ19H4Ypy3dL6EzXhes0rYcTMtlnakXIJVNvBZ0kDYgfkDzTj27K7G9jh7Jn
AxwxbLaiSuKXiWJDEYSjVd5ZCG2cIFPLBkiDNjkhYZRFZWCPTqo+3tCuWK4bR+bTLToK6x0TopkF
o1sQUdilVtdtSkI3pGfUhWNdJ7qTjLdm2wjxaGbaEvsWuUm8DHXWRX5hJLkIMssdsT1aqV3co5No
3+K1RbXDOiF19DjmEL4lolVzgt/iEVci6RuvDTS0Ci9fbS5+Ucv5BaxzXULXScvE+VovyrLVXDmV
1+B2UrJMUR4Wq/9/eGtiAt2YHHPG+tAVOOpSs4pbLItD89qr0/Al0kxooy73gsC1hByduW0dSQYo
OOig0yIb63qVGcRTGWyf0etkeL+INXDGwCFM0CEbqOkQUSyQba+JNs+1fSL74rqE8NV4Q5fw8JbM
wDxoqQ+s/+3XqsvpljiixnUKBHuVL1UVbjsCQzG4WbW7EbGuEiw7NmlD8vLY3SZzYpr+pLaEkiAd
5b80MXY8Qw2I7obZkh1RDfrSY13LCMyZE2cGyTY25q/MLfHQ2tk7eI3oLg1rk2ivXC3nHaGN3JNI
TQqyRTkeZH4VxsYU1ItTRj6BI3W46Yg0vO3yWteDLltAcbuzDr1ikbM7Bh1i32hPwHY2R5upq3r9
groo5kx/IV/ncW7C4T7SeiJC7bhxjOfaGFYWGcbPryFhG1+bnqXgstfMSbxbePWEejGEglZnRZD0
Yeb9JUcLIuAbvugBVoUuSR5F8Zmam3Y20zvqaczNWjSt3IKWtLjZmpOHXu1m7b2046RFZJH2Di4/
Tjce/CQ33YxaMt807jIsgTmwHfVLTa2nDcww40aRYfUoF1tNPYRwtnlpxf3wEwnXUvuqFONDOgPB
Kl/6IqvjixrP2VOeB4BArUtc7/mvOVq5q2FsLpdpOgDWKtwQu8baaNI3vBpt7/ec51dmgcJ51g1V
R5JYr6WXArD65NeF7lyYHQbcoFBr9eu4sAoECdbRb0qMcp/rm+CmG6HeeZFJEuG2pdgNdzLHlLyR
5TC/K24ZP2VmiWd9FBhnNxEvFLXwLJNkHS2E2zJ9CAjbID22vyz4su/tXhNRgCQ/vBSKmuJuVh1+
O3DXGSKVZVXf5GpA3jlocYiOM2rOHgupjReyIzF4K+q8pThLkiKlWXfB6zkpbj554xSmu3pM5X2n
yXHZ8Alr8Nbjot4Pbu0+4K7PQUDM1qR4Kv0nM9AiloyNwZJ3X01SK318+JVBDB6mTz5p9jL4+CaV
q3SqBsWrlrrP9mYSu/dLOECvV9O6vgFk09z0nQ1YzIiXcKOig4fPVrbWHRN9mSBt8YH/DhUqDqFz
OOkA4R+V36Gd0jK8XUJtBKuCW9z+ZcBsUbb9VDnqrYYslnBQLCbG1ymzumzHtLa7W7U3VgqNxiw9
6FacwD5ZrNj6Io2WtU9a8Dy2sQwN67XV02neGD1hXDu9gRKBnH0xk4OS6bP2xXVHU98paRjrFxx5
yv4ihrFfbbVYjuY2TNqIiD03G98xko/97Zz04ktF0heghCmPDWdfZtOgbUI7ZKpyIjaLt14O4tfn
m8g/jhGYr0GGI4BH2LHqyT5uIUWatiznMz6GeSw3sZ7jpjSi9NYG9Xb3+VBraetot7o2V9ZDyxrS
YR21DxWhoRsR5IrbqEz5LllWYDWCuW507rRtrLC/lFGrX7TVvGzati82n49/8lL/ITXDbV/PMh8v
FcxRnMY5qAVHLu627kzxVIdiCpysqXefD/XHWYa7SjeeIz1mWKCuR8eMmDRzfXaQJZdksQaKZsy7
uuqmvyxRsP13qDapmH9oryB2+3hBCoFZoT3y5dLbMt0kNruvvjc6RFPE1X1+QSeeHXrOtV6AjIlu
w1E1BLBQtnRk1npZapACR7gPSWhSzp4TW+KGhUxuk6WKD31iV5dE4znfPx//1A39p5mD5EGnAHQ0
PphXG2oFh0PXCevdDDCUAD7aqJ+PcmqGYHuhaoF1CAnSUXG2IjySk9RoeEoDZM2YlHZj2Gws5jF0
/3qGUJynmUEHAinVH0fEpjP6tCkcpB3STTYLXYGD1ZrOz88v6M/bto6Cr4EvG9Wlf7x6vx0QNQJs
h5CKk6dLdNU6+W0gD5PuzG37sy6irZYQxPD8Cwvsat39/RwqpYP6IGIYpc3GW87f9iYx88FHAV0p
QdNWzs3UTj07jWG6sXJN2ZRzmipwKZLxwmnJu4dTJWmvkqz9+Q1YX4GPaw6dfGvlmNKM4w05ekXy
uW5B26OgMRZLfY8GU9mCwjC2fcgWHWgL2j8LWs1/8XAhFFNaQwWNJOOovB26hKHySV1XOq3w25z0
4XGKxZn17NTDpQVBlhtrGW2zo1Fg844dK6cBnSp3tm0+vqjqdK5h8WeJAW8qRjA81LiOuJyjR9su
EnAq3wf0+64Xd1r/CsNI9bQ2te/LXJv+vaj/74D/H/opv83d4L17/0/C1c17/vP//c9j/A5rtfjx
e/LIP/+Xf03wVPn+16Jgi9Zdt2hcrq/yvyZ41/7fNVLkH7gEVUmdJ/QfD7xO7giu6lUVSpeFSjbr
2X888PwxmiHG2lkTVLhZVf/GBL9Ogt/eMvwEq0rNXs1GSP9RhHycJGab1UnuJO1+yJXukOgaJoyU
pdRLRJyfIyAfzch1MGSU/HzoRqqJKOTjYLJQOFNqAv5pHOMMCfV6DzYwCvg+RfvRUKhs/fYc7v69
jt+98KcGxIlBn5P+BtKQozUET0kpnEY2e91VCAB1DQn+THdBMalZcTdZdGI+H3B9cY9uJ0IgEucg
0KPxVtcX/7dVu9TKuKDdzhVS4aF+nFr2lRo7xV07RLNfhjE4SL2vfpD0MpypKh+tKawiTAZ0xCss
Hi2bdfSdhe4VFhyeuKUJhFBy3amVKdCoPr/AP+YLo3Bh3E36x+xhju5oziZwwgNO4sg0dJcEB5gk
IoJPaGqZR2du5vq3PtzMdSwafhwjcG/Q2Px4M8GlctbrkMpDtdxwlCCzdGgfeoGQKE7DL2MRnpER
nbo4eAYoXmj8r1K5jwNywFfIfM3rPVHjPSfHON6zLCu72TbPbIpwUqzP48PVOZSxUUbxiWMPyJAf
B5Ny6cBZlaAUcU4d9DRT3tiCFQsVwG65ryHZDd4Q2mJTGpOT+MRyB12CstWj9qv8UFxX+VpQJPvR
JAtHQAqsUKGVBqfSVlJ8afw8XvpxS1DmBEEZhTOVuXZGLqQD4/EnjTPextBq7SGq2+lGX3QV5jS1
nNdxCMG3qqUAI79QAb5P6zbhqCgV8aB2EpGVZWeCnVVU6zawTQ1oYy4JHQ5ou+VDkNKjCq9BmbbR
PksEsL2B5gu1xHHR70m8go/pNbbVgLeED42IlB2OYoQTabq5E18uha5IOIf81sLPE8151euwHPeK
WtvTFp1Bl77osZ7OlTezn6FOh9xwzUlrsrIr/IRedHxbsx+Zcx+9bzW+9CO1Uw7dAqTn1ZBId0i9
LnRiNJ0GOOhAgRkuA1EX9RssKtltMIQPMMtFXbskro5pn70VCYUUdj1DVbfbuWgwvOlJbtvXo2q0
yq2azOpwXVIBabeCPGd52eu68lhnoUGFv8p7AnhL+g3bArXWnc69lAFxEVG3AQPnxBtIulV8Saxr
87UOVbOPARQuZYnIYMj0ZSs56FKEdKFBXyn6nI9boSYLWmpZJfV2NiutvQrHNB99DQcuSd5TlhiB
qhZWteFMB24Qepvq+lJFjfygFsJOPOnMDskcLphJPF9q2r/qKxG8RK7dP0fFoleAXMVUe1HFTsxr
1JwQvLjOTefQ5/QMd2lcFzIoGqUDr0MytYp9Po6arR3BiP5mxGmdAYQvFEte8oeNO4QsscTNk+MK
gAY5QCFL42m5dyGZmU9rsWYIyNXLBgC6UZpfabCX7I3TZ1pG4R7YtvsVHziNemD1YnCv41EVMnCi
mGB0jjd1vxuIvwPOG+Iq9eLJDaObNhdO7xGda/ZAjicUtl6chU0RJABFaGgAHoTYUYhKJlmwmm0b
T61zqMa6MizccUu27n0al05/3UTDqD4XptZTIKl1l7JGNjN3YRU2XzJyDNo7PMjQlaEbFk9NJSPp
53Uuqm0vx1FsuqzqX0S6uFagFfpAQaRIm/gFNmN6qKaW1BAKxnZBRl6hxF8GuuVLMPF65FTB+9G4
MHIhDnEWN9VG5E1bbyUAhQy/upXVj8x29ynqFPQLVap2T8AGVPBsMa5lr3TNaZy8sIhaLL0wvDR7
l+Fh+FE7RdpTp2FBvGkb286uQsNOYGaz5i4e/GKzuKfeBGEsqqtWo8mhhZWnzrqxwJkXlTbtBV0s
m+uE9Ue5ekpbEj1yI9safTiAAI6M+aZr06QKEj0dEx+VA6JjMwVgu6e0k+pBsoB885M8z8NNYcIV
9EXejv0NOQl0+qDw5T/nLp52Qz4oLQ49J/lGLS4CSxnZTeibTc6Zkre9v6uaqCq3spXd90JY4Tc1
UXonmJxyznwAhBEyO7uQSdDaOMa9JZm0FAB/299XStKavhZqyk+zDMdq14t4eaniJO8vLRMPqBcL
aJNBpM3yck7HpqI0UFIzl0uytFTdFeceBBpa+JBFKfUzo+jvWqUDrUw0smpvhLqMZKlDZnO8mesd
/awNxYXrCMnhQihpsUKgmRGEC6UTqiw2fgcSw+MOuHYcPql9Nz1UdFL0XVjGTbbtB5iXN4VMldJf
Bre5jd3OYU8jqah6Zj+5o18VtnwRhLTTV4ML8d3qo+Z9WBoy1yk22802bI36oWfLhFnfjnW2KnOa
FwFga7c6RG0Xb+DjpUAvMdnEPsmTFF9qx6gu6Deo/S5eWpqipCLAwbYXS1zYGcA3vxy6viZ4xzbe
KVvik2Uh1WOf/gHYf2jhFYHlFbpxv0B3d6CFWNBR0LPlulgslPUL+b9PUknyn0tSZt/KSk+2hdFN
b641VQAA9fzVLNvlVWvdjL6XO4GrtDP8yDyzkY9WTibZdCFKaOJ+J/rR5vXUeNoa5b/tQHjagJZh
VH5RuHdu2XtHLaC9Sb6ZZe68ZaJpHjsNXa2XlkD8/ZICtEp3LRVipwPc/T7mCnE1Ec74ipOhTO4l
dLOEW4me2gNbnPzUYZaHXoV5nTtXkjwhw8iEZR475sPSjtXXWY02QnZl0Feds+GET3NJS0TzLZMi
hcVmblM8Cn6KDHz0xrxynqqiTh+VzCyuaGT5Wla8gfLd6l0GkjOPodqifnvLZa28qI1rvVDpuYbZ
3R+UKmltmA8AazuYrN7ggJTr9bRtSAFYCtD6dRxfd0o1bhqlz7/U9H2vACoedB2aTt7q5UEzwEsB
09SXO1lb3Z7UBvI8Q0iWaLntLSYW8aLn2mYU8ZfKqey73JlJDRKYQ37VaHNvOzrUlzDuJ5MGBrns
jr10Abj3PMAJQUoERFcmhRZ5lsidR5FpdqDO5n3ujv2loQ2GgcK5uEpK64pLiC5FI9cVd7HflKUy
DyUG75j6eWFcKjbRBaBy477ymqxvfmKI1b8rSmr81HtdC7f2PDh8z6YXOdq/knIYLg13EXctWZy0
TGhngJeof5qA58dgbCm1+9bURLmvw/oFUds3MBMLi0SdbqaVNyid9lKFlXqTVFkMCtjEzeSsSEhK
60606SHL7DPXbjcL5LvKk6Y6P4puWOJdzJv4U2Z9me6c1LXuUXzGNyXmhi/qFH/PE9VkYTGi7opO
enSodDta7pqqca+NEkIQYMeFjVLdAczNslnc1DBuTb5Hkbx01TTahFILi/3ojGLlIucgGmdNp4bR
1LoB7bnvkp7MYeIMIADWlbrryBpg+1GZFW8wiTcxSXH6ZoRefl8Nkhc1k2OubYHtS41j2jyTENLP
FtmGmh41flp2qeaFlFKtwE3tW7MhHsZni2W+VugeqL6BOrtGs0TiV5q0zhuboObFKcuxeEjzVPuW
d1XZ7Nt0GsdtB2Oyuonxp/k0Ahq6VVYNpj1fliy5tWu7WXYLMcjyAqRAP7xpjdCMH7Git4K8JTG9
NvTAy9dydnvcDJoGbpjUGmCzFI+hkbod7YaKCBHLC9lhb6tER+eGLo6szUTSzBF6au9SxWbXNaq5
fHVIBZz8VDdb4ZtCcacg7LgoXyep7S2sREOMBJsTXOv10NHT0OtfeRcNhwRX4iV7neqL6ONG+6KY
RF15UhjZrykiU8lzRCyKDXEPhu0T0ZHfqe3svuqpG0UBqTrVS0iU8qZFVYEyKTX6p8bkLO7rRFsm
Xqu6MEDSYUJXAPChyQBOu8SxOEyuwjeyxuJVDxP5ndTa/r5GILt3QczH+B46ucXKnV+FKIBo7DqM
DuCa1z+vh+fUSObv7eiAjy0zO7tWlZ7+S6XT8G4Nl0etOVU4XeVOyJYQrneYvCMvhqMrzcYCjz1r
ya2TJMqj1cygEtjUsiZOZE4Utxm5Qd1OGUT0yhvLbrfJu56et+IEKCvS9zpUOCT0bRPelaHGuqIu
D4Rnl+xjZS+uaxeDrAf1wf1SOlNLpLIdVk+z09eaRwe52Kah0V91VuP6uAorVEHpOO5nkjV2UhCP
nRdufr9waueVtqLLvDOnQFWKypfSCq+sNHlJsTV7rp7Mz7UcoHlXfXrdSzaapUJKSAPAeyAxJNef
lETJvNlid2HbS8kmqGeDPcXkygz6aD03uXsPHinD6YdMBuVN/WsqGmz8E+efPaqbkim55gFrcfdC
Yk78JJZsBya1vkBA+4aC8EqQeHPr5LSdQrk1JztnHUcZqrjddcXhMLCs9CqiXfsrS9ULTVrsZ51i
F4Yc+rIFCLaT7MxIuy2WjGVnhQnYRfSSFhk86U7XvLTqmm0cqlt3rvG9l/aN0rXbEFotZdY5CSIr
8pfJ7neWnj+zUzeCgXzvSBXxNiISw4+ccKsm6t2CLNAzI6NkEzQm77WrkcBk51eoSR81yGlP8bAA
D67QGiiGlu1QwChsMZL6QurO3ayyXoOEB7i9OCt/1ijc537AJFRE7K6p797GTXrFdwIxhWynPToT
0MFs7w8FRTSQHBDb+1F0fsbN8aNhIgS7A0SX1PG+CW3zQmnMcaf06UPNtsvLSd9xmpjnAvzdH1Bm
7412hBsn6mdR6Fsn4f8bZmGL1bsptl1F/AbB3w9EqvA3e3Z5wOa05c216xvNqDm6ZWP0nT8/b7QM
CNoci8wzmuqnpiZXUxv2d0QUuJ2v2ek1KS7bXHSaX+vlxOawdS9TlzEB+6/KpfibtQz6BWIZnPrq
LLdFNoY6D1VuxIxtSa3ae7UYHyIyabaTbR9mR+sOXRaLhy6bQKrTYVZIgNfDTd+k6iNNdSGCJDPB
DxPJNhobpRcXah/1VjA3Stx5cJrZjZaqUe1i2Y0vMl9qTDVOG7/kzQySv82iiGwecZOOXfaI6XII
RrZFkr+3fHO09KdqQKD2lbaNLgogQuDG2mAmHcaDBLBtB8RWTevUX3vXTA8Tx+pgkUO77UGYJ2hW
t1nnpgTb/B97Z7Ict4626XvpPas5DxH99yInKiXbkizbsr1heCQJziAJgrz6fpj1R/RRSqFs1boj
zlmdKiFBgsCH93sHmmtu9KVYpq/sUSMBWDoioQRZ7hDMXOKQWW3hcN0udYVbLUln7zE8rN4lFtwH
CcKw74zJ+ONwOGwmf2o/LEH1l0/tXVPNH4XTDFtquvdWTRlrdUes7Y6Agw/cvj91Zhm8i5rqMwRQ
RcRBqw7FkBPcizMIVxBQwdZ4HPpsX4px/EKaXyP2SZG3xxL+Q+K0zqMYkwKeQPo3LWuNH3Z04I5h
b0ghiG4To2serAlbj6KKsMOBn8FfLp1NhuH3wU9wKXAK+dHvICKwQyVqYxGp/juAh3YXjIpKLjUe
6d4nN6Uauk+QK8wD0TBXedGzMXZSldskdet7bQ/ulswUMsOC9KHom4cuK5wvRpR9jvw83MGsca6D
Tt94uHBtVnvSja778D7I3PobiFH9qy6yY5rI9kPZEZ9mWKy6JjFvUiP9OJbp92Ypyl1pNcQmDQlH
Lu2Q71ZSRV8xdwws6Fe6/M4YR1kXKf7Oo/mrh/F+mCh6CSCw2nlNUerjIl80VySrOHAiu0BQZjJ9
LvJKHWtrrH8Wplc57/1h1HLPck0i8IEE8/gyG7ytQ6QPTJKKDAayTzCpN8GHiRaYbq2h6O/dhDTd
XevDoUvIevzuwWZ6r0dYPEUqi/tRieo9dX8Iz6h8GAfsivBSbIafVm76H6xo8Hmoov5UYuXpb6dW
lnGSriDxTMF/2059PVA1rbxIamHmpINk3oPJWwcYQP3V4Dv6VzDRFduN6JRxl/Gva1vKq4zMljgv
4R9tISj013OpTITEvZgeSYOxoSeYhXfXedBMt+OYVVhqzg8pINxmmv3qHSRoQu5RKaTYTWDxiZu7
UeUx+UDZLpvrCJe4NM0rsm6RxOwx0pG7rq7gfSy5eT80GnAN1W31GZzN+1ZZw/ghRSsFYQYm61+L
mMgdgp/xAYgFSz1oPqQ20aAeD5xsXb3ndArHLUZEHTmLg22qG7fthh8dt4FvlUka2FahCb93XD1Y
rN+lKrZDwfrG8jMhznOJ+uwdxvGjJLGlGEZEgp35US1RAbsDNHe5pnEbUdX4xMzsTVGVDzCo4HKN
gdMTGeDrCAr44rfB1lvg8LFhh/BcaV1GAGgUry0+cmm5XxNyoD1g0hQcvBZUnyCNvl82XMRg5dEI
EO+WpPbL/eJmQ7Sbi6GObiCgl+s3UVXHCcGYOmC52uMZ2+byr4ayxxeST70fkxTBtQKKh80dFjLo
1vAb67bVUOxwwFITiXZ4Gny1e5l971KLehIOExEIxCNiSB5x+Uq5xdjVRxhATc0NeCqI63ZSC5Oq
cO3DizEM8CEwO0OQWkFuIjRd4PadZ/bRt6YSEomxPelHKI9QatwhX+77lmXFgRuVzab3MPnfjLZn
yKOqPfz2M0Nk/qEISxKcRrQ/y8HJxwKKhsKOarvIkiqlH7PmznGr5Rd2h63azm0Wlsd8al3zYKLO
jstAz85Gh4V4PxdJYu2HLvO+eyRKG7jeB0t5BMadhk2eSdxe6643xw3rySy3XigIxAtN5aBryYL2
JwLV9r3ba0RBKU+aqLk2Y49xoHg2m7Jvh59FnoBFhYWXf17m1o92rj9S3WiTYCSehoeLF9ROP9lg
41+pjW4hNuwmYpgJR7aSudsOXafuvaoKJyrv1dKGHyGWbQAB+rbB+7fa113aU1WCt1KDYGuBy/hY
yvvJGS2DFQFizdKFLnwIFpHHCSB6CwYMAAHZ0xkfOyV9guoiUw9r+dEsh2aQxNHkVVeTJFIbfX4V
0hv47M91XnP5KQQpFn21fG061gokJMuZjiYb+K8l1Ei/SjnYt8R/pX/46OBzEiBZwvNt7Oy6GKWc
d3ThmQHksSHcwW0dPhE36V43trLeQeoLObnJEyk3sMbCx07K4KbuXY+sor6Zji1By9+JWgPobfvH
iRjOblN0QSK3E7hIsEnsdv7mT157lfoDPSHlu5m1k0lDxsbMm2t3FNzgTULl44fFtQfjA3nY8Kz1
tEJS9Zj63p6qDYjWKxusu0yV+/YOpujyE7VY9h48LPnd9oj7qeEaPW4IRoysTWkN3FxmjYcKFIZy
/oafhPrpjORE7EiHCTnG+4UQrGFZ+wrFogkJ0o0ipwFbDrIdlGmECV++Ds2DmjRC+DYqg19UiP5A
9k5Q3SP1QC8FfkpmMYkD00ffbMgTqNxO4edk+goNeEAo4EzXj0U5taLckmAAGRGlnOnf+eueFSeF
KMst9E2uyl0GPXnraKIsNirSFSCE1WARCxm7CPdY/4vHUQq7uvbBCL+WwLofO98lS8HtPPvWA2OG
mZ/CiYPMGeUtsO4iqVSTKIsOeTaS51SMQV5yORr6X5GjzWOTiHXckue7IaGEzzCBAC8IWzPy5orE
straR45amm2fEAvBkU4VOeK5jT4HqyXKfjJZ//ReQCymtK2S+2HuN+0VqjHruFi9/TfAjKne2NY0
jn+CMfG9o8y0p6+TKA+ujGKKlh2rnnyzROjxryx7eOCqbjV5BwSfEvjmmN2dlJ35FSR4/MmXnchN
OBfe70EktMrGQCKnmf05T2+5VuXvBVTydBtxALFtFVb9KcQn/GvGPmJtctjLhNS1ZvUbOJtEHeKH
QBGYVXFTwNCut3g/UiiBvWDznNYBC0SNVXPblKFT7ohxA9xIxmAmP9ds9U8/0DAhq7wleWvAwAET
cky/P5IFT3PHLvVKNl0cuPAW4WdkXXIp/Vs4YviSJan8XIQu+W0d6W7gh3bmf2pIepfbnM/8UYqV
99hMPtGlqW249nZQQHmboG3Tb6UdcM45hgBC6HTr2vFgp97qm8zKa6XA1M2vyhG+hVzCbygC3V9G
59Ri9URdpi2h1xnXDK6dhLMuczbuykj1ThwQOFEdPDeZuKS56Q/06J481ItpvcPLRSZxIFrycRfU
fJi5OuqPM5XdQ1qQJbOd6G//oaZT5taey7zaNHMY/gDbj9DaTTVM17qJApi2mqhELAxNtF3ekALq
tykZMGFHhmEZTlYcTCHlz2QZjk2B2nT0XBrTeFw0B96OxgeJOt7a/0HsgNfjprYaTG1NNc4WR2QI
694H0Xd2xjDy4eZ128M5n0s6ciRPQo4enKYuPy+TK78qN/V+sbpqQlCsQT7W3GU+1knHSUMK7sLH
F7bTjTZzLXcZ3tPpnigl7V97HYTIQ5Wk1a0cQjacwhusBUwyBHDS6ZrKFU2VWd7loV5xFTWkv9oh
676qaVgLc21Py8G3Oi7NcG1bDCkdPTy6IjDBLcg6E3cp3eDpR9F26RdgQR4EbKN53muoGb8ICmzE
Q+/2ITTUsQEyntDGTHuFrojmUm9JXD/rVvVxKiC/HiBlO86hU0mXk8sYUGtLV3GwNrWTOgdEA+43
rofa2BHSovz3WZdbtdpAoc/7vaS92R4gWhvttrbKmUqDFPOZolswScx9p/JmnoVyNpbidnQbdVb/
U1nZGkxK0sBX2gldc5ADRlb7lM5ZB/TEWXbkkJgxIe5KG760GGsPNIZhuSxwhtDtcJZqP7A6vneZ
3UK9r5z1ztKntCg7G1sqD/nH9D6AXp3uKIlT5BAZYCvlsmc3d7M/MoN8spJhn6J9+TR1VvC1GoLJ
P0xVwo2PfjDdCZ5mV1+Nbjg8RmgFmneFPY0kz9uNRbnVNohrUk9CZgbSVN5uEWykR26idrJbkLZa
OzFLi0Uxhbq5TcKp/j04Sk0fK9+AKdoHRM+Q+Zgb33w7CzXm3i6lGpirKDYAN7Nx8FlaP8kQcB9R
D0Jk7hvppx9pAPCd96IJok+Yj0K+G0ncyWPcCZfbCnEKYHaYBKsBvmOPm2pIvGarsHMgg25IRip4
U7rH0KUTLBppzRtoxcN1kkXLz9S2yRujOeJ9lmEn2kPdVjP0T2KDMXwsJFGV4xDVYtN5E3pFuq8m
x1HqZTcSpYS45fF61tYZAIYnDFmjzRRa1veqw65+u9QaPKLR0vlB8WnSHq2G9VGnBuF1qCvEXTd5
IIRJGnFx1uOc0tMOXXIbRGknbCj0WY/UAP2yjSwKxJ1X9ChQSCdEAkVFZN+IkuybHTNq39UlHjIs
RlE8kItHs0VUE8AM3WKLJDWA8lVNZZEXl4iISIE59z86UUucQJWU8jN5AW6CuqG3f6UZ4Au3/aU+
vE5WeUb/gVbBNQiTxzVbB7PHpxQLzzI8f2wbbmvj5H3zzXF+LLpBP8qQ+wSBhCK9wI4549pCVrER
JnrY0MBSJjL8jNNR0bCSgYEDhosl3Q9yEgZCrGi7Gu3OkLCi3qlQ6Zxny9UnzmsS5aitysq4MO9n
PBZ+BspnCGQm1ymEtU/n7TRjjbN/Pl4hK1OfWOXGrh2RM4Lj1e9ff8TPWEeRA3UU0i33PliT5ykC
lXT8mepiuAowju436ZCIe7C/8ur1YZ6/SXxoMLIEH+daBpH56Yz8rqmMyTKHK0XA9aETRYm2JkLc
gEYkJlk8u2Bh9fwJrr43Jk7ciJ0sSGtPx2ObHWik5sOVOdSITRPb/tzniC39LnG/vD61k53NEyIQ
j9CmuMK/FaaTfT63wuuIsLfn4Yr8VC/Ol9mMCTfvDx2ELkacomQPglbfBLM3A8N7y862VH8tiRl+
eP2nvPSU7dV3yuH3UP2uT+Uf7DVccT1NF3i8qipxNL3mT9ZM35IyTw+t+R+sG8dHY2tjWQHf1j4b
igsXKsxwuCLbXlxp0seujMqz3ubqwPeI1yGWGC7aZ2iY5+Y3pFCl3iDkABgFfYovbbwJaktemMtL
jw1rQ3hcXoABzrlTUiYEhQ9U5KtZJ04SyyIy+rs5AqC9SYHnmp3hTXR7X39X5ysU1ibUbdyu1pQE
j7X69AH6rckdtNVmzJ1m+BugDMrWLG5S0FvEkt9eH+zkRfTPNbqOBuOUxBuE+h5GeU9HC8e0kGHY
65iuX/Wj7smE3UBAEfsB069jZE4URqj7P9t97/1q04lqrvKdq6QuCPh2dPvOpn78eOFHrR/9sx9F
mcpm64P7n1uRhCZ8R/AYHadz6G/7UsoHRxXA/PYyb7lJtPs2c9Wt20AECUp664SDJ4dxzi99wi+8
C4dNkK2WHZeu49l+6y2LCDwERLGn+zS28qT5Wwkx3ZuD79+9Punz/ZYXgQ2KA/MX807rmXe0noMa
K1dM3jGP4hLRo/IrcRR9mzwF/MkkL43XvLKVyaQ7W1zTQIvGXSId574JHKlUHlJ7VdGcxjP3g+wC
0fOl57cOxvaO3gE69NPVVdgLfERLzahoc4h6M/Iqys/3YRq8Ud2zTsxfvRZt/OhY0Od0Z3TbtREs
5hDbq8Snc0xwAATDh9df0gvzQW/DR8lZFUH8PtvcKovan+voELvkJf+VvgjXZB3922/oH74+1Avr
gUwDth1y0jgYw7Ol50wTXTKX/qrpmssWhOyrUzX/nW33/5q5tD414gaCVY/C+YK+/On7GZqlpoSJ
+rhb2j8ir6P97A5j/OaZ4NTOH2fBrV6BZ1uMN9gzfECSvBcDlLN23ey6LiN5oZB44XnBZwsQunhQ
tPlen04lBCJKgtFVMeQ4Qbh3UV9bgCNvXwBrhhbyIDx1GOasfCg5v1tDZnPcz419n5NKn2972zfe
CcgD6sISOD9+eDshrp7E5SF9Qvt09uBwgTdHJ5c6pppX4EiQEM0dwfe2vk7HWT0UnaynC0feC4+R
ywunDh+Ri7TkbEWwugsJ90THQvjzByurpljMblhdmNpLw+CraCHHW7MCzlVdS45MBS/1KVaw3rv7
lg6UfyBSuDbfyPxenyH/2hYhLyzwc/J8U0WgF1EyxQEuGN8n0xt+W1wPf+UqWC7omp5vDpaH1Suq
DgsbNmqgpysQhBskEEQ0rhAgxQ6hvFtVD23crHYNb/2kuImEIXvq6jpFSM7Toboo0YqOWBQjpye7
DGfw72WUNX9eH+X5hGzsgsCzkQO4VMtnn1QewTJB0W/FyWiKuGpqfWN3vo8Yteof/5Oh2CTY8giO
OBdnDnpcMETxrNg1yCCJ8oom8VSoXeAU3oVnt36iT4sLZoVFF/k0rD9gn6fPDvRizLAYsHDlAfwd
lTXqHWnc9g+ZQUTfq2b4VC+QF0hSLi7sHs9XPZcAvmbimtaLgXM2NAR6H/+RxIqlI8qHaElm8CvT
fvNOCMeSg5DsuFXOcW4CS9vT9DR+CnEFEnRVL0HyzrYJSn79jb0wl3VDR/lzGud8FFfjBYnWgFG8
RO3sohj2JkqCN1dFa0zoKpb0kVMEzxy/2BFoEpgBTyzHcMGcfGveqoywgAvTeb7WHXLJ4LNROnAk
nguRIfWWPW1ZM876SOzk7BY7VzsBepSifvP74eAAuLAx1FyPxfMtdmoUwtnZW3u/GAK4eX0wR/NS
pMLz94PAks1z3SDwkz3/omi/t/ibSS9219ZkOuMLAuPXvvDYXhoFAQ9CrDW+MwrOCjzLxH3KjgYv
Hi0x7bm3/E4yccka7fm7AXFBts1tL1gFZmeHLrFYaZrihBLDWh1uU6cO3zkRFkJzVRIT9NZl7eLc
tQr32Pb4RM9eTq3zlo4MLvXmSgPd+lQu+U46jnrzwsapH2thzlqgAU75p7tQrpIJhubkxnY1z5sl
IGiogWh64fU8ryAo7OCYgOQEtOv8s3PCSasROKRlNnPo3fSukYJVZ+aWhl591ZjavDDeC8sBRSrR
Vf5aTnJzezorR0ocMgLTjQ1OSVQ64XJFFz+58I6ezwpTBIzCgJAxnybf7+kobGucf5GA1CnrJj9O
TYI+CAZOYm6h289qD/V0KC7cnNaf/vTYAG7DP541xh5BTXE2qD2qkA68F9t6tORHrDFHgPxxDHDk
FPBNNmEq+yYuEwdNWwio7t5VS6P6C3Nf39j5z6BAswmr81Y54tkbHUs/hLLTenHly/4avpZ16xlN
cpgLre9dS+nbzunefm4BRKA6Wc36qeHPi8KuCOmrFqUXC2SIWw8++taqp3H/+qd3SgF9OrfQxy+A
egbhOnvjurr+gVItdW/gfWT2MdZWEDdl4LVYrxR6lfjUYfIhxFIh3Bq5m7i7PKeJFENyKH5hdmlY
Rz9QcGjwRbNbTOk9nK4as+lmjBcC7R5nouy/DEOOY9RSuH6695xVNBOlU40FWCAQbBAJ76ujBQB7
KUfn+TtDEcjhxT/gqdyEn86rGPrOE8odEAT2coe24CatqKh1MJtHrt7hdkzn/EIx+vwbYUxME6jk
V8HquXPfnOvOb1FyxlEllo/U8sa2Nufoh1WF6ncoR+fCveGF8SgSeW3gJCByz8ZrFpHZs9HHuDnR
U0EedlAYbexnbJGvQziUD68vludnAgcBM2Ryp7yK9ff8Y63k2q2KEvO4uJeiOsIYnzfYI0EAbpNL
gNzzqSEz5vyhtMeKmLjXp0NR0iMTNUhLyzs5/C3r1NwgSEw/JNRHuzz13TfXB4CbVFUcdJbvgmc8
HW8MFE3gxMTerzH9azQvfkxYMwZsrz/B53t15GD5QllPVBZNjbNplWD5S55PMvbwLnvUiGq2RZiK
C9vms1F8m+uDZVGKcHSz/J9OpmwzXdgQt2Ozb9Kb1RPiKpKWf3x9Ls9WA6NQ8gIzYB/OAX62K6LI
WZu/vYrpopZXiOSyqyjMYdKUyo9fH+qlCdGuYB/g8uqjfzibEM6hvpXZKtaJZ38uqsA8Gl31xsBk
vl2ArNUkBLvntZY/XwM9NFlUnipOTDhe4ajcL7qr5CWXkJcmQ3sHcBMvYFCGs5MURssYtEY4xtCA
3L1Oc3QhJHa+EaxfJ0NY45ptsJoEWGdrQDXFqGtVqtgnI+0wJJ3ahQMsh7e/mIBLgru6omLwf/5i
oIcLXHlGSPNN+gBdHwe3aRY/3z4Ky9ijbOPlsAM9ff2zO8OWhD8OGJx1kLZkb9+muS4Pbx5mPeG9
tcLxVtf4p8Mki0FVp3MVz12qm+u6rnz9Ls2Dqn37QGCA7AHcSEGYzjupzZAsFszEMV6cMH1vQOA5
CB3oC9XuWqE/OdlB8Wm7gc5BMWUnOP8+TYRCYYW5mUHFLQ6pk1lin1V1W7/XaWPflampgvdTj1Pc
1sY48FLkxQvrfL3tgzMhB8HZ5+xxYsILZR4ZeTzKtvlg4wYIwq4voaknOPt8mlDPsNNiIa7n7tO3
hoZaa39mmk3piGs7dfMvRW1YWG9mMrvPbBJ6Ui/Mvja4R+ylTPB9K/LowrN+Vm2s3WEycwLwszXk
4+ybVoqc9crPp9gj7PpD1vfNAeJccrQ1QiTIDd10FyB6uWRK88IWvEJS1KTgNxySZx8G8074MiMV
17VK3xWIrHamp4z3A9KlC7eMl4bC14TrLS8VLsjZLcOrohBRkanizKN/BdNl6n/N6Fjf9VVaXqp9
X3qcoJQR75OVg7PX03daz7itlpal4i4KxdXCQfyuJhql3diD1R7avONF92b5+83fP8sIKGyFiSzO
z6ejhvA66YEqBWxZWfciGad9HfX67RvzeqmOcIEEWmGST0cJSO1xPJlO8VBM8I5as7/JEElfeF3r
mz/7KgBv+Ptg/9xEz8tfvoUxL6Rk+9fdfEWlEAp0WtJuNm4LS3xXG3X+9+2PD/YO9uP0+HEPO5uY
duYOLdGiYrNLis90LO0dSoNLgWkv7CrUTlTZDMDd+tyEZqDdgN8Bh/SM1vgYLW63S8sy3f8nc/m/
o5xtKnklawdhmIrbJCEnljJnO052tHvrKA4unKAFbF00Hc6XgoaSBAczH2O6rc1+aR3YrNZoXxjl
+ZdLE5WlQLGB8RdA+dMFV3I62LJzVCyj9ABvN9zNNU4GRVq8GcehDejStyUZGJ81XtLTkdqiGjqz
0LybISuQ1I7DkfgZ70Kp/vxcW03FOTrXPhrf6tnmUJJ/1QdJgdWLXnwXiqcEvUYQ26FWxpv2a5iY
d0mlEgQaJf6Kb35llKBUVviNwWQ5Z+iEFXakSUaNEPSop1MDp4ZxntoLy+8ZiwU3oCfDnG3sYrZp
Dnqpism2dGlEihlRGejOWOlml6bC21dFhJuzxAs1W5YMBQ3E4gX3jG9vn+/Kf1p9z7C+f2Z7JlMW
b56McZHg5o/u3L2PjMb//Pooz/d7Ll/IzrgXUUzS/Hi6cMIW/1SzmPFhTeVUfLAbA4eDuQunb5wu
+oZoYRXupQd5+cK5/Xw3AXAEJ1h942GAnFfJvayrIXTGIVZT2t36Q2LsHKcILqzYF77Ak+sYs4OT
xH78dHpTJhJcifu1EtJNjKsr+S66qmP4rfLCynlpKDoaa0TVCn6cx9ZgZOxOqmDfx8EKvYIxVADE
cP+lssK3oh3gRvQr1ygZ/ATd8+8wiaQawdxUPGTp+7yAaG9o6w+pdwesx+wL83rhRQHewzWg1MEt
8uS8+A/oYYIyCXRjjzFWtu2hTFr0UGQY9F9eX4gv7C30K6mk1nsGMPHZd4eYS6Sly91sXmycAETW
72HQ+jtXGe5jNqdcC9tAXRtjnV/omb4wQc8nqBDEGHCFNu3TNQLS7tcRkoIYs452r6p6/uYIga3T
6xN8YX1wJ4S8yWOk1XZ+lSrLBR4cTm4xGv85P9oGjOq9jfK62zXoer6/Ptr6uJ5WIQ69PnhpbB2n
b/vppLxKYtaPRCbuU6fa9nKR3TbAqx5v/RNTXqs8uRTR9nxMQPC1D8eeRT/4nAtX270wIhqasZLQ
RQF7ZJwY4e9G99O1qwvrQqH1/L1RD0OAwMfNgkC2ug7+ExPLyjaUXQfOmHktaNUSNNcN2NXu9Qf5
wi3H4x5Nq8yl0qfVfTZMLgwtzYBbThQWMW5nPzDzF1tMDv6k5NK6U/7TjbD9xlwU9/SsiV8f/qVJ
4pEIQszKgYNzNjpe0elEjcL+jAbyr4zs/h0uTPPj20ehGU28MXcaEvbWU+If3zhmTkguFJ+AoGG7
9Qeh970L4/3toxB5x5YFEgecf3bW1P3Q9BKropgI1/QGU4noqpwuZc+tD+Tpwudjpg7CZg8Ek7bJ
06lMMsrFUFcyhjGQbTvReL97UWrcrl1x//p8XljvDMWthfqR13MOJ+WDWXqBGGVcLzLvt22hq09B
2JrOlWer4GPVyfbH6yO+ODmyz1fHQgfk+Ww15L2pG1rCMk7bQDxEOW4diAvGud0hgugvhe68MBrb
B30t7KNpEp9XXBYS3qUy+z6Wrif3mnimnS8arOh7R7z5nKZrS1VH+5Z/KHievrUWw4oQ8zkZi2F0
YetZ4jOcUH0ckrS78EE/r3ggs3FCB3RX+a7Oe7hjJ5PawFc5VrRQThFlg7yzCnvMDyiOOnFba9v8
PZnEXl8gY7+wlQAL0gQ1qftZN+7Z6+s6S3SpS7FlBa28w0R+fDeJnWd8yRWxwoig/N0aFrDterVD
h5y++f7L8CEPmKHXwnI9gv/xlduZZctywfUKO9FsP/eJGeeZuHDwPF806yC4dAOD0wU6Z5wP9Oaz
3h+x3sjoEg4IavajiNBUk3Dz+sfwfGtkJHCRNRaU/vV5FLoVTkjU/QUTL+yyDmkP1t61KFBeH+Wl
+VA4cofjWwcyfLY19k5VtJQ/s22tQspVpij6aM0KFxfKuhcmBAOYXgiwMenW58iBdIze7gLOT4hV
xfc8H72jmspqf5rQ/7c3/h8Be/3//N//69900GfuxvshI24kZ8f9QzrRMB9//9fp//Fvc2M3+BcF
C0csogHH4crOx/Fvc2PH/he9HN7KejgCd/7D3dhy/7Wucy5OFFlr1cMb/W93Y+dfa4W+Yr/8h5U9
6bzJ3fh0Av/jWMNzGUf4ACImsO5Kujs71kQ5a1jYmotvYTXBtaqkd2e3Xmdgiw2X/VqKIcXWq6wb
ZFEFAhkz2KliMb71UpLlI4Vry69dJl25rSM8dVcvvNGWN3lQim/OFKnsOtMOxpYBWSSk5JWEWOyt
rPXD49CJMr+WY5OkGzTFlhsLSFbfaFcnd2Q6YZQFHQr80/DmThH5ZVW/B/xsvq/GWMG2L3qZxoLU
ngeEdnSocwluui3qAhG2T02PphiN8r3TOcNdkpYZSi4/9XSMgxgOWvwRL9ss3dQWOzG08gb6Tepd
i5kgiw04OoyfDndUC1mLmNojLv0kApRzVBKTWNRpepTNECU75co0PejKTElFMbvIvIWSZEjYXEGX
4rxUo2FdUrJUtj7WOZHYWIakp4JnOjexW9EQAEv0SWjm8POTDthh4wtfYG03DBKLJH8xs3ZXB0Em
9l4jW3/CsMhaU2+08FpwirFIlwdMKdP+kypMLEGPeeNlffjTRranxxssvmC/3iucHJCQdaTBCpw5
J9Pvp4+2Ua1RMVWPB0B1hAnpwZvf5KNbdcvHxceSEjMgJkWEVtHXElW8cvIp2iLoRMxo1njpHoqm
6se9jw9KgL1p57Q3LT4jw00+lsV3MtQbgZFekHXh3TRnFo0enc3jxoxkrR5SVNPmHknpSOCCxhoQ
VWHnFO8dQrWKOCjVNG2dUkhjR3jYku2sbrSHTSgjhHjYf+D+4+RIH47LEBLqhLvkhC9GM3VRfjV7
9njs61H3qHETxGwChovaSeHZ095NpQ4O/py6rKpUmc61jYC1ed/ME0kzOs/rT1Fd9dYGC8zhLoXc
r3aWw5rDrjpwd71RQsJGXhje0RXQ1q6faD1ufP7UO96QuMWCpW6vsObAA6Rwcv01CMRESE+DMoB1
6ycqP/imFvpIShZlce7D+qKj0HfTfhJqtmPtDSS0uwJ/ro0uQ9Tbkye1/R1z167YhTlONZvGUWN3
E2lbgavgiAUNw0JWL++tSAYfI6ud8iutzB4njX8nryhpSuuzIYVZxfYpqIWrDaEtGCsT4JKWa5hL
wjFUoofs16wXbw56QJv8FAhjYjtXp3jOrKkxYnBpv5AXGQy38ylfZjhlzWBTbrb5xjtF0eRDZOB9
Ovw7qeaUWuOdEmwwyU0TpL2nZJtTyk2XZv6d2ak62uItilWTKkjEsf1KfrCKrvtgdNbkbi0Aj/vu
lKNTnjJ13KY3brJT0s50St3Ji5EEnu6UxuOtwTzIm8joMY1s9nDCLcjuIS2JHJ+AOLKHMSTcJwKn
Qp9/yvyZSy+7B8svYkYlE6g/5QON7poV5J5yg3yY8dnBXOOEglOyUFEQn7oT05o4hLd9+9M75RDl
yZrLs5iRKLaYokXX4Sm1qGaN3NPhCT5mIs/8Pbtp7m+wb8vk1m0K5REajEXYvjolIgVNmH7Gi3H+
0VO0F3uQShJlpry39KE7pSrJIi//kLJRScwviF3SpwSmxiSMyT/lMnVWEh7dU1oTjofFdXLKcOpO
eU74iZHtNMy6G7dJn4X2vjnlP5XFmgVFPJB5TZOehCi+kOpvYNTljRyk+1md4qTMpUqy5rGIuunB
P0VOYfyo/pA8EnjXudNjeJaKhHyqbHY/tKfQKuxWCLByJmvEuXfNtfJ1yGFgjyaRf7TD+jDGZAPn
CbJh5f0i8bzdhBnGdRvprKFZnGQEaIEpFnf1KVbLWWo+qNRe47bcMrK++cag2Sfccb6XdD+hzcxp
4optSp0V3gI55qoDxKb230BuTrFXwyliaLYtNia43gUFEuqNrHq4AjjDuJx0IfLCx1akusXnic1r
E9gG7iUW/n3NhntFqtW2Q2KCvxm9SWLNDN+/z0WUD87B9csi48z0lhBXF2E+SoPw92t/Fnmz8e0B
r8QpCqtgG9Wu9ds2cXbYk2Hc19cYrIlsYwKatbuyll25dweMMLcZGPPvujcXGdsyGoMN2VIDtK4Z
v5jhgOWUhO9t1MlNWyx1hz9qOOJAXRTOe/o4WTFv+tZt1N7ofFogXS6d8fMUueNDstDOwNis7O74
BJgryC6JbJE01LHKE6bNzap5XGzWBrF2GRiW1VcjhmV2Go03Pqzz1e8u77ziLxbVQXhkbbRIiMkt
KTatLtX6I2dZ4JYaZXWN85tffgkK7pY4V2Rj+snIPKP9YOaD2/0UPSgdkS5NAx+kSDxhuvthkXDW
cAbqGjyyy0WYBzxzUnuP/YEGhxKtYe56wTaNH+bqOVROAX7k0JgkkX/ZAN15Mcv5ruDhFZsK69p0
YyR45Ww9FaEJLGDH/uB/N38J1BB9nIWxsEZKPX+aaKl/ACoJcYSYuu6rh3sZUWlaB871Mtkh1ply
iv4aPYLNXVGM9QfUfvkD3hTDnR0leBrXiMkfoyFxv/NT1TdhyAVwNcW/MZB5e1/6mfzkqHZJMTUn
+eRQuRyPmzGP4KmwxLAYq8m44VdnDTpxHeYTTl1RH+VYu5s+pYzT4HyLU3nTbwCh3Ww/VXp5l/QT
CZtWXaVXnKjDtIWXh8Va3qUVLqvucI1X99Rvg6KQeHDqacRf2fw/7J3JkuRGkm3/pfegAIbJsAV8
9pjniA0kIjOJeTIYxq/v4yT7NZl8TUrvuzZVJUymR7jDAVPVq+c0VwGmS2xZ0m1eejmpmzGJRR8O
uNgeZN7232FDuQ9Fgf1yY7E+nWwXiTsaymbH2U8jWdiXjgvcb6yner9W0+QfiVa7A59Ia3lhNrsV
QW27bJ5dM2tPhkqU2oh+ar/rNXWhwaezeuOENggOlKn9jRvszKPYgcEERqTQC5a8GKSz39ZphBiv
myOuE1DqVhBDgOBqmg66BosUTYhcrhYbRucWOKf5zQMBZyDDpJUTKjcAuIgdzGQE0nn1EzZjuz7P
FTwK9vQlZ566boCzDJ7yegonuRh4Ykbv3bSgyYULFWJ9lfIFBbMfAIyDzXyB4FbactrtaoJ02WC9
TyQ8bfSgIRG78X0AvPWW21bHX1ulCze91UNgZ3KAYTM8GKrhgpNMdDT4q/FdDTIzwxz6CjARCuKS
WdgS601V94kTenqRz5fXn7b9HEOmgEHTaTMq/ToGf8USiAx4YnSDHU4JOj7ucXZnHZpkmqtd0a7e
Lbu4KZ5EMdttmOZzQTqUJfLrwYfHAI10drO9x24FdF/SvAAvQPMc5jpe+w0YJ7ltShXLXcXa+cME
o4vFR5fDIg7R1OEdC9E72mVU54PL/CDR5iMrX8z0sMzWLw34mTIIwTdlAeTynDqCZPxqPlyWv/0n
aB/4BrwGMjMAJrAtldbtPUjhoOLXm9Rr0JV1ae+zC6B6t6yG4o6c+Q0g2dCb2my+7ibRsiOHAIMD
4FLwldchz+wVejQMl3u1BvI2UTXXCMCh+SH2euhIjQ2xHVQLKYbQ5BiJ2lc01YVcaToq5vZfcVro
HAwO7O0Ewy4Z2+VFJmXWnuvCsNJtlU6wM7zK6xdQy23ymdWagMPCzBLEsYxLMs8T2LECtF+Od1Ul
f+TQ/q8E/w9Gkv9Ug19/ltmf6+/f/vgfBfgv7LzQjyM0QQ+QAQktwN8LcMMSvxAAJ/jO8PkyzZPU
5v/lF3J/ofS+5OxoHbpU7fxbf1TglvkLG8y0ZqnrSSxIGvf/1Ru4+72y7n/6/3828FDU0x377wqc
dCpRLpZ7Ofvw36w0/TSgkpZBhV30O6efTffQ5Hlfb0qAPvrNnvjJwF0bChBYVgWrjDL0yxNGjqTj
7I+EJdi7XteOD6yQC/+6yrUPmCCJ9fhrClC1P/sgNLdBRfPn2MMS7o8iH+x6l3ReOR8dmbRAeqkx
413rlvXAI9nou2i218k6dDB3rY1Ftzt46/wMNw/YrQzWquwst/guJ1aXktCmuqOsr6uq/56nRXZb
2b1qN2lTTtn3uRcaq4GnVHBk/XFybtNMZSjhuD1GLMM5/n2WXk5VM0Be1ANuasVPpj8Fas+Bet5k
i/Gkp+BbE0zXCM3AogOujB3jijUmG+iLUUI8JLWt5b4atMUDyORW0V/LJpAvpqlgrPKEOs5ObEN8
YgmFI7n/7GTpq9Pp4LR2GEO2rTuvvKX5Kqv9EFMUgOOzsVPWiQ8ZjyOXfKHQgOcV28bs7AAH6+Q8
BUWH+zhjXOlwwF/3Xp/20ZpR5ryshVpL0HrNoOpjMTf2bWOwPAbV0O93TWHMxxITLSu8Vlsde+GV
fZR2ynoCBYhVNaXaKCI5xDI+rg342ijuHOvBrhzMoBbSYFw3WJTmr1zO2bxr4hjGwbw4dnK3Gkgf
4V8G/ZforfgGEdDq36tpTSG1JwolQFUs4l10w/JZ9FLdU++CWyzT6ykGUN4XtiG5UXXeQ2CMz2ut
BRAky/5R9la6MuReIb9zmvPSdEcv23a+OfPAwo2TorDYu84yD9dtPufIp3UwvgFfRoJsLn2FCqVU
5UdOmB6PLzWJpuWiWme76KmLH+j9yFuAmWZub6wxKfwfdChL60ex+t6MxFZ303FRfaBuON2Y+Hwh
A9oiiXgS60rv7dWnxwN5yVoL+9D7Tc7J0xc5AOjWnDPxzfNjmjGRsSBZ2CKLqNLXVrur/+6bi5nd
0fGKhx+ZYeQXRK+dKlCaCjIlI07Evk2DghaxQwMpzU6uB8BK2CFMxZdyS+gGwWHRkA38Yjd2SI7u
OHf+YztrlT3bSd+bU5jlGfpdHvUXY4EWne7vYJRn5Y2WcMS7TWqapYXtQ0lr67OCAA8uGyilQBj5
eSIN1vTsii6H10zNucg9uS/YytgLAKw3PMwqmvp4T/By13Dz8uWRGtz/aIsuOce5JXYUlONHAXoG
gbdffFUXDUTGJgqpXnNoI2u9oNb6KditRVqDuiuqfR7ENTuChHaRGBVDgzTIaLF3UNKexSiBP/tL
XTyxD99wVloGLt8CFPAyDOrMPS4/eHoF9po3xQYE7a957iQ3cxs/lcqSDw0aphOIYd73JgHqWgyE
3UOyGk2omPHdVu1sP0nYcVUIT4aNK+6Ep0nSUgmHOJ92FHHLDlao90wfb70P2qU/UVXpK7XQoVp6
5QHbksZel7DNI7qs46tTOe24HTs7gMkRcDPdTasy99C5slD3tjybEtBsOHZLvc8LOR7WdmneRY2r
ZBSZs4WEcHH9XEirAJhR+dqx3FhIZSMNo48yrTeOosw4Oo39HUBH3q+hN3dJjYB67VY3GuPC4+Cu
POD4wpmf6HCynMtE6jwrqM4YlAj6WBVrcuNyvczG/EXiczq4bqcedD9nB8PMZESbmMWsEY0yiwBx
ZDiGdXYyqU8LUoK3ZCn8yIB3tSHqjmRoHuIjLM7HAg3MzoNBRZfRS/are0ELlkN+k9FkuKIWUQ+Z
0WZArbzlvVLmxRppG6iZ0vaLxTS1y6gM3hLpD/edVnM4JA0gtW4peUemvaBPczZrWkLy4k+K2Rs7
skn9mawjNa7FH75c8tZ1slb8EUnh5Hp9tqEzKXZV2y+RQ3mzNQI7OKTCm47D7IvrOTWcN5EL7+zI
sT2OFEknHZfnUah+s3oaX8lquttGDdiA+qDfdO44XcPMtU/z6MbXSZPGe9twxWFmg+1ziUe1tXq7
O3ptHm96UQ2HYNVfPh/h1kW499BNIwfZMr0qkrw+WN5inx0aRO+l6bVFaFb0OZ3C4LTI6BqnOLtC
d21d5k8Tsdp3kRFbD0twjnudufWx8bV9Z3G6j4wkluZRJhBVkYFN9QuK5vvGyHkiGqZ4MGjNb4w+
7WgGtguHzaqkT2s+jsr1D3aVex/KRHVSUe7t2OYqIpDr8jQ5tf0asEmDMkgt5KDnb0Y5cGvJbCUu
RMEYOKcXGOwFlIszXkwk9qNZeJht5cwQi9PQ8KD55m7TSamQW5eMFAfSbUdXhAuoJWqc4ITqlAkQ
OqHLjXHi8hQn1kvBZeSwyaAt2v59l3jdlSjm/FdAdXZ/NZg0tdyCi4CgqkVx2wwZ38cdTW14/sOe
zFRpt1QuksdO8jYQDLOSO3bUBrZPux50p7FNcU10JXYzl6grQqSRIqOkMJap78dIwmyJPcK8fOAq
NR/BFZAZno/EeWJa1XgshhvpGX31g6CuF38Kb+Dwz0ahqz80kFKokB24ya4OdjMpdmYA+qPsqiXy
gyk/YDnK7mRvpGCf0/KpcOtS7o1stQEAM8QrtsGokl0NXqaKBlL4D9rgU6iL2LqG36YJorsthLhq
XnYuQrdDsQ7lBihfEk1+C+/Hh8nlQAKnSpa2Qk4wjEfDWLIryt7qhV51RcCy9Ztvk4g5WLlNCl00
a5pNXNc+3vLymUBRgPzE8E824IdIubCIUUPkny0erWdjaCdjqzWwagWa/lROa0HZ19J9mmSwvILc
bw5VU1S7eVrdH/myQEhHLbdPVv9ziltOcYlv3cuxpF1ZefqBvjy3Df5CLpt88IdjQNPSCB3p1xzP
EM/2hffY9lJu3Dwfg9BdDPkN+0cfBnrynzu3esP4rR/h8JKYZyLs3/diBPN4uWmZhuimsB3iEuA9
0aEzGDoVbOZEicfJiauOh05Z5+xT1Pb10K3pxzwHj1aVyruW0+8O130QWksKsS83Jjecxz5uN1V8
gQbbNfUVdXv1MY9OdZ3lnjgwLmiv7SWB3u122Z6Nexac0lEImjByeJIZiyFZwtAoNS45Mch441Hm
Q7Op3A4i47p+wY53Qw1CEtONU7+B4UcwFzPqB0rYzGB5IFROYZ1Z7nLQfSZhH5aBfe+t0nwb7A74
am+1LLsOyei9TrJzvl1CEM88GRH56Rl1kEtr8yatU+7hs20dGQRZT+kixbVrTMkLqt38q7jYQzbJ
0MzPozARMc7V5VFeTem2XgxxvSRlf516s3ldWVV8KvgrgggYhHm1IoB+qi3dnZ3FBq8b9IVDC4fq
mRPwkj77gZUApc7mdbfahn4c6XPttavc5MIdnmXEWSPuPxJvzDrEYI0z/SDwKB/4SWlsxnRDkYMV
doTZzRJfsuu0e626Xi23S2zOySv+JEvc5oM1SkjigJEvpHd7Gp7gp2bttcH2rQgdW9r9Jk2GvuaO
RgXjBHgwinw8BQAcAcKr2XCvrdFce6iZNMWjqmxn6+Qkk1/vyF0UMhyFLJKDdMdy68VAzw0LdPHc
Z/FBWdVR2h0PZOoCTIjdK79Xu02msefH5htFwBLrBOe19ljZU3eFQmE5T4P7VUB5vsZNFtz3nZOf
qwIwelUBcNbTZWQ3gLitfGeOcPFxprCMZIOr8Jy6C/M68mQHRsjV0fMT7+i61TsMrvtBjN2mdHjo
o156jwUndMLizWZmHLN3IJkfvUGk3/mC2o/MD+fI0ZN417iWn60uKE4B5NA9elHvmpspo1nDhe5q
2Gb22XtdeZ7j0f40W8fXN5PZzN/m3vPXg6OMJaVUmifryJwJL4VVeiq/4RTvfbB5ZK6nabTw5zh5
qTs0AkNevlbZMv9ILIdHXzYjSz9Uljd2R+aJ/GR164tDN07+xwB1v97aWAfiHT2rwTzS5KMbv5Br
PU5twvsBrZkSdq2sVm1N1AB5VBa5YXKw85ruYNqytbfSb7KB2ivlEvYrTmbHgUGkcxJE6/vbRS7d
/OkkTD+26TDE3zJP2RpVVzPR3LZ59IRMfit5NdSLn37SenOM6ziVfnVv+CNvncQpGQXFRbZBHCqd
T2uAICSk5wPLmSl/7MOraEHcuvaQ+PcloPcyyqe+Te4tt/Tja2dUrbvpxziFJrVmk7s1+KV+jMxA
mhtJ6QeyFVOYuxvGtY8PcLOls8HbxqdtIJe4osdGF5QlMp9ilViGOnQW7jTaU8uAmXZ4gZNWnmiN
BVt7GeIdswTztk2bbMcYzznAClXfaBimH8gwmEaspfdq6HzdtquF58aI231e1zwwfSHLsBN+UDNb
n8uvBZUaME3bhphvluIsZyhVnem9lcodufJNvzqlqjdOySRm9qnoWdIT9zd5zb+W1F3zNYqqYnrC
seAbdkqP9rgog20FPQKyON3Ag+Eq/X0p1+ZkTm781dJB4R7otnawoQXn7BYLeRMAb7Nboppm77pN
HIrA3LTbvWGuy86jD0LPPmksMHpC31cxxp/FIjOPrlTcLWa9bqcG6YWf6BefTObOLz3Ge3GhzmPT
881DjnoFdltcJ0Xuo2pplXyDgoNnTJj6y26M4VyaKt3NwufWUUjx3Wi1Oqf0aB4SgjiA24mo78CL
kzECfJaGgzuUeTSn2CjgZVG/84VHGuvxpqwmGFcR39sLlqlqtuPz5CzOhvK6OKIG7TVeFCe40hpx
UOzG7mOzJMWzTpLieJnhOJuKM83RZewf0u22jsvS5ZtymONzCrh2I4RVHLTFIMhNNKi+MdPXZglV
9xDHXfueZxqmPgVBPQS3Zl/W+qQNw3U5SLrJfGJDsPVv2y4N3H1hKWxumACbQP+ecf6/juN/iEum
/39O/TwXiv7tjz83HX/7N/5oOpq/sC9z6RESyTNhZtH0+73pKMQv1mXXBGYJ7T5KNlLhf/QcXfEL
/4S7LJU1/5D42f/rOTrOL8SByG6Rg2ZtA+7N/6bn+FMejOQlDEFalyQ9IV+wWfDXvF6VDl0uBjVt
8kIEp8TPnVOR9P8WcPv/vgqBe35FYrOW+9NSD+5dCXP+0lqL6eORvC/0YdbV8vWnt/2PhupfGqh/
aZ/6/DKk0Qm/X9DCpo0P/q+/jHarFtR7SuaHggM5gUnDDEnQgRREdvKHun826n49NwXQ8n+J8P0W
VP3v1u3vry1ZKwwEiy6mvGS7/hx8xK3al2bZjJsmAZT1VXawZ7gLdTJV+Cvqat3qJWuBwAm3ZLws
g+RFW8p6r0XVxZu06nUW4p8q5ygxfAGlW5lNfcPQNAUg/89v098/DcYUwaWTHVC2/y1tTiU9Ft5g
kmRJbf0gmJEmR4a85b8BLH5KwV5SvabDQilQJJrZhFL/+pbkvZDT5MGu0CXADtSwPLhvha66ia7s
5JG14Ay85m9pkGT02/6XvyTtMcmjkz1s6DlcEH998UHrnOFaDs20N7zNmi7+maGY2v3zq/yU3Lx8
nT1SoXzsF/Axqcq/vkpnL3mcWMyHeMT076MnO6AndsuTe33751e6/E1/ub5IgbPKBNjvgh1iPe6v
r+QuQUvrz7Q2WWfRJa+9mDQPznOsxrNxLguX0PQ/v+LfLhNuVVzLZM4BqPr+Zery5ys6GwZngFhu
b1xohYfUG6dohsr5L4Hhv10kv72KfYHusl/t/YwddhHYKCfnVWwG9FBVkmJHR9DcQH+0j5Q1LzbG
sH/ZC/u31/zpwqwygnnOymsKSWJYVPG6IeXzra0871XLgoNj4vv/Qu34+2tyS+J3hfbjm9zTfwpX
+smsdJ9jehbSiE9jvuo7uK3zCTGxQ7mXT8wlRwyi8e9R3P+RR/r364aZkgeSmKj0JUj60+9K5xHR
YacFMcGufBhdlX6WK6k5br8+0imvKv5l1elvXwnugPyHKRohHCFc8dfLBp5Q3OPDdmmLyvbWCtqu
3RDryb1NJ3Pj+M/XqPU7ufhPXwwisZIHGOM3ArKEB35OrVoNgWy/A2xImg4gBjz+nNRMbuj1lclC
me6psat4h9pL4ODQJcNzES+U2CWQ3YNrqc76nBmyuSa5V1yqp74tZXJalI/xoFVrR5DQXlrgQjMx
AyQSudNsLQYF3rb+bTTAbc2aQgJys30AXtVYEW1KEP+CxI0C1b9U7a3CduScl9G36hMzGNt+pej1
u41OyqhfEVyXaWAhK7dinlt1sooDe4Sz/nKyjo4ipQ62h6nxOu8wmkNgnXIvNr5ZqprA5dCzfWtq
sla0W8eVqA5+Ij90x4FeAk1KevYJnh9rs4wFV/vI0hbONbWsYVy1F9UUVp7iOjcD5E+U3InYJ4ab
35GdxFayUjuMdxgLUno1wm/f2qUwjF2+Ejndzbpz5JXjG4LEgTIlIwRlpreXlXX7gLasf4mZxfqR
tCBiU6DU7ZJ84+7ozM625VSPIDeO+463tp1EMZEgXn3nWZsz/p22IX0LEKAmTgFRQ4gtq4MMelZw
/S8L3YZkH5QFms65KRnYJ8Iv1XllwHsAJjYYWwfzKZkualDmAnoywbVZwQe+PI32uFnGzjub06QY
qTrlLK3HiceFde9AleqBPC6V2K+sfeGyM9amSWhLF3o6zGuwil06j6NxNaUzB3+DLrd48puK2EFz
aX2GPCaSadtoTQsTMAcJyliwvnsnMG2tx7HTThVZZsn/jpXn5JthSkBkSrxFryhhJXOSqYAr1/O5
p6G9Gi3JByTBT+AGG+uSoxtsWoNj90LyRZhQvBAyMqWNneKGPgOOLhLo8RHNK73xIE3LctPo1nsE
jUH8OLaLrjlzX+ewUbVBsmxqRRM88lTtfioqkSbq8AMWyE/tVr51Wjs/yC1nS1Qt62jtTKOsskhU
+NhCQqvdy6ht40kIwjg72zZo1DRlbJFzKEaLeE2CKSzEQUP39nLZ0BymeI3QLeEOsfs4fimGkb3u
2RuINwkPUOAGjS5fC9Rf2alZ3Ym2J6CR+3qwknprDGVM6cyXyOZrFQwIgOomeW2IxfGXFOSZw6QX
NqLPYem+7GS0gpuM0CSxHoF5IULYxlZ3PoyVgxos9adommLrO6NzRT+/lQsks4HkfsTr6G9uRQwl
kjjTSZM5E1+GwVALTcDJxnbFZ1fgbUytwNn1dm20u4WeRRCBDVsHinRbT5tLu8fZ4rfz2yeyMUny
wEMwz3ZoJtOBfq7d3SwxqfjQynT1PiST+UZvADewZbnOfiAeBdwESlx2RHQy0SMLDCGf2dc1T3x1
TTpA45JsVWsI+qrJGnwUYpHgCFPHpXMNL0QFH3aSVumd3Ztk50iXYlNC3WQWPWRlckFduu9oi2rk
UGRpLKdS/Z3tD6o/Z6U1PGLic9Oj2ShR4h3UcbqQUCp4KO8kFs/kaIvSRPtcD2l+1Zac8nZKLL24
Q7Ht9w+TT2O4i6QmOnjAnAr/wK3p5X/PifLPT0aXMWHhu1mX28npHfkj8dYs3pWcTfNIDHFKN2gx
6MUY07Re/D+gLR78wPC2i6qccjd7tZ4j5ZNhWzPf/Mik4dSYkZjtH023L+6lMQm1seK2eOAQbb6k
q8PCdCdp2gR+pUBmTGV3AgNgvtOJmX+gEFx+xTDj2XtXdSkeQ5m1d5VZkUNEgvzhskN7Lwrg3pGT
dPKZ+bH7YiqNC8z3E3PrB9wXI8vw5UNeBsb3NgAx3k92020WSsR8y6i5908NWui9xc0TFq/JATJU
2LdQa9tJfqgIhFYHuy3bG6P27U295gLRHUbMcaeWvpnBwpJyDtsMdMmTMV86O62M26siIDkIfYQ7
1thxZwyDeXW2iZlOHv1AhgqTybgoLH1MkHtdCb/fyMZFoO4SyPwxBSSJI0HI8yXpCnFXGwPtMyGw
m256ZYsfc5G79Q45kq3ZixDjQZIBI9dAf+aShqUT2JA7Vcd+0N7nVEgD93yKyby3SJqEdN5yvWnz
Zb4ZnHa9L3tG5sTzElSrCa035qiJba5bhKaZFVp1KTCJMTT+UZVu/mkX+YLMNOhzxntpy0+Osrec
onEVjG5LgN7JjlGavLetslNPk6mDJLIGe/y8fLTfwDsS3HL1xNzLNvhN2RrOJjShbjFcT75JOxv7
hLOvxtomH5r3yZ2J+5Fxdr2kb9AoFAYiSRJny1PYJIo+q05s0kLZU5QgbSBqsXZqo3tSeIexMrgp
x4HT8QRn1JNv0PUZX6qOp5Z9ffjIm5ERrbdlob7+0MKPg5tlLothQ5psrp+wJeE7rNirvoYGicMP
SmO7rYlDxAe/r7MfKYLKPALM3xPAZynlG3vlQb9j3G8E+5539NdcXtYk4mVhksxXxOETtdW4dT2d
xHtmXfx9rVgu/icWYDo/WHH/4ap3w6byylcx51m/q+PARV8YTwROwb5na0TMfyEfslpuurPcqa0i
AyVvHvpBk93NqgVxQ8va+uwT1npCy8zMGe1ZwZKKWA35WZZ1/NaYGgkv4ip4krEz21jNLGPhkyWl
Ha56aD4NAxPpxmXdCeWUEuMSwpeEOgaYc/6QgrT2jt1b9UAykyUQapd2oMUaNNO+nmQPhLVt/XnD
Bnk5bwvAQzu23fQQ8Q3pTh5LdstWIfu6UHKG4otN1/hB8nBGiOfEl6iHnLx+h6U3JbPI6UsTNZbc
Nq20aYheSeXbu95ZTX0cDXyKTP4K572UY29vimFF29gnRKq2fbwEJBrXkcEAP6BJt60Q/YG8qnpa
JCzfI5mKQTKH4O4JmHttzRv4FLWxgRTPp1pgQnrwOZcaG4ySJA9mprvjph2ydmsr1pF3a+mOZH6Y
cmL2yehiG2wKEXjUgZtHceahBXRSlODgfMkhhEoVyU1uS0kalrhhSbjKwT+6Oq11RDgHAZ8XTrMo
jev5vUwdr6FPXKXjYfJ8/XBxKOsTQAWkf8HkpC/taHMok7PTxiHSd/u2a4eadMbE8OHgM63WWzvv
OABnVp+9Tms8fiox5YjKrAxfsTNm/q9xlTMgpUvPYJN8g/h1dOvg0SsHdNYTizMbpADqhRBp8aJF
QipVpOz0AEOprL0OeteMkPPFFb8+ixYRIX/1MnX1wDMekusXrvDmsc7G8Zn8GWMG+vTtwSfCa4eM
pFxw665EmuhPyC03C7xAfB0OG05z4dX3NeqvPmJ9iQg/PO7utS/G9qK0NOtTY3irt0kHy7w0dVr/
xUhZMQuZJYL6YP0smLaiGvmJqPY4m7q0N0hy0Npvt46iM8U3LbCajV970xAmTE/PoqJAClN2+67X
wnAbtot8xXbRzOgwGn1K4VBxjIuZvZr9FDHKaoPTEi/juLViz3usQbEW+9Zy62tXxuub4oSXb+0Z
SnFo9gEHOpHljhnZrLcdfQIpr/ESI9Otmqq64ePsCNzkEoO08FNx7+l++UjXWtVYscvqUY+5+SjE
Uj/zBKo0Cxs6/jGS3dJhki3DHdDgtQo7WSiDa22RNzImpBIF2F9fgrXLuijp6DSzfSfnb2Na1TcO
6kBqDj7YMXTXrO+342ykHICTmVx4laSSu5Y262MrM7LLwsWhHbaewRgGJJR4NZwBt/DgKvYO7DXn
zR/zpj7CKeSrE3NgvWcM0rJCM4xNvguCLH5cnIGHSDmTw2POLbptZg0t+CBnyKImmbsvljJHxN+p
rW6nnEgXW2pBRT+/X6ec9z1oHy0BJdBvwLGF5bByAsnm3kaySJg5YxLmTe9J4hI1C+rOvTYm7u2b
sZ+ax3xIDG7ObeZQZyTGpEKcWEl1im0xJUj1SL6PbZ5+yQCB6KGsYue2HtcyPXOLrN77BT/Jnjmf
fCxjHmMQWJrhQyvP5X8mk72fehL0G6dp4hfJhVAcHVLKr4E5shVA+MO6eF9JSLbdwj20yqfgoayo
XjEIs9UfcrB1qQc5T3NqKnKTL+yc2Hl4UXj2PGLgDlDtJtbbJc94vEy88jBtSYFEqlTZJexvJz9y
RaVF7onCFdilGczb3CL1fFgtHA0QlLoSElqrm81oUMqGo5+xTOXNDrJli4G1Ga1s0e8dtmN6smfE
GCNmrH66V7/5OWph2U+W03Bzdgl+vXNucVDpunl72wDwYkFn1ATzaVvXGWs8g33uxha3S97HDG0w
Kvbx/dCWJgsA3jC9j3ZQPxUUS4Qx+AM3g7K87oa2IIN7zhKcPVRL9IZcY8Paz0CJmvOx9R2uVL0O
M22hpvvIfos1JEZAZCyt9LBsx3zSKnIJgjxZSes8mYNpuKEk2vGYwuGSODJHSqhOcmikOu/Z3GBB
P/tM/YLRmROU62e1BpRnspLc0geW7QjmxayJMA4V+a/e7KZ8ctmQ7mIykR+dm40/WGOa693MPvJF
bKkMd89cG5DUCPsyDhuUo8S8tOn96uXm0tzWi+0sNAzXJQgbZyjJFVC0MtMT6Ld3l9/0B2rsMY3S
PC33lts06SmGy7vt6SARJKW+KKLMWXLSkROtxqrmCMxSz0UfhY258CK/52wfCiS7V7Z2mrdhKO2r
pDd9QvtmS8HJZE18srlrXI1q1u8jXnN28BS3E/L2uX7oNPFdZrZkh3Yji/DmpnBZH2Qzg3XDnafb
+IvjwVBHHPZJLsa4xi/hetJuIftSycTk1pc3vl/4j4ZbG88DkcrPmMwQT3Y7S56G6lLN5HEzTJGh
Yu9x5hDF3kiVdfF1hT/H3gcj+Gq60gVdi4Wi5LvonfStdc32OfZJd4W6ZLvqkBREp0KCPVZ7qZ96
eyekt+ojRSrHSyUUtmFZcOrYt5Oungo+6CrKK9c9sOrjdKfRwSxCPjnRZ7UmA7nPuT4zlHDbrSCG
Oh24o5LF7CAMYkYWrf0weUVnbTNdjniMsauzdTNVHOcde+WegryXg/S6JuvmAtC7wLUSDqAkONU9
WxoBq9CCi4CDOvfhrSEJWYSVMbrJfnD79tYxDPEeaC2mSKDigaOQXUjechhoL7X0UK6GammMfez7
rOuxA8lC3+rULj0E5TvqwJg/k581cy6xGdYKX+484QgdVcOygxdMcmD/xkytcLLd/BaGjdttaWKt
5bYLLkt6aOaDI4PvwNuoehkHBGTz+EJ8nVaNQ8rmc+B8alAFLStD2JZr81RbhZUcwJOz5yRGo9iR
Y1hKQOZLcMGdVro9E29V/AmXClUynXib5jZxIzerR/voKpI/yNaM9LNbWRQN62KsgjPB4sY4qGZO
0QEHHheWMw68wrS0km9GnUK7s+OVt3ZYWAsObRXobEdF2F9nJmKf4xT0NtmeoeIZxxpsG4S6TeGE
912HQlf9J3tnshy3snXnd/HYuIFMINFMAVTHvhFFShOEREno+x5P7w/6HbZUosWQPfXkxo04cU4V
UYnMnXuv9a2kr1wsx7BQgsI1iILl5xv3qdloeWB1rJXdRkCtX3SaVem+QP1T+khAe0QyBYIy3+AW
iWipEd1BpB06UqsBpsOmFUonkMU0P/EGozdg3lzf4+RW6ZEQDgrGsgh/Gp1qfUIqZs3fMfgbL1w2
CEqoVL++mr2lLqTY7FVNF1kvKLhtIp1l+xphQUP8asYuoTjzpL7TPc4pR8woaQM6MTaT90kO3yZ7
Rh5Eod58cktL3Dp9HTEnTyLniVMLdbCZsU4P4zhW98w4dPvaac36qTcKZKYddvk77ErZC32NMAts
DZXgrkMJOAQdltjGa+zt3Ndmp608zEstDv46IaXZ4XbxuoY1LZk0ZozZ1Sn++XCucPnKXo/q/ehE
5lcj1cPHzsGW5TNp19X1Cvk+36ehWD7bxArlviB+jFZDOxrTkUTtPLnrEnqFAZHCbRUYdoe4Jekb
jRXNNhv0k1ETA7yC22K+xft7J9GKJd6QWfWPkqy58QiGnCqCIzVP/LGKk9hP9XUsnrQsrZ6WhlmO
l6z9/KFuexzOA3DHMugVl9AjXmq74SVSykYfm9ZX4K3Yzs1pdNkVRiYM9P3I1fYs1UgqILqfV4OZ
azltk7gOg0ibMbRSOyb3rUXn3DMHVLgeFsfsC1odSWA5L+Gy1xJVjf5cW84zytYZXbys3R63QjTy
wWAJKQm6wrpdVnhjx9yk8+G1Ko6eXY3mjj8Q2IXlMa5ouXWJbX5j1tCKIGc3yL0UUX8blBXoh6SJ
EwrMLnUw5OL2TT2gP5lzZGseX5yitKK9vqiS+lun9eRFxN8I3IvlEHooIurnqqmq72aoi8e0dPpw
R7j0xI9J+8ofZNc8sWOON9CQVM9NPscUkLJB/zDyLvsqMedRCOSzhimt4NqzM5dRvITIIlIfkTow
hnFKhmvVODrYWyzM1m6CPGki5VEJ/z2GlgvfywzDk6IFTLcLw2h0TGDYxv4CY+rFMMrmzs21ovVp
CYT3S1Ya8BzFnN65c4o00nVLeYyMbHT3phiLGy1bim6faiJ0vcUMnSeQAAtvMbJkx+/oXnWUbbl0
yGLGi72jdb9S0djD4uy5VYVXsV4OhQ81t+8u0qKuXrB2VM0uDGX8Q3cjme9LqcUYady8/mAyc+VH
S5X2OexVWPpE1xgVFp8mxvo+5dAGjMot75o1dV4nJPLCj52oeNYtbQmDehTZUzJWbbETsmRe1M0j
JuU+0eyncc4aTn32h3mfYyh/ZdhMEyktkkjz2zZX61WVZWplxcjyc7ksBjVSohvN17FGUr3rG5tG
MzulG91Vo9LzUzVp03dDDeSJNbDcPE6adrjYtC2j16G/c/dVnItbiPdj5mdi6vSdGqoMAkbjEikt
6Vpct+wTaLiwtRxtczD6K5Pz+VkXUpt8k3LlhMxw7Nk8WvMVE4fT+E0T0rfVLKd8TtHWh4jmF+c2
tWr1sNDpedVphdFPmm3ta9xV3JRwbiUOfkjV0+IQdv2jixmLBowC8DZwYODa6AxJimGS1xeysZzL
aBmwNxR1TZXa07r97rqrxv40aMWVptU2gc5drjCC92v2NZradOZ9qkq6+0PFQKdqEkSFhptQaU+p
wTa7UCKOPmCQ3EFUKB1KQEdU/bEyLPtCs/LmW6r0DbSiMTtg15ywLhQOv9LeXBAz++XmJKfkDUVy
udA/k8G42skn4TQsFm5suBUo4nmL7bDrb4GpL59ny3S56hkury+laLJ6dPG75gDXAaenANz1Ia6l
+V2WBPAGuIPnm7wx0H7rxLe0HASV4Xqb8PPBiNHn4/hcuyxAg4go2ohYFvA9wgRvBuNMgrG5aKcn
pmzqdjL6seOqaox0OyY6izurdegQGLRs5I7aoVboPDk3+SrxhBVoWN0PE3yE0JchjXvPoma0Lmur
TVQwuGskTn3nqJupqvU7sa1tSiwO3KDpa0FLFrMIH8RQeGI0VKurac57Rkawj7VbQytkvENjQtD3
RPy8uwftK/UdEAXeWgPtK9yCmDHl3h1QZvlDOWfTrsZNn+3dip4M4I+qTQ9hSk/jyuKVpYyUHI/X
GX1RjTTyNFmDwhrLTwXqdQ2nbiaSABhae089olU7yk2qL3Si+RP+WRXv0kWF24XaspOd4E2pDpBb
7Pxukk0y7bBimApN+7zq3hLWNEDCnNbOHtFHZ9LAqomVT6MWn4DDDxx524uS0CZFfOSX5bpJlCda
Xj7/lvvDdRcsR72toYVrq9Y+hcZ2Ux+5m16LCvdEEKIxYveCkNX5hRyN/FAyAmmD0Q3HyyGrreHU
x1K7pXcCpyKJHVLFW90IcVI0SfzdBPTQgZkDM7N3Wu7Ve26eOGV0fOACpxvETK9v2+UD722h7dCh
cigPK7vCvrb18DbJDfNGrwwEigwDVn+mZ2MjYM1qbnYhclovXymFfJGnVhUo3rnQw5CFoBJzvraw
xy3hg8phnx5cDOLbLp5icbEjg6urPrr6kWoYXgylDLdoPddWDed8YotDOZJ2/wHRvNO/Jjrl2L42
lpj1XYSORn+HT81uq7q02gPFPk36iq5ncTnFOtNPYJfOZuzPqy3CnmvZvp669tIBrfnMmdlLBgIN
522ZWHq3Z5qfp0ejyodbYalhuOGaEDYPehZzHarYtywviuzxBUkAXeSVMdjA3Th3iHMx0iyJg5xT
2twnzByc3VoNxp5yfxa+BeZCenWp9Q+olpLPXQUdzFtz2rVe03QTu3lCtToot3gsete9RvKyIBNH
uInY3jVibd8xFYj3hSgtUCdYKwZvmRvu7oZahyyYucL14BncPGQzksi5RT6O89GIi9DaYzQtPmnY
IvUABaTGEH3FYQ8tD+cENZ0ORUBWSLV1kEItDtIo/+SOmn45NqSg7OpMT3+4S5W9zAm6Oq9e8+HV
VUPdfuMWgxhrD15FmZ8qdiuUq5Okgdz4VY/VZ5dbLkfEmhPlFWCFFTXctapdLuiNVcOutQYGiKFd
5h13GRQFnj3X7BBGzjQRGknijD+aIo7Z3DqoHbRvyyj8wCgi7rlTTe2XCeF1jXkU36En0xCm9RQz
l/G4a+LoI3cSV1iOqOAYaUMk6CS7ibPTW8RLu5ST8rHE50LHC6bAaXbtsvOUnuYf1xhdfIAeDmOv
w8Df2LmraBK/4YBYHzer5nwwY4fXHtlyugbmqukLPXurji+qlllk0FMExfRuMbgErQbZG/rPYGin
elLunUOxV+xsrRPoyeH8hOpIX2bEOinhsZdfXLcf1o91JJL2VFlxDUiDSz0PqrFlzfU9dIrbpEkH
LHE278bWps6jBIpISMd1BAXBidWVhuS9HaoeaZjFsYJsWlv34HfwxdDSsKaLaRpmVBbQsPdhzWHG
nMjsI44Ri0vD3Mdd7OfYYivJjHAdTvxPyTwZWyKALU/RFOHBLcKgbonNatumx3W94HEBu84hEXCj
wQpCy7xkWODVtdV96zmmHrUVD4xXagaZiCKe4Qjhn1InM5x6ewd3aaC/CE+gwKJKr5FGro5NxOgw
kXlZRiMfpPfMDFWVrTNd4h5hf5vcvl6BIqLhvhAMua/XpcdvkhKEsC+blEByKytIH5VpoUvfbIZI
sj/mqMH7NKX9PrQyOaBCtPiPm1m1PtVRlqTHuLKMOBiwAbQ0nVmX86nJcuu1siv3VTQ99J4JzcLk
0nkD7H3N3QHCVo92ofHcGqH3k6LHH9/BQ8rrH04JTjcD9FTcTDkjAIwBpsxpCzIT2PWmHd/SYkLL
TB8FYobQ6NdFHoKaofy4cH3d0F1rZ596lJaQFCSEgxNR1T3ZdcDLrH0C9KbYzcKh6d8Pisku0Add
XonIoJRf6W/pB4OJYnwLHw7Re2zaTf2ClSYt7wzNbTRfzUg/wNqMdAGNxPqfvPD/r2D+b2JLePw/
K5j9tvrS/44t/Plv/JeCWbj/IfxHsg3CB3T5P2jM/kvBLIz/mA462y1SB2o3cPf/pWA2rf+QCoNM
GUY0QFJC/v63gln+xwSmiYsIyZ9OkJX8f1Ewo4ImW9SxYf5K1Lc/qYa/EEf1vHFn4i7oz9QlaL2O
mWskgZv+8jzekBYb5zq67WPIdALFB7sLifGZ/jKfpEH6mhn5NuODBwuz4cfG0nGsJGbTPtBwGJ5k
Ok6Xg6Ku9Mq+HOl261iMPcz5tIAArOnPcYfsnwYeIFoPxC6DNkvmGhuFVXyg3siLy4zuDKY51LSU
vKSysinmVGQQENJqZ0hGlBijhPYJP4R4nPIk/Ug4zQw5dLJxDNCPdh+TyrJ1+tZKD0Jsc5dNJjJs
PF3m3DqD4f5jIOZGnnI3xbUwQeybULJ/1/stYVaqHC68v4Yr9lH3xl6dR7N8itSXv/8Em1LxF6Hf
Hx909gtAitjufHxQEw3PC6FDDbcfeixMJQ1KN5eR5HyB4s//+8eeCTf5u1wlLBa5QmeobOdMzxhR
BY1GiResW4qSRg4zvijNq90Q2ribxoLRgWJS9fcPPY+I+PmpElMA5hxKd9c8k23ixsE9Nc0hErbB
Zdg5JruMBpk/IU27a7KiK73OtrL9lMk1iJu+2rgPEMJYxe8RYzdx/i/PnZxvw+D+xC/sbBTccwVp
V5RqiopZ83qL0zIA0qWuFa1IZhTGDG2BTD2geIQFuTdYqqY5MLu8uEbdo5JjhIO02Ov9oF8BXmGg
wa1teU6qKXwwm2y414bKXS7qVgj0HDTHQ8/UFm05mCnA6X3TWj3mz3UxrglaXa6VrJNLOw6tu1kz
xskrjNTCAd7Y6uu222DOLQQ3TqM1LSb99K8eakRgpW8JVUC3UguMjIr5i2ePjN5xfXXpZ3D1+nv4
5zMJ7M8nZgGOB3KutkwDdsVfldMcqSAplwEhR+3QXHas5iND1+VrPdNMemeh/LE8+XVspTYJOgGH
rn72WXS66dWnTFIGC3sa7TsH1xkynCsDK/9d2lM4zzZVA/1LndaTVu8KVDL3Kq3W44a2oGk+acMV
PoPqYtHbdMcshvF7ZvbpO2v6bAf9+VTIK9yiCbZwY3v7579s1I6dzdlSoVshyXI6FKmbjWhftSRg
w6wfKDhJef33h2NKZaIylTpuGudMdA3+vW76hQ5DwzvGzc52voeyKMfPS91GJSNRbaa1rMcYGRdy
Wr3YLBZgG2UnXoBGwDMZtXDBKp5kkFmB5ymSDYrxKbElYyhyYjp5+Ps3PtPcb88IucGWRGjh7BHW
mVFmXcY+DU1+TV6Oh8agG8jlqeRl//vHvLFoFL5CB7007RTcnL//FAv5gVa+Ouwuprnc9sPc79xF
PjYaqvRcdnC+6rl/Z/sWb+wjvBMOW5pt6qRgnP3+KrINTQ4F9h+6LZZHVPsKKsZtaN2l1VB/MuuF
Ud3Ucd32MNCi5e5IBuRMsYz0w9///jces7J1U99KEPKZ9LOvQg94pajA7Em5SQN8YLofJ2uy//un
bGjm851TkStMK5DDS2eJ/f6YCwX+zlG1hmt61E+5lVU75nbcbmIjtDMviUzz80h/6RTK2ky9zKG4
HbMifq2xn95U3DBTb3AQFkU0+d4Bxb/53ajcbIef/8/on6UaMgOVKiuNm2qgGFmfKHGif/8UNHYS
1KegPuQw+/0J1FGrVdxNNHSsor+zq6nwZC2N578/6M1bdXZCbRmYvDU674x5/prTdLHEOvOcBb2E
vWaBDG56URzDxlhvZpQhRwMrC25jOzz9/ZPPapLtfaXu1FFcbJR49vrf/z4J5EmlPQvJTIEfcBSC
veKCbmn3qbm4IDjm6lq3LO3FXib0Anif3wuIODee/fwKpiEVdz/By6WfLbIuavSBTBsOmykx/AQ2
K2xjM/YSDP8PGs2PIwOm6NAhiDyZdt0CDhLDMWPWF6zIQS9EPnGyRkvogx5kSvT3B7S9Sec/DQuM
Q0oXFmGyZ0XbQF+QNB2H0ZLdilvYN8N91FFG+Lm7jldOLur3LFlvLQbOwW1jo3T745iZyZuHEyEi
n32WhnWB4c9EefkV9CZTPgFTIGHUdr10zvKOReuNXdWytnuNFPRJ2V5+XwxuhM1FVQwLjAHPS94a
LMh6GgM3Mluy3/Cn0Apuwnf2sjc+lQWIu4exH7uqfXbGIY9sx3wmtLHRi8TTpyb6NI0FagGmUWhW
FHCRBBX9Whz+/sua23/47Kd1SPOyeLu5BHID/P3PbWfsJwPcNz9ZVtMJUlwj/dGyyuYiKqtQ7SJY
NkBIqMAu6iE1xgujGLQfS79omjcV5hoBC9D1Hwk+9uhYZJEj/CgrcCOAIEhJG3GX9WtSGHhhXMYn
zAKhLBa+nZswcLmKrdNeYIH+wHgXMXs3U/QcEZKqBY5agVZ1Ltau9DvDaqvLLls6tV+qTVsdUXFC
jXGsJ1AKxuBLTdo3Toz08CDCTW02lKk1eD1+0WWbocX41Mn5BFo707PYDcXUvRP0/TN36vxJIvW2
tlxi/JLnLkLDBduj9HUT/sr+MoymCRVVPhpUslV8GCJGo2mRIdMc8+lKU2Z16YLqv3FduoYLjo6T
swz1CRyOewP3U94yw+aC+c7P/cavbWMDNCyC1BjQn+3kC07yrhxjGoCEKH9L2c4YfzbjO8keb+yn
uAA5KXQeB9bos8IE2u288OtTeMV0lcfCiYtAIixtkFPpSeCE1XJFnrhhEXcMCIOJmP5OQf3GueiQ
0ODgWd2MbM72z3+pUvspA1W0WMwQmdC+MBHo/NSV78WkiDfeWq5SeHARrLFXqbM/lAsc+DqV006o
0WcgZweRpQ8wkUOz2C8IR2MP35h7qugtHpRsQV7DMr+T3eqe6iTbRPVLW36MK3ZsZAU6KKqY+c1C
CMI7D+TP/ZSX3KTpQZ+G7UU/eyCLq2eMYDlci5JBZV8a4GVqPX0m/je6QU4GrCBKn9FsWu+crT/j
+X5/Lcwt+J6jnU+Wjjjb2Uq9BcgRd5pXpo06YjhRqCPd6qQvEfjVlRakDXziB3JnA+VoxDRcT6eb
lnFaAJ+qKf75DeDrANvgFNvK8/M0wUUsjOsKnE/wxNqgqAAmF4t810j+xvNm6WNkdHjoJtvr7wsw
7mQ92dOEwSqWKKnxxQVNu2D5Fc0oDwxX1ruJC/+nVejE+LQpGtWoLpagS/QKJKVulDtQA4i/Sawh
knhGXirt1T6UTWJ6Q2E677yyf152TcP6efWUjoHu7ezUm7KkwO1Ge2Caqq9mWnU1YBCt9xOF4v2d
n+DPt4bhvtS3y5yEkXoeo4fWoNLEwrNZQziRw9oirYEk9tQsuvWUVAVlhVqsr3/f+d5ch1jl9S1w
0UGadF5hMcl02pkpNxDqJ9sMmz1uKnZnmeklk4FsjXeMRIWvcaVCmIA0jmGAg5YymxMgXcqq3/ES
v/XIuUHT7KS9wNtxdvKWRjUPE7cpzI8bXLCZaUJp9YQ0akrm8L1bzBsL0qT3Y0qcZRjqrbPX0Igt
+gIuD10yEXkYJpIFmSTODdWGq5MidKykZmQB/lx3OkZJiL6gKMoURH2O98tnNjLnAfM+5hfWGs8v
bh7VnQ/qvE9vXaaEyb5fC2yFC04gcfz7b/fmd2elcNFxcQhvwN9fd/NCi4SdDXx3G4bV/Zim6bFy
NglsDjezas38Woa4zSJGsN07a/XPo4y9gjbHz5Y5D+7so1OxtnQlXBozcKxAzlKCfewZXqa+TviA
dt+7eXfVppFS32FfrR/mUaRt8Pc//40bKF8CaACMAu5HnDW///14nELiMfBiDmaZfJiaVNFtiWyv
ndWT07XdcVyBk6HK6XdMGMcXkGkw2zKxpE8N6nI/VS7FWchg6Z2a542no/BG0iJjwkOG3tmiSpZa
z60oivwuEuunAfstw/5KiusEVcl6mGq3jchfaUZySGCUnWouF/XT35/On0c9yhV+I9rWOMG4Mpw9
HC2EGGknmIpDE26DmMpgXqL37iNvvKzWxlhxbCgY2zL8/VNKwPKE0rB7TLYb1Z5qUuhSzJ/hdFXW
/M5h/eaHcSXc6B6uss4B0mVhueSxKI2b6Fh5SZs6XwgqfIHjJD7+88OjwclTI5iHM9o9+wEJ3UiU
iLY3qwwhgJXDuMv0PHmn+SzeWCekYUklaBtiGz+/3eC+ZQbJWJpK3EJaDUPmY4ynyTglSdV9tpDj
yJMNuiZY4K0FiHvSGtdB9E1OqPu8sc+/ELdCPw26xg+UaQ0jXysZfP5jRuSNlcQCsth6/vjvD4d+
h8F10DaEIc9ODLqKylkMXM6btxzZtouiSa/Ndza3P+/WJl1C+oUSZS4dgLPKLCesQJAio3laOZAZ
xY56SIA9PxlVbF9Rx3bvnAQ/wybPCjKLphk/AyMwE8vX70t5y0xAviFxdsd0T+u50Z6ljJvAWAnc
JEkp8pIinK+YB2Z+RD5I0COlJDVoMiQR3sl6GibFXD5ziiPqMpzKTiuRR0bmqdKMK9Pty+4q7bv2
HcTIG++5ZWL6Y/3oWxjj2VKVa4Woww41fP9Zw7W0haK76Mvu339zpqScMUyLEJRvtcsvF4cYmzOo
au621dqpi3YlUgwT33v5pm+94BuhXnH2836fH2grU39zCqm2iItyg3a2asMjzgFYmChE8n+xmzjU
oKwvJnzW+WhvXpVetPmCPRcT+RWmWcQeHb0ks4JJ+O9Pj1ccqjUbCgfD2W/UYVubyoaltSoHO7po
u1MOse/+75/yRv0IaRwR2sYK2YYzv/9GGRSgdpzZTfAg9j6lfrtHYBn7ZfcwI6fBptP886pgNsPr
4uDLlNz0zlaF6pK2NrBR+xEXWi8DKHirem1+Z4X/uSrIlIYuI11qYi6tZ/uNEPghlo6TbBz0HEqD
DaCf7Bt7J+w4Ovz9Gf75NvFZTCbZ9dkHuAr9/gyHVLSwMfkshMTgdzd5W4RV7p297Sf35/e9hg6e
wYKwtsUuz2NoITUs5AwQMxaOnfba5tbszaKILlarmY5DapJ4k+YtsrcovZmKuLlU4MePtJtNRt9I
rcCjN4Foh9dswlkKPLe8Bs2Qfux0ZMLvlHpvPH4QUwzlLfBM9GDPSr18rAwiGVhWHaE3XqNVTFbs
fnIZx4by098f/59LmG6BlESr8vbzYWePH3MXPRGIXT7OKnCzJZM+xLKFXxrtvB19bfSYOFOv3vkT
36gkf//cs78RM9owVxULWYvoY6rW+JLWyDT5KpiOnEJ9yNGgHlJ0Zid76a1bd8y+oNsCALJoWbUf
e8TeWNKrL39/HJxzrLfzhcJtmURmkyk1Y5vf12NBhlq7uCtcET1u6ntMQpr2pCMAzC9arATp41qO
EmdEFIkfTsf76LdJiH7Ybvu0vlf1ljTXQuG+Ka06V/sUIh73A6Thj4z5LDCbrpvbhySK5MdUtQsx
afbcMq0eI0ujMnbVzq1JLPYrfRVothgBbOBRonV9Es1iSmjSCrKL0V1XFTDOko1nO8aMVmoFvBYQ
ibflUQAn+N6pSj0MLvcqf0X4dk+TKpUkRrXl61iJpLtEM0WiHgMl3PFQgWeFcJrcOr+ZWN5XOXZK
IhunbXDbVxIWC4qQ5RllXR7v3FaQvxeFa9XynGRNYEgKelMiQSyDbM2m11k2vMkOQhMUjujprxC3
9FZg5P1CzaRN+T0qlek7JBJ0JR30iuUKNf8Ae7fNSHmHKYr1XR8Qk3t61S3PZDRpD6EYEErPhDIc
jHhT7hVrZdZ+jz5+CSYUtfeTQCa/i3F4GH4HVHsnnMlWvlNzmcYGMa5GANvI+GQ3pfmtA80kg1mN
5kUUjjiA8cGPhxLNKiFyOn5TeoQtpUeHB5AEaXxNjTHUzxZwuSRtDR/hH2DhoZu5CkoqVq+dDGJ2
RWHYxV6VKbYvmeLGQVjQbvJUEvMeppjZD/eluJ4OgJzBqGtJHBuHuE3yh2JK55cOocbLvBT3RjOk
J5JNW7FzwqL93nRSvGZjUz2HrrbeEWtSQW5Pe7UFpsyGn2V22tzUTBSKoJT6qENnhl2KO5irI/pp
q2BAjs3jgxgHu8fP04mPZd5GnPulzdqx05qQkApGgLjukym7DK1RofRZWpT7rUginEy44O4tEWpf
9BaWPZZ8R3vuk8V5TXFAkF2GYvfRKLep9zJ37err4WRavplN9ueldOw2QF653tkWQNlCA/8y9dZa
7vQkKV6aJk8gH2CkHX3biXrhsdIjMgyVhel6yqX08jESV5NlVfiByJa9GZck/5qlxXSTo4rdCNZV
erInkZ6anFJwLWeL9SlE94jWG8Ng0yaJ8ujHLmzoxiwuF0gM9k5ZA7JEkpnreG+JWbd2saun6c5C
CYJMOgy12VvcISaqsUeXHUxNHX4x5xUqCXFkw+JHa8iYhvVXYOGt4wMmuwwMhr2qR+IWACqspd3S
TcUgEwEBdtr8kA7p+K3sUhQjDYmGgIowK/kVmWoJ7KG+/oi1uqyCnFxtfGoMKr8OJOhEPp6PFgIF
Zv/V7woifw4zk6ANeeWWBJ5byVJcJnoDw6rBElkcsWVm23u4GM9ZiwYbjy0ZBEvIZH0Ti40/CB8t
P4iB+6Y3SEVUm91304XBpNcOVglcxMOqn3wHNTLh39C18MUqo+qqXByyZN0pdD8DlhxfzMoB6mOv
NLzJUZ3BNdBba/D4ct1TPjSw4ha1ZmX6Gm3ID7phrJDLaVMMrSVgOZoltn4krHkcxP3af9SbySi5
F6judhVqGeFfKPnJHuPwLmHXHvy4S4YHGgLkdKDdLll5JreipFmN5YBEgRM7NAgpuCBfBXdqsrQC
2bwo3dsSo95rT+zMGEzpOu0Q7JoEeyTadL9i6fjajHl3q08VhLHaHPWvU7O5m7FnY6VO9UZPt0TA
2sdPkP0YWqU/L6kuyWIkp+weNVcCNzdRHZ5Bd8JXb9UOwI6qWi3ovcxlHibHoK0o5hHDGGgU+2Ku
174NzMYcrnOYSFagzLGZLkNtKOZAJ+HlQwQv3DnQ5TI/EJfArmc1WfqgO038lSsbTfQwNJ0vaJmy
ZyAK/aMpx3k96rYha5oEtDY9FFX9sx6X4c/th/iTiY2itS2U/FGsr6wPQwt/QJpfnnvkEtmjZaz5
C5u361zpJldlEGF19dpbYRYf7UHbnPf4Y8GpWPmTkzdrgZMcpeGdFSW45hYUbvJWjGXZ7TU5kYPX
6EYReSn0qMVPZ6YgHmqSAmN32F4RL+9cTdEMwkeLGiIFWmEmGMvKodRPWpHmSGNCy+bHRcj/hX4w
8ZPABwihaeFOXcDwbjmJCMcMyMYUN33eclb1Cv30US4w/PhYzBLMq8MWTpOLJsxtKhOROL1JQGLE
LRrBgCPqetCyZEvkIdlnyzzFi+gWEugKRtT0scDX9cAclHRL8GtdvI+dXlQ7uzXip8lZW3kIUe/g
fCEokT8T1jXv2qK1zDPZ0gpiDoE/ScbmmiYCNMnjcowwm950FjgOP8JS9LWJ7aLnn8nmVtR8/Z0Y
4vio+piWmsOKiTxzRoONQ7JdpwNBlti2S+Eke7aBhArCLhs0SI0x5pAf7fA1YoP9uHJx/0auQ6Yf
K1cn8HSxJnnXW7Iid8McKrnjWGosiF2OSohFzBHVdb3SkLGspIseisl0XqS9/TWaxcHhMbew72Yh
mMXOegiTXiubWHpVaOtkFM8412pdq26jhaQ9WBaq1w9ywSFwBM/vvowbxfCUNu18DW0Vo1kJtMK9
yUtRBIXsC5cEzk0w1BGEcIvte1EMMWu0eXjeNDx50BgsRPHr4AShUA7EFrdvwn1jajh2bVB6Yhdh
NBuuwsR2v+HLnj7RxYSICVjVfnSdNR29vE1z0zOapvhCHZhLlA7Qr7xxNPXRA0ZkfAGhxFkZU+fh
ly+ICfIsewbLBVCPrTYcXFkHmDfkjdVByAZG1T/UoGdurLWJbuNY2MtF2fG6Yhcltq8wxPzQkmkN
omNMTRK4RnSMfroAR6Hgc2qvVpkE5K1PHBK6SPAn1s286D6lSXcfwUb7lGGoYJdal8zE0mHZN3lH
GJBrkkjJwaQHQ924P/Bwa18GyUwT5DkEJlNrjMQn90qEnl5GALcSiqS9YSziqNIWfzjmKcQteAHk
3mY23TxYhJ6kgerlGD3wfsS1P8N5Ap+l2Im8LNKcT9NC5hZEzJTU3tw0QZ04ybCkl3YRt+hUoBa3
AZHgaXbKlG5eD2UBwrK2m0HhF6Fl5kFUjNprNTTQ98hIyWCoKWgJQTM0ZX+Q2jI4B1uWSX0xO2Ck
6QOmpKNo2KxTiAqtiehpwMgAZ29+glSRPuIVAxTSMk/AkdVppsJiVbZPOLcyaqBVjTijRVawDYHy
ynazSrMlGEh0eEYRZUr4WpX+Ef9S9EFVcyEvpD3japltsQYqq4s9ntKNvMVSuWvtLG5RnTrp0RXG
lF444zBdl7TJGFPNSAkIVzEGQrVJKQLAOts5vnOrszcJWuOimEnW+Yg9hBLNcEl0w3qp2VfZrAvs
MXlX2Fc5jhH2QHMdqFdiDfbYNHXugyjsCQsvdfG3cewje78CoMnxteCGPcpBoWMuKyf+MdppyHej
OrnOy0W/UaFctw9HyBDEkyNfOS5nArU0NeMtWvJ7IHSK3khd3NUCMNCplmH7Sa/d8hZtdoa1Sp+a
QzWNGboFWTCf7GoxblTp3tq1A9CNgHlAd8Ve0o++qvWluGrXQYtIKiV5DEbdDCvJgoMWmBNVgIc1
W677vANwuidHJZP4s/Be84YNMOfNLBJDkMKtG3Y1/Ci/pQtnKS8bcrZ9c4rXj2jlmxuFct04xuuC
gR6AU1bcwxTN6p2j5+EYRGJsGi8UuDmx8RvmclTGwr//3yOyfo1oQM0D0YSBL1UhTKF+1BqfiUsn
3+lwvjHqo6VhQ+9GUYOsxT5r12R57i4jbB4/W1SNCrn/NsQmd7slRijlCOiEWEdpOE/6164d2otY
H8kcq+fwu2XN8b93dSwG7rbJ0HGThJ51qxaUXWVLNChDTRkfai3rvttZGfrgi6P4nfv9n71krveO
2ERk6KLoY/5+i1YG5lDgfvzhXMW8eCRKi4S/7kf5P9g7s924kaxbv8qPvqdBBmfg/Ac4mWQqldYs
yxpuCI2c5yAZ5NOfjy53dUl226j7Ql9Vy1IOJCNi773Wt4gQgKxTit/U7T+RrQG7XDVhCKVWie6H
b9oEM5g3Fm0ky2FMTKVXsVFqC/gB7FsvUVJOX8jRYAk0yvYm10AJt8SHhIMN8KCNFoKXkmhFZxWa
UkfEAzLc/nVn4WeNFgcdO+1c5CjGR1EOEk29BsqBXDnmXaoxoSDF0N9sl9HTLnBz6dh76/k3d+B6
TT90M+gqoOPSfV6Wufr760CaBeFbBmouwAXDZw2ysLfJZeYHWe0vu97FOZ165rBs21rlv+m5/fja
3PyrThUfGSD9jz1YEftR7lW8drdk86HOJ2/fj2V/34vqkWNwdKFKmgO9Bmfi737VoM3RdzAhY6jN
XPD9h1ap5ps1OSH87Wk4UO+UBxNPa0jIDsEm1VzcMQzPfvNN/3jHI31FgcNoFmEqAPf3LwqpAvAS
qZpogDPzgImFymDh8AP3ITnhB8XRrz/kT+54FhYyYhlHo5Sgy/LhBfV0UG2DFLLX6npXy6wg9CQq
tovijMme5kRGAM2NndKj/rYoSFpqGqScyZWvt9VuQaR7MNSANgnfXLKdhMWp+Ndv8idfCtsgKyDi
E7r+HzV9UzZ6TSIggRgjPuKJxMAdOeBJZu701nj59WutV/X9rY782lpvdKQuiIQ/jK8mDcOxqlwk
UGNN1njtdto+szTfCc1k9Z9L34pvh2VFd2DJ96E8eV7l/aY//6PRhvYN/g8GmAa6e5w2768K2jrb
iVdJCVBwWR4gk2A475LUui6NbrrS2tZ4IEFpKYKKbccKZlNwsMJb4b1omu7Xv7kAP+mzevoqd9I9
bB2ruPL9+0lNT2u+WRbGrANvUCywitcDBhZb75LYd5raZdIcQSLzNlm7zKTEmO2uHaJx3xG9dj/S
/wuHpo+CX1+tH++M9X0xckIEhaPlo8a6E8o3Z8mdkRVlEeDzJK0qnfFCkUu6L5b2d3rDHxcjJK3M
GXCMIG9lmPr+e5DaqLfciMzKQXvezoynNqmUPVwlfy0J4pnTdZbTXjTBKU2/uQrrH39/a/IJWYiY
dLAkMmh7/+IAiDOziWakrUCkjrq2Id+TEu03995PvlLuPB4CTDFYJX9Q1gGDXoxVaphYi/UlR0J9
0QFm2AEK74+9wgEN/Otr+OOcgh2FARgPCgplNt33HyunL0EsEFva0HbxuU2kVlBlKyFBIjL72y/l
MmPD4bl62Ahjef9SYyk6Q1o4bxDWLsFC9EGoUMtsljZSv1tYf1xIeAVuFs63zKT5YO9fK3bxmo0J
/B4FuOsztI/mFiNP0TBLrLxTACNqghY39Selr+n7aRFvgkjSAFElxFhJwxhof32wOkSV7aAtIS0a
clIHC5c4LdrpUKB7/c17/smVcNG9uCh+EZoyXn3/lkcftncc8zTRrMpemRiNn416Mgj3XJbjX1+J
H1cUhtFcax9NIY8wJ8kPr4U/Li88AjsZTuvleUfAuBfIulWEdMN8x542Fvcgu7LukCkrZook0mR8
bEWSk2S5dG259UpUYAEYh0VcNsS1+L85eXwTRLx74JBJEKXiU7/jF/khuQeOSB8RJ5ZsF8aB820M
idLYTtg3YIfSribmkKzf4sgxqmQ6kkr48w0Coh6JMJz/QLk2lDdEEIRvoYuxdm3T1rj8mnaYOE6S
2L1h8qOdxYUU3Y4YBDltWitKxQbENdo5AnKr6VDaZnc6lGmfh7KIFeRDuCPH2hDpzBy0XM1nvRKD
+M2D8m2b+/DRMQetM2++AYsclPeXJ4pWBFIdceriWHc0aa2mgkL3cgIrM7MOFm8os5CGoZsH+QyR
ZseeOsGJxc54irFHzSdtWmvjhkQd97of3Mx8KJgvXEOpn59dN6NbmPnWUm8dyaXfcPoaHrKyFrQY
RmsuQoJWYG/2eppc//rG+2ERpWFJSeHzTPI/9+Nxso0jUO4WYGhNp9DzO9vdNt08/UYL+eOxCs0A
9ZFpc2zmFLn6zP+qu+Cb8lJixBGCDnDQs3Lw1VFfzT2gkxKcQbpAgrmZOxgP2zStyn0Hy3vYpkMD
k7RhognXz/a1IFYSJzadDuIER09ly2+UTD9+G5jeEMgypxS+bX8U6zj0tg3FGG/L5EYdxcSUkG7X
6r/ZUn72Kj7LoIera32SPtxM9ETsjIeVJlLixjTBEQwAUskIVvj1tf1hyUWkL1yc0axg7lqwvP/S
YcN6AjIctNamSQI7dYxNRKcknEtZ1UdZrJzPY2eYiJCV1R86Inzt3a/fwQ/nA94B3yeWbMRP+g+i
nkmH49guvAOYt5BnLL3euDjNTpjOxiMtPKlCSzMAajAXvPj1S/+wb/PSxPgY1EkoYpnBv//wilH7
ALuUeerULlvwvOAf2zq6YtExLlUE6/PXr/eTi7pWoe5qnwJx4H34siOecuS0NFskmJtjVVgvMx77
31zRb0q69+vQatqmElq9meuJ/P2nAkkMAnEN4kyd0r7NvQ53eeKvnf2OUwOgqR6WbdBrCW4bBr/V
GC5YR+cGJdhEbwkBRm2O53XaD8+aZRRyYzFA/LzySIc9k4XiFjWJeoq0BEo3Ab901XsxLVfo18RZ
4brS3RHC7g4btcAThOjluQ+qMXwtHKBakZvJMwVuztCmCKdTX9Jts0l5O6/nBsZCgSCSGX+ladcp
GsDoFdhZO+5xzQAXBIxp+iFz2AgXLyrhIiCVs0KdRvLFEtJ4Lq3Az+PY2rHRK5JI2KluYYc5cdA1
jbikJpnqLzXtn/mzEvmCypxUkjZEdq0oU3pVGJuqkfBY8zHu7xbkWAZs6MZWQZYkGExTh749HOTF
50SxmPW5pkWuDMa5Z1LV87BcxgitzA227ebZx/4SEYGOFea+YdR8bLsrPZcycOn+WC3+4Z38y+OZ
/e+4ky/J6/8cPZZP74kn6+/8ATzR4Jog1eVsRjsEMxGVyL+JJxCSPpG/stbw1qpchiv3J/KE30LG
TkuBJ8hEbL1Kvvt6kMn//osf6S4lP0NYSlcOxfbfQZ5wsOVh/M/DiskPHw6Ns9WMguyLLeX9w9oA
7GLmUVzCop7Q/s+Z91CVnX1plihmN6QYRRVcX3Jl/C8uvbyIsIHW/6J39vSyNMUMZFP3ssPSeOW0
6QuPh3PWPRVoTeYfF31t3o6cjqDxtDqPBtboq9pZWNfQsE7Joe00VzsB36hn+wmQ9c0g9faho1U1
Hi1Qf+TO7sh1Ok21RAelVxakyXcUemvMzHjp5BGHKNW23gOkK+icI0KFdpu6Dem93lDT/CfGCkUT
MzKoDU5pkpwsxokhU55EVuj4aSUZ52oIOhhcMkaavRUp1oCtlzv+JBnxTWvq1aZjlswkXY+ee5yu
imc/d/3NQkclDuPKqKMgM0kO92cCqmjtsV5tnLktx13vSPoy+PCYt9o5A33AqJOLbmUcM2KIcjV+
aXRpncnBpTxv2wU8Yz1Add4ukJ0lxEsw/AzumQkFhmy17Ni0kjnUdI/mjin98jbP2KcCXJDt7dTk
hbk1wBuloaMUYoqmy1IjBBJVVIFpAt1CMdS5Z6m2EGQiooYBlD4RpL0nmjYXgKoTYh9iEg3UXitq
JrYkkQuQvYt4sVdX2M63GiwYcYqNCIJjnSeb0a0zfTuTEt+HNjlaHJNLnVYM2IEUs4bSli9E1c66
8bUXSWpuhibHkTYuMFD3JMgKqJ7OmEF0dofipEAFI3fEMYDgH1CllSHSZHUFEi/mUK2jyy70WLEp
J/7ihTA0BdaYzEgGSLMTZPpvj/I/ixoQp9UKtxoI/vvS9v+ehv85HXq68a8kf8n5+IXF58/f+2N5
s+1P9PkRKXvIOO21+fDv1W39CfmsqLspH2jF+jTFvyfSCvsTnRiTPhknvhVuQkn7fXFbf8SfQRGK
e5V3SP/2//6fdwGF/Yf//muI60drJG0vzlU0XlYxsM2LrWvfX4TUGkBH/NoJ80UZHxh9+iGz4CBB
FRXoizBCO8nycLKTa9+gEbc4E5l4saQ6zXcWqrOdTVNlr8hXr4hq2fa2V/9xHvvnDvvXNw/Bf7+5
zh7L9MOm+e03/rituA2YudFsoOTjJnLXm+c7Jsz4xJ3DpAdNAmYbIOZ/3lbrfsqkAzExViBGb3/d
NEkz42fswWyX65mLLNm/c2O977kgwIZRBq4BZy9uMBJ6PxSKDWYsYxarHIfS5BIJ40NPzkHoEP29
+8sjd/HHPvzXW9j54JRYxd4u/hsDxxzDBQggH+7hvu2MuYvTdsNwnbCOYWp3E7z/Dc1TpWGijZRN
8hYOUmREzpk+ItFsHDVdu2VUPTbSrM5qnYSQdgAqj7g2348WwJAMY/umSMQrIWjWvmkUJCXfPPRD
r12kg5ABKBJxkReRdW8SSXMNbPYsMTQfLp/th709vs4gfyDZxOZzqhnG1oviu8hHmIjuCeGmY7GE
E7kUzYxuNW8FqY/OeN6X8mIUrXyNEOYQ7mS7TzAU+6MUbiaAcK3fWCo7FONsbqO6HWsyPUo0tQOT
/whR0MvslaDqTZ3UPpJ4zGCe0/a6a11m9A1HnCQc5ghsrFPK+BWDA4HBporTXSL6OshNBCnIaksT
abO8LjVfy43QJdW50K/9BPqh4e3rEqk4/amBXLD2gOdOLHI3woCneecqYuDuZoGIZJNMGbWhj3XS
Pu98078Yc2N4LlRM2YF8y0q3hV6Zj71qDUV22mAd4w/HrmXVcnY2WB+0ez+anculjOqXwanTK2OY
fW/bAC62GKv3o9xm02w/yKV1OEg1pc3xIhF858ZU+/HBTkz3bq4rXIFKZli3q0lXh0HrqFKMzon2
hCX1Nz2dQMI7Oid1DlCS2zwwkLHNlADdQrYiiCfkMURs3Yq6z+QBRQiRC3GBeQElfun6B4BKlsOh
wc9zskGGARZDmaOY93nhmshHm2G7LE0bDniL9MkdGmC5HCJBHucLrnLbqWe54zPIL5luA49EqtdD
utMH581TaBMhh4wFr4Z4UG3hOSL9w7c+9RtjcR0YXnoP95wjZcLcPnfNW4JvCbzwjZRImaGstNcx
6rtyg4RWvHgN1diR7/b+rTRdZvy4uVBumgSgatuVkUprK+n8wzKlq6sB/+2wMUcke/Qz1zu3NkX9
nJVGcW4xM+wCQCyqJZPAhfPaTbWx/mvZviy5Y6znnggID9F6rRNM8E47usBWO+5IRZ1lfNnLaWZd
YFGam/417zwrQbOdTPfA9QWaxVJTB45l+RIS5uQjw+sdgdpNKwzSJLSh4mxsz129d6UsH4lOzu/m
Luk4/6AokrsZXGiEPMrU29DL+xhiXZTrRIw6uHaDLnLjSwIywLAjaLOOGeHQ1AQDgRxUdzMvZsFQ
8xPmi8QKpcjhvGdW1cGFGzxWE26f8j5fdO0ab2HuBcjALKSYFmbdtAdWCwZZLeIIWGpPxM8cT5fl
mDoA/in311yTDtXfbJnyKyym4aavCJQ9lnWOkYAVDCp472qoOskkSPfowOtkUyu9f6VtjCR9hpEX
VvB+570k/gr9a42iMzT1UWQX+qimF9fsO7WlFmbWn9QVxOpE07SLGGTtna6iAYx+5psvyrCHZ3oH
xRVxpSXS74mY5q2LXxbcuO5GBhV2SZ3egivT4CSSsLkI2qPt7PQXUTOhNeubIWlDgG/psq/RLV2t
zEgipOjokD3nN/FbjrQxDbNSs5oD3e1GBUOUjXnYSdDfoV4qugowyElv90sF2W+sIjBcnrnm7zAY
7OpQTGTLoz8YXXFAHm03xy0A/CUcOSobe1/a65Quy8TdUFApMqglcjemvtBXKvL6IAlLj0/mdk4N
AvSm2QmXSocmvwiCVb8Is4ufZR5NYsMsJ0GTqvzxMzZ7og9qtKV3XtqKYm/k3Ui8hLdENDaFFsdA
VcreI67MnqnU6JSeQMdnHUh4s8C29WL8WnVxIbaxbszylJZJGT/UKrblq9ehY35rx2pRTzWRQ2WQ
i7a1EXAbxtRd+cwFvMu+tjVYxQIiJbEhyQhdLJwLIkWuiYOI07O5Sg0IwEQUUIFVZS8yOPtRUo2I
b/FJIrAG1ayZR0M3Z9M537OhHZeeVqcJnswR9b7J36fzkWr58BnhqcVHIiiqGNHyizgy3zINcdde
4rrMUTUxjfXqTU0b3N3VralN1SabqyoFDzsYSxvEUotYkXS37W8mX8cetV1yvfS+uvOc4S4DxdTS
srMm4h1nIZZ9Ndu1hSrUdAkkpXvEUkLwMIsfuMX0EKdG4+yRlFnuhcbsvoUFJ2r2UDba4a40krw+
0ithmUcYynNQNlEK0msGzu2TeJsBQQKgMbXWVc7430JS1g3uMQpr8uBAeRD+82JORuvfzhSfeoj4
0Calqqm7NnteRokEuxmcUZzOJTaPU9tujDZQJVJ/0sqm2k1OgMz79lEEIie6IaN1ATukW8ytRGbX
Je8ecX+Ya+V0PhFPhmDeK9LklPV3ml7lQjw3kxTcMpeops0TlbC+fp6WFnhRnye4N73ZUdVVTgKt
PCA6c54bwyI9mEBLdF9pX1QuQZd9MlwMzMefbGOKh7dubqPkEVdvOZySONXGJ7WTueIYakKZ6Wic
fZx3E8uojn2kmlsHinqjsjHEmdBha6FyXawDysgXUs7g+aiGVFPiUc8A43Nc4JRSiqCbG5pqpb/Y
+6FokhWU0xdWUM/ouoXZFxhlyHmfYV3vbUt9yYRT3U95S00dEakTpkuRhnGUFGecGdSbXetFOEuW
LcxmJLdZlU40fObNm7JT1XkHm20nhpb8yma0WXM18n3HcWqPQXkUR0on+AM3tB249EWPSbpZvlb5
6mMYaGNDrGlJD+2JBpptmVZgo23ttDKUh56T+Ggn9acAbdYZ81vaia67NxtzOsEMMe3G3n0heXvc
J1LSBNVZSfI4ApA5tPEuk+oFAZ88wh6AuwXJd7GZ6uG2zUil8QkgIDwEsELnWNldNSXRvcpL0g/5
rMz0Rq/yucgF7UYk+4JNThDkt9EKGwmv67Y7J7P3VhGLkKpQQhkpB8EN3eDi3KAmdIKI/LKd7i7a
sx85T9wm/YWyDG1rSpfBU2cNp8y1wJCAWepZrYouTJhzXcx1kQesfM2hdVqbwDGpPYPDO/FowAat
lqMuXkztHNtDsm3aNj9k7txdjzRSGcqjaNdZxQhS8PrkjfDJIeA0V7NPViRqx35qn0lFJCE64q95
R1rRpDQPsuCkI/vVyHgAd3zMCLxGbFiV102k5tOI8ItTKbPuuCpsDj+ljj59jnXA8YTugGNlk6yj
5kDPNmVns2jXOoWenhhSXCtkqqFRJ02AktzeRlpThW1PwkauqviOh5ekpHiQ97qodAhtSpyqzl5j
guboMpp74nxNVK3Yfi8Sv7oRzZr8kWnIKmT0Zs12uSe1diSdfqFBh50Ev0Y9HEGyn78WBDC2a5v+
weaIuxkHRx1XlYlo19ILIqhphpV2IJFBPw5+5F6Yim3dJUDz1GHjJDdy+oqbrbyfCQND7jOYB9jp
IOzKtn5pfTFuiZKqDwIz3THC72u/NeZtMvHGwcejqwXkXoWZWfougSUWEStCODd+2q796iapX426
ckijzJzuTfQihWYkImJP7NoPSEmnRdfnq8jaMtPAbzQ5gAnRc8r4KpOvS+kNAY4ELWxHjqcQHO6y
nEAkyynsgGgz+9gmpBWvmznpoZDz8Ja1zPr/qfW/d4VWUPZ/L/WPHp/q6q9NpPWff8eBW59Wo7Hh
Qw91XbjAfzbHvU+IGuiL0+Gm0b1qCP+s88UnkxMW6gwHjI4J2/TP7pFmflpJFbQLkN3CkjOxz35o
F/2qffS+yqf7YCFzR29CuwG5En/tfffIKjw2fOK0E3bOS6Ix+6BJCXNUBMP/hm35/pWQUiDI4VsA
HwpCxIU++f6VZOPOEdhYrB4NU922inALkEjTJNH3Oc27Ftlf+wnvu/3fX4mJAn25tUXyURTqpcCs
lA1wKGl5fDJUf2DSVPCX6/uTpsVPPg4DdK4ZlE4Yb/4HcVBse13b0R8nz6Tdx34dn/czDXVPJAQK
/ualvqnF/jO/4BOxIcJwWsVBeEwZirz/7iLSdYfYzkP80R7d5RrV6+nqfM3DVhVeE5BW7ydEGvZO
WMSjOXz2LQ+nTpsuJpE0kQOJexmVBCtRxT11GLLZYkvOEPpUP5f1cu0PQG3CCCnpCF22EuIsTvr8
PJ9M0R1J3YyfW/K34tC2BwQvGnkJt5y4ODgDsK6MM62d+KGIW+ctJYPd3vQ6c8+dWY/2G6BYzd3y
J6zscsZmBFWSZgqeHUUoKoQ/MrNJrLftbd4UvneIMpdA4IFT/XSm55XDtISUSbaQBYU+ITD4MbpO
us+uX7kFISfEdWAo9AtCG3N3vle9Pt4lveVmxJJECEK7YuRg7VUVk0rpIpXFdNdOO+w8lGOkQkYh
bOv5aYwidasoCd7KIrVPW+S8WH/MZLhS1AzZLo8FvRCOoiQr+n1qE8S2WnMXMjie+qF1byjo8xsy
wzhhpha740Ygw5cctcpsuPOyrCA3msxDeVd603C+eDXfdEXq5QPi8upKUGmQdyKn7KTUDLBYxKBQ
Ucnel3cdE4enqk/TJ56a4TGZia0mWpwoC/pHgkhfNLv9o2swtdkCMahvdW1tpRUxoU6BZ67B5kK2
0z0NbMM+KgHs9LScTO8+Bvx5xqnPv+y6mEn2KFC0b0Q75rdKeDS1zFydL81EL2IZZH5dDZ1ot1Ve
Wl+xSCDCpZ3TPqWEm9yqqJi+ElcVAXV15vTZNvP+uifBtNiJWU6nXQ4HizMpZwB6JrE68XzFvJjI
HaxjSaP0V32asucxJgBvKwhIsJHbdPElSavtEEBj6jXGRER4H5EgaByQ8ACxI01SOymIOed4RzC3
sVXY7mvGRHZ1KbFkDtti6cwooIIS7sao4wovz7KUy6VapviiKo3xAedu8rSyWNwrLI/x3eCkboKR
JqnWQT71JNhGcEu0FvUJwwrpU9StBKpAw5FdRDWRGc1z3xLNDUzMHe6MpqyHjXAn8zmvZTVtWwJj
lo0TqTbh/qvp6OgUZmfagpxoU0unJ1mYVOiryvSSkyi3ErGFHmcR2+iBkicNIZ8fxiy1EHG2yEw3
isY9Zt6o4CkreMWCYOuueTGSXrc3WmdnKMAHbbKCpB/qm47Z4E3Oso8JWneSF2IP6U8RBOPel2br
XIoOKem2/hZWzJvJsTh3fnepD5EtcNHSttxI8hCasFA697/e0H9eM06RCPpWad8jE0ufaeuUFzPQ
0jqY64b7xu+JVNymZCRzbvbNUmyJAFvPP7Ua7zgEEWEz8fw9K26gK5PCv/YjrlYuh+msN9T86o0p
dxIOKk7jlMR1geAg8kKI9xWHnkbHdZZTJGoB8kjra8eS+dBFGmEPNqbbNmDB6cpjFOLVY1rOMaAJ
x8SCo8dzl+1imOr11oxMSsyEaBsMb83cWcx1zfm0LlvJx+Rsds7vlTemlvEPDD1T5bqmkWETx4n5
tmD0ulO+Iv7Zx/VAbZlGmrkhFDfpw7TAdiQWuyhCYdXTVcwHyJHREbTsNc4YILsTeWBFcesyOrWm
aBN7daZ2pp0C+sV4nHtHY2+TajdmwiSQDWrjZzij071R2Q09rjLlPTEgngDYN1KwmBV1fkEKpAZ+
Qa/z0E8btKoWndp6o9tdeSDnEcFPWhsdoNiUSaJqMWFvC5P1GfVmgDboGFtaZ4Yjdmlm3JPSMfTP
rX3RjSXeyAjv8LPF3ZrikiJyKSioiMsARbE5kgo+YXxKBj+5p02QzgdV2fFrasy2FcZ2Nl4QX53h
WsqKRmw9OjfXg2MVIB08q51DwnjpzueV76sNoIfVVYlympGnMfbP0Rit/G+iqjGUUbAC5tckPaMq
ptOQTlXaBo3bWbeVVcUFTTd3DGiI6K8DnXWifwnhKGliOnvTmxOa6ji8iPpYpLnXIEsc5xYpvNvW
cJKTsUvsDR5ai4A/u/ii54X/pLV292B4iigrS+tjLD6QoU/t0uvPpKk35B8b8NDDmgbTCktI0jSA
/5PeaG6Dr7pO1ZVFOwgGr+Vo+RH98PSirKK03lozSbFNPhm3MUZZtZETwYMMD4in3bTZuEpsHbd9
0lnbwgIeXhUMIgLJPBXTZU0AXGCVnXHBtuCe9U1HSC010k6QBvY88ffnDRGwoyDDWw7dPvcm73ye
nPU+jzs2GaB21WqcrvovUV9iliiJCdp1qG9fcisSztZoCgdrBdpqtl06v8nGMpruoKUmksSYsBTc
NhMa9G0nJFBZaSTdseTme2r5NiSsMAN+wWi6y54MaChkZdylQUURda6MKq1Dorj0vV0ZPJEj7Yzr
eHTdxxRMgLuNlnE6bSynizaaJaQdmiAAj9l7+6MSVUe11dNsueXeNB5rH1PsZgFy02+yYc7lkYkr
bg7pliBl9poM5Oe8SrAYn7ACpN3Y023AOHjuWiiZTrDeQhDuxJxZVMx+e29z8+U7FyfL5QwU6S3R
zeZsYKPgPuLpA5A9xumDkOvzkVnm4ASGHnfuFgJkdet6RvrgZH3Cwg5UYm8RnrxLCevtA4QXuFNU
6jWobf2R3WECD30TExQotwTuDdaGuCwap/RMhmbnzoPA1ZcReso/FASlySXuTuaOPB1SqE2wnSxn
usF3KiW7cjhKwtANsh4Ri1CL1/ml0VrF+Lk36AOYx21sW5fCbadpo4uea2eyRqFisONi3rLCky/K
EGvN5jM2Ho1NdmmmFUyS6M6q7YQ3J/+MdnByjruEdYsbpzbMUE7peJHFQtRHg9ebKEFnn8hduAig
TL02XqYNesDuS0MGniJ1HFkO0pBGXkhyuJOQ5PZu31RC4VYlObOnxYPflg6JxZUnsVE9kXkhnGCm
wD1kmErokya0FfFPDol5bmY8cWwkmrikTpbxrh6zGauVcjNxIYXDmahvZ/YuBuAerm3dHXepdDJa
FDGtibPERdQTQPDgYDcowynOAA2oxy6rW/oK7Iur5M10kyDLvPGlExbxaV4ilbexpCnFmnuBmEO4
63seaGi23FgjmWTxIseDBWX0ZVhgd2wYDFXd6io2yi0yEDacuO96MqV9nS6v1jtOv1WSNVivZ/14
KgoNUO7kktOjJXbTXi5K9f2pHGn2h6iSTH+H5XjcF2O5euYTrRnzoBgZF28MJFhPkEF6NxR4QJkk
Fj7wY85MfWaeE4QudsM65zsu5zHnwUgcdqAlldWBhFLQBExFdFnu0ihCSlMMYrT2kRPLqEFv58PT
ds14KQPowoPzaCQc/8nJowhhX9ZjrP1945qq2CSgesbtGOe+dYqYiLQnIyqaOwNiuRHOep/pX6Op
Vs1jSq5bewFTonUvGmElbFNkH6ANIowpf/1WPf0jP/jXyi37RUsieaze6VrWf/69JfGJ9BsmyHQf
dFj0xG38W3pAd0FwckA1awAUYS1fda3fJS2G8cnAXEtHgraEgeaE3/ouabE+0QPkWVz1NjYNC/9v
KQ8wtFLP/qfetVkyEeGsqF4dfT1OjA9dCVYKRvz+Y9LUzKISxrPzxqkdsc0MM9VuOsB3J2WP5hjo
s2oieHT6uDDpbdesX46gx2Vi2lMgWyI3tzz+5r3IOcjtuwQFGXmCHbSpLHGqmqe3zSXNOeJ2L6Ky
tcdDj6mWGR1VmzIQn6VZ9bnPlMpP5nhu003VIq/9HIFOSIPGGWSQJjVol8Fv+GtmlWVrcInrQ++P
Gbkq/h/5hY3ZuEwYvsugl/or61MTn2izHIxt1KoE1z98KDRu5sDhBKWI/EwTocn3S9b09mMxL/jc
l3YRzd4jw5PJf9yUTaAMcyAKRhjjm9cxtglp9hObUkNdMfdDxBcTuLVJh4JcFSc/Zm1Njmo/Kejn
+p111LjjOITe4kpQOuQb93t2r4oKv+CUxvxvoISk5HVOkEwiMCaV0X6tjIr0NcBWgo63OTvsJVkL
FUdfbPC4JU3ZpTeaQ+20GcPaBvj4HjqP0kNCsNoH1Oflo54J2BCex/gCqAmRp0RplFf+Mi3UzRyf
tc2cWPkNkuDs1YrLuGZo0qSnnGfLS9dtBrR8iw7vItXtpDtRS6y1u7iao9cVt6BtCxARN1okE3y/
haf3W3/SO+4bUbj2EW5AgtV1P+pIWDRykiQjH9usIy0JiZvEdITWmXut4ziAU0HQghZEsaqcrV+L
sQyRabjRfpyJ/NsQVU8KjNVXKz7P6p6QBwgM2VwXCSVMy+/npS4fGldLsF9j1wFzl6L3GHFfT8g6
E1SPHItY9xgDj7tKM6ZjJi/THJiVTXs+zSvtXNjdonFwSBPWUe6sz1Mep3StSapOjlczOC31ceCt
ZiCA0Zkkmkb0LIrQYuPg/NOY30FbQuk4JBcLWuonZABpfxxbhvs6ok9bQEgL+eREc3XXmQ5sMtQi
BAhMehKxLydQepp+qZ9KxI/s+BzdLgn8zlykD3b6OjiNc2Z69C3C3ChVsxUkmy/BPHrdGFig5F40
6SKuHGeXSUaKkCffmubk3riRlasNc0rSSDFQyxolvDRuC9stzmrLhIAnDUtRfeM1zeGuDPl10yHG
Id/TqZsjc4g+O6PdP5kTykwiMKzoTs/iaY04cOaFgrzBfz7JznzT2XGqjacn6FXAjGN5V/Ri0ZQ7
2ZAcTcDPXlK4e7w7v+OU0s9F1BEoJKW7RXARNxvDGeK3Ts9xcMcMuSSxsiUXNNX79iSK7EU/ik1/
SY6nNGeq3KOY55LE/jhTruJqgZg9dtdLjeaZ40NPynEEgwW9sXQ4t1k5kU6M2NOXIiPQcNPhYq53
nWy8Ypt31hR2eNY5A46RdjCsqXqLgIWDU8sr8RK5ZBNfp4k7vbluOr0lSPzp4eZaPQXQKKMUr71n
3Hm55d7Zw4TGqMsN72vHKdgOJ90tHiwSzS6cGlDbZgEo9pYmmUh3jLT8x9mRFTBWzmkDjC/LP3Xi
KH41e1SxV1Ej+F4cbkmC0Ey7PJQtFrxwAG+EZ5DLcizygcWm7Bq0u0Tjag+LZmuXDX3N+WsMTv+u
mwt9DJaxc7ZlZSXwppbo/7N3JstxY9mW/ZVnb1IjhKFvzF7VAIC7s+/cSYqawESJvOj7/rvqD+rH
asEVkUE6lfRSzMrsDTItlWpAABe3OWfvtWnSCUsMmte2yKc3qTOO2UmelWZ912qqOT2lfZBUZ7Ym
k6ItOQFbq8LqTc+Ag2dDkC2sR4vSaHqlWShq11Ia2K9J03JzAB+NyS3bWbtUkkjqN3YSOc+KOtj5
WpjhRLBwPdQAicifd2snztdBWCaZy8+nuQxH0D9zzsXcCBQfIROT1N6gIRAa+XgksrvIAabWS7px
yn0ZVO940tR9OYD8s8wFtwJbBjmNuI76YLA9bQzqOzAuk+UipTDmVYyXMfPoF+m3ZZyP5M5G0Cw9
GGGLX9loaBRHlIexUOQprT1EDlnmxSi3dzEON4c2T5NwPmkUcUU697B/78VFZ9pNxFDKqh8sBlbu
R4ohMp4WYBgmXLhSNHtJaF8jP5wAkZhMai4FeuqVBQoc00f3RFiCqkWwy1Klia0vKuBSZklLl1qa
6sBITgXjczhtymLmcyuyGEBfZbFzbvJKf6gCSS1XXYyG/HwgP+zRUkfCY8JeTu11oij0XFO5jL+b
QyQKzFAqn9tFH4yN8kC7NVa9kaqDgc4m1Obbsg5iYq5ZYADqRH37CG9hJBIPLQmiP1yS8OssjC7w
PSlSXQgyhZFT0VvEuBeS30tqknqL+Gp6HW16uZ4est0PkGdX2VeKEuqJwmmqu8oVSSEQmx9L26WK
NCeMCsgPfm6M3YSUxNZeUL8A3xkMcxOZY3xrzoug3R6MrvH51i6yx7zVdEAyudLtGlLnqWgwJKIL
KC9W6QMgQqkVtDZE1UKhfx6kGj+6Hg84OVUtYAfdsc1yTu0mRlCv5EH4WMgifW5CqoZpKH217Cm/
qdvaKk8qcK7bIKxK6UIqKUd5Q2DnXyrq8XgXyfCzIA4pQdMNr7E6T0+OVhk/MpEV+QZVhXkhqMvJ
SCxwB3DROvgzBuW/d93/iSb2s203lYT/2H0bovRtN3D/d37uvTUdawsJsCiKloabvfiLf8p+Ne0P
pOQ0rdCMq5oKrvZfW29VRWi+dM/oorED11Q2xH+pyRELgz+RATQTtMLew/qdduAHvgM1HANZuuWw
v+dfPOw0YddJVJsEUSxifaM8B/wZVEEzgU6vIG/CimJL6NRYH5Q4acl+N4Q+Ijya+xgFPcU5ignr
GGuNcff7p7jr8iXftvXLS3v5rfyvZSh+p5xMVT5s/9f7X9IB/XOk+t/ab+9+sdrr/G+7l3q6e2m6
lL/6s7G4/Mn/19/80y2wm8qX//mf34sub5d/TdB1ePvWkVB/NlIuv00kvXCafWM9WP7Gz3GiIw+n
0I/Lj2wtwB+LN/XnOOF3ZIURwjnrcJxIivoHjm/6zcABeFdvz2jL78HApRpAUxkmnE2Aw1/3/me/
87PG8dKu/fuItlzYXJrZlNrobXOnBy1JqVJoFyWURAoKSpsYNQbLzmInSLTvTHHZyZtH84t260FP
l8sBmCIdgPHG4ZQEwfcdUJ1TiBF0JctUE6jgpszSDQzgxJ9f5SB0c7krLoPLg3Os7WiwLN5fJqQO
VklpS+27AqxiYSY6SxZdKU0XqKKxoP/UNEAAJJhyyGXt/qoYCVf//KfYX+X9s7VNcFrKEtvD7R6C
J+qxkmmz0qjJyrp4BjknbudkM0M+ey1I5P3RYJ6iF5k2ZxmCWncGt7iOpbyuEcIl5Y1JwsNXI2oU
F1Rvpm5i9NYv1PHT286o+11nDKRPF21ygRgdZZdcpMq5IoGM8Cx2NHboBDZlsVo/FT30d6+WYCki
iuRQEMt0kistbr9TJDfCFc0yrj+YzboQaveVptnwda6nG90pgyv40Ejm07BYO/jmdhaSYE+R6tjP
ejubPcUa6vC/5Sd/mZIWytO/L/Z4/+d/ty//8eN/nPZFVL+fUpa/+HNKkQiSp/GPVZPyDfgoRF5/
zSmS/Qc1Y9YPsOwGSCPZ5nv/q+4jU90hRAolChoRCPb8rX/VfTSTxgAr02LxZkKwf2dKMZylrvP3
wKfuw4qIQRzKFBoXljVmw7deJrKpaCQD2u6yAI7zGEC/ZEtLq5vtVGstgY1TaUr1kynHefS1i8Dr
3TWiA8B5Ch1AAS+KDqGN7R9kbSRQSQgRMIofQ0aMe3c5LhukOSBDyHP2+6YoH+tttd9NUQnIMW30
9rNo+vQZ6H34aIcWu7B+vyPrINvAPtzv1AKY0hwplg0c3gL2cvzI7Oua/R5P3+/3EtT9I6IDtoF9
N8cAXSulM/x5yEYdQwU1elmja1Iue8pZyP20CmsAYz4PRUmup/0WtNhvR9X91pQQRuXEMvTsq/Fz
78o5iY1suOxpw1xRb7V0ZqML/CL8qlfSUpVYdsJYOdgUm07Lzxsk2BYXT6hp9BcDGg0016ZNSuKI
mmFGmbHfbzcCh6TVEgLzoHZRVF5EpUb13qUmhNhbKazMXpv7rTwix+Gxi+B9ngPM1MuVzNb3Id0f
AQpFJMwbP48GwiiH03l/ZDD2xweQTRwlsv2xQtsfMUpAkGhE90cPo+gojlT7Iwm6G44n2v6oYu6P
LUqpcYSJ98eZCSBPTutSqTgPiy5ad3QIL7L9MYg6lLhy9ocjLdUQh+BhphC3Pz5pZCIkkGzkYr6S
9HjaWfoYZH4wjrL+nXOK0D0t7AvbdVJFiPPQCTmqGpk6JygJ6DzQAa2w88RdkyckQudYTayWiAWX
ZYV/GANER9ZaPGSrAgF1QKzZPNQuU3qbuvQpFXNFomz+VNspE6KFqRjvSaOWNg3mxHnIc+Ac1POD
4HQQpPaRUWDRguoGKJJepfLOkLS0erJRFQYFbccGD4hpSfaPIXUYdKmT0pSKOLxPPnJSK8IB1QbW
ua4nuVijKnFucOrO38pxaBpvkgMHWyqFfY5+eBs4l5b6+NWW1PFOoar4rSlHieoF4OPI7RM1EOuh
k0mlmTQtMSj198G3WHEoP5ld6DwgZdQqz0afa3i64N+oyr75EktZfttbEHzoljfJS4wev/ILAnif
BdYN4Oc23amhr0daG/BN3bqhKeGihtI2TUQ4/AlPp3wdYjju5ORpzr0UxtkDf5LuAVWckIW6a7cJ
dgKYRfHSnyPZWPXUOKco11Qpi9ao66Lz8Wv3TzFmlIlFsy5HHmtKSXEIS/VVqdQCFQYft1c3OhZf
OcHSs4QwtI/gs+LZM5rWiNepkoDXpXCMCHqsoT92cdt8B6koX6cN7VF/qnQ18fp0Nq+GkcrUuq4S
WT5tMqqFHual1gtqK/iWzWMsreoYdYpbQSE7B92Y0hUaQfu47HpBjM+4TwOiGMALmlY+PclD0z5r
o0UXHka4fjXrbQ9i2J4rcuOSEA1yn8vZPUEJJXoGjAf2qRB1e5FAMnpOHdp4sHtQKfuyXGS3XFSP
PXDSEq34QrGuVYw0gBxs8rAEPuxzujrmczFVS5er4u8hBQmnh4Y+/1VTBeW2cpKwomJg5feil9s7
Knva+VhUyKollfJqYUVtRyEp7L5EGRBpwhmglJ6hya2addY0xlOKrzs+pXAbLMTVILvtEjxD3HE2
UU2v7CrAmy5Xl6TGwZ/J5VS6qrBGFIiWs24LuGUcfJUVcQvECuNgaLTZOfdd1EhAwhmnWR45sP0d
RYo9O65qrABWljx1tZ0/VBJNdC9r+kH2ncGUh1Uv0gpguhJHFxSMssTDOBG2tLwLjORaIdORRWol
niUtpUCmI6KxfHKS6u9JncXThdVRhKCcFKcvYxYao2vOQXCVyRVz6RxNcC26brjRRElPvCv4qV0V
pwMVyzAMv6sWUn4kxaiKaHhMtNzMrlJgconOVEGrl5a10vLA3qhNULfuBOGcdjAMrleVNsSTFkvo
HwKjmclzELJTeQXb6Z0OuxDkdyg6CwZfr16C1K96L8WTpoI50ox7jDPaHSOFkpochNoPJyiGeqXK
efhFiFTbQYceRi/Qi+YhjSaYx1aDoUxNFmh0nFTBczag73fVRsueBtIkrY2iF5DYOqNkWI2gPB5q
XhOpq1jdMredrFDnVSc2jPow34Saib9KJ57S8kWSlOManxGhBBSeMrGKy9rRl/8NaZ7YIEhsTVzT
6cmbbDgrJmk5eEiResMJCiFIoKPXw35iBNc5ATMFBdkwlPyae84AnsvDSZsnmoP2nSkdX50s8JJp
eUkPomQ1HI0aTmjLLNp4g21PkR/YGiVwsy2QkM+LaSwnTlYnliAPZ7cdU/pPyL3NgWJman6xmro+
SxFOvSpEZlF5VFJIxaUe8Ic1HT3KylZajK0Ah7PeT8x2Hjd2nrbKprUtvbnEfBQGNJJL7V6hLPgC
1i7eDaaGvHx2sFq5rTou+AldVfj8dRBcnoLzVTtXUmER3cCRMNwsAvBdhm8Uq9OUGTyqPE01fyhD
ZCbYAIKvEpBjjJSQl74FyYxBMmv5B3CAJOqzKGsLUXo0IBPhmau3BP0przl97juljayXukRF6WdN
kLyGxYC3NaYKC8w7ncfzUunqV6AU3XcSAWx0AqUZ3/RA7BRWJ2UO3HmO65nH3vYN2rRmvhCNmny3
dYJpvV5rjJWC8CHxgMnXztoRkDJQjSnxVUv5nJ4JkVtIeQI7/a5bkjasOtVsh5U66hbLkxKW3xpE
S2RXwIv4TkEuuUDiqj2w9lnxOeMfr6bI5vYSzkxbbtLCcLJzp7P1blMn+XiLJGP+4Sh1s+tLJ4v8
KE/Na41oWeHSwicYW9RNhbXOaPSXkvaZ6QLGH68VHbSIT9K2bDO0S5ERg5xntOZJXZ3czozlbdvZ
RnHWhVSYN4XUtqRXyMLwjSmtr9MaPw6cxkXKaUKGviIbRL1EM2Ey42YWSt2MyDrsvL2Nd38Kh6ry
Qjp2TyrF7vO6iPv7qISb7UlWHm/ybCbeImfEsBntrfKmTthA+Ex7tLD49XDedGr3JDFTVsyaYjhX
2VlY7LVy3Czm4OD8VyIWzY3AF/1IFAqfRud00kWMHWVGtTQV32qHmzqrc6U8HfE+fbPaur4T+Rio
ft/CJ2YT09hbbJ2U08NCbWqK6FJo8l3VNGeg5elrNCKGcc67Hu4RRTivzpTXuetEVC5W2jgl3QbY
Ns6EPLD6r0bcoZuZWyliKQha9cxS7OFJTFNNS00u813FbLM12nYm7jrXbW/QsH2u0qGMT1JJXlmY
V4H6m5J5KhO/8aLhY9t1SQDZMNFa6XE0VO0xqFTn3Gz6svZaKr+ly4pO70kW5iBTg56HM4EElVvp
RHaujLHFfhKO50tcmuwQStqnjg8BCiIvDsswXAs9qjdILCbad3kTQhQZFGOxEFndXSZCVJG5ZM4X
Njz80e/noJH9MO4R1zgdslA3NaHcrZusqtdU3FpzbTRFabhlrCYQLzsQIGRvYvMz1IhNv1NFY7ug
lEzJyyqAxP/gTP3/XeXNQo7/70/LVy/Df3jf0pcfRf6eaYTg4K/DMhaFP0iGI2yFU+lCWkQI8See
wbD/gHJEwRXqrCwj7frXURlp9h/aUot1VA7RaCiWWvGfZ2WJIq6lYBcAC7LYPpZz9G/U35ZK1N9H
ZYDD6CIwb5jwWqkicy5/f1QubKsVuiiDu6x8HmLflB/D4ghQfSnhfbgE98lPbCiQ1JYS4FuySN2l
NOPH4E6LZNbiL60TrXTnmyJ2LfWnNy/g5ue/+tazcVB4/nk/KqITDcgKeoi9JOTNxQLsfA78OumO
iRPR9ZUDMKza2Aqh5V6GAXSDhPvzS/7q9kjK01B88XqpyL+/PTmmfq0zO911r8XX4l7fIho4epGD
Mun+NTnQaqm4UCaljPv+IqTvDOg3DWh3sY0SlUgvQQOKY8TMBPnb97MUMBkUCzLRPHSkkBeiCRmh
9V1Lzrak35fpF5QmruqgGME5/fnFDuqxy31R8DGh6+kLDPwQtm/VY1EWGNe2od2vzPpaq//Exvxb
F8/hAKenweiGeAm2kP9amGJvR9/AYSMfw0ngN5QvbPVqWTWR4q8+v4/3FSe4jwdXOShj65Vq95OY
xTboV0SemiwG1+YaEQNNvCPF5cNHtlyKdjm4QL5cSvsHN6RQqApshwCxpuxr3CrY8jknfn47+6fy
9pvdX4RSHoVy0PCyqb5/auNAtSQus3Bb/7DRvo5Aq9Z1fopP/VR95rSGlyMcXfWR3Cs5dAdn/fn1
D4f7/vKLX4lJjlKedTArqaWW53gkwm2f3k96tQ2H4qRQku9DVR55cYel+v2bI3jiX5daxs+bCQM1
dWwpkAW2Tk9kkGvdyevsulqrF+Nl9lsw0p+D5O2lDt4cHX2OjRGXUsz+tA5nIjXUI9/T4WTEg0Ps
ZpiqRU4ln9TBe5PNTumo3HA3snBJKTwHq7+CTYq8WjkJ82Nz38ePa3k/hIkz0dJV0Snpvnt4jaGV
WM/FdgwJoAH7CV+RhvHng+FXF+G7NZYseRxyBuvk24t0bFUduWaOKMLkVVJPZiO+j4bhyJD/+Fkt
fah9Z0uF072YKN9eJbZzWVVCNaSSa8Q7HbKAR+GW7LrPb+aXl6EMzo4AYeSHxRCPWK2VcHy29lKF
Rp5BA6P4vTzyZaBxL8Cn2VpA8uFc9P5eGieN+55aG99NverSqzCNbnoEgr99KzoJ6zIdfp2av3yw
JmVwYMGDDtFWQWTQA1+odWk68lb24P33E5H17iIHt9JWWTk6NhfxL6932gmAG+exv8a64ImT57sb
xGc+mg6/PNPP69EtttiN3Nt/cJ/stKiSkTfL3uv900xqs6AA0ERbjYhzilfFlciPBUz/YliA9v37
GgffbYi93Qnkijempyf2REzTMWLzsSto7+8CrKDUhm0ZbYfWhgZgdD5Hrtj/J4/KYL9K15NJ9WCG
G5q+GOysi7aANk5i0B9h/nsN3GVo86D+vsLBQtuOcZGNU88VmOAWH0KYH0FbH6iG91/Pu0ssa/2b
FcGyOiceojHa1mt1M67NzexH7g4cux+90Aex7qL7m+/WZvCvJnd65mgX3MH5OWJz/uXr0lRLxiNC
a2hplr39IYxwoIQnz9G2S7pTQc9AUAf7By/r70vsV8Y394m5s5DCaIq2zrVtR9C7pSOr+CInebfz
378sHTQdY4Hpew8Rf3MFvSqJ2Ro0Pt7n1O822Um5bjbFZXJpXAU7a/X96ezE8nmP5l16mazVE3SL
m3A1uT/+wY2++TEORmWYxY2IEiXa2ibm02UbaxwZ9+oyB3yYpt5c4mBYAuyZhzyxoi0Y0E1wNr2A
s69Mb25dsbI8yv9+vkpXVIw6n7JKhtzhGoHLkcnyl2OG3p7JHmDZuR3c59xSxVxQUVthVpuhI7hP
Uqvg5fOHufwjH+7UAoWLskCnybv8EG/eaQvoiX28GW2j4irQKPxLWN00D6LRPxmeby50sDFDI06H
s+eRUkP1NOir2dFL/HKAqot7Qec/dKAPJsUxzFOs7WG8vXzOztI1+oVHMbr9ibWq/NmDnOfnHjLz
FWQkP/UoY7m3w0l4Jp+f/IM1hg29TWCsYvLTHNwsnCL2BHMWb6mQX2lxdjWSmvn5izOWf+P9m7Oh
iZNaw0NFkbl/GG/enFl00QykrNliYLZemlnqt0jUaRQUmoabyNCH8alHTfpKTy/9Ms1G+61JtPS+
1Pv40oRhcheJJDqrgRwKt56oebuUDoPvgN+WsAqU6kQ4x211CdhLfiVKYvremxkFfhQc4eUgI7xh
x6Nos1fbzAuwInopc8mx1HcpTbMEMbeU35pEQl2qZsCvEa5riMFAg8F0SUuqwZU86SPG5gZFMymm
+VVQk0Hpttqs3yHDDC/tBkk+dj571FZjayQFQRQ1pV0V/TOBrjWwc1+n3ZRSIxsptLV6MBM/bSjF
l8mWyQcnScAiwZbU5di1x8Z+/fwlfNifY3ihFERyCp8PBvSDTxSlMr2kKO63qhFcTeUdxLZXh4TY
IbxiLfjdNQRBFYcByJDqshbbB5PSHEVJOIxC5mKyayktcqOXz29HX/Yl78YUnWJGLeOKnbmuywez
gVzqNNkKPdpBfuf9TG1aPpn2oP0AstM2ng3K6U7SamiCxqjV1PDR55/VcRi/Qp0QN+Sus6VS20Sl
/yhRy77vRN8Aw6ce/xAAu6lwG9rFj8BWsxtMD+Vr25nyDyxp3Vc4VEibgqDXABwYYzN6WWeX1Uqe
6eK5eWwkdyaJ6hWOfQ07YqOM4lwYanZrJ854D+GNjAwrrhCuwofM05UU5IiQED7ll4S/02RPMyUx
NmPEMdjt2KAdy1o6iD1ko8HMA7sAeR3yrKWi934qtaSqCduqj3bk7E2Xsk23Vab94XUipR9M+6T9
alqNdGYHhey1iMWpkIvvYLsHkrfNYvP5uzxIg/n546DrWQ4mBnkEH36csnC6CmLFLiE5ZF1livDH
ILBPJIQkK7wVgkK/lnjYrbQthH6CsEnLu9fkuFKACeH7aCqEbJSvx7OgKWW0Yam0Bf0XItxKcspw
g7UNgnQtDVNxCYKkW8sgP9fpZJADCxrbb4ZuviTwySGCE1ABOZDasTlwOZO8H6+YwqjWocrjjMch
+f0jH1q8tk6ryDvHSpdJgITj197GauiWhaKeE+miP2VlP59qSk0XtkAicTtoU0zMl9zmxPVq6i63
p/pbZ87TDc6Y8IF1Rdk1U0l3cBKKiRu2GMqbNstYFSe2BFgZy75QduD3qlsiOdjHWVmXXJoyYfFL
MhOGoc4R9gtSq/FLWDc1TD6Iei99QZfJM+2wg3qIeTW9lkxy7ckKl5B48w2IlzIonEcpiZ2bxVJJ
q4HyP3mqmZV8Ufuo+j6N0PhcpSzlB+CN8nYghPcSawVm4d4kfoWsGAvE1ucD6UMNlgG9CIhJCuFJ
6+ZhTXmyaKMG/eDsuobQIh/HbNFcNk6AH65JO5SDU0JbFPELUU9zR33O66rG1jfoW5LOC6age/j8
J/qwMQITRCgWMR6LuIz58P1bnxO9DDq9T3ZNFzsnLBTAuXLrWEDJQeTT8gEhKVXZSlCh478PTz+y
gEhjRFm+C4ISyMfQmRdBDPisFHSJOqwumbOCI2FuAjXC3jy34zXgmNyLmom+eTgYN9ggjpXSfnHv
DpUghL/EMS3H9ff3XrSw0TJtyHcEutmYOQpjtbBLjrzzjzsp+hW6bjKTUdRg2Tk4JGcJUfFQSYtd
mtXNeWjKwZUtCfPEXo7LQPS2RF9lF4qw9NWQSrx3OACrTBiZ1+nYtwlkXyD5MwqbVK1cOPvZiSJL
mo9+4s4GaonEBi+PaQYQB5s8POmlvjxvDTqZhB8vIBoQ5azxkYe/+VhQ5oeN03JvrNgKBWTKHAth
++2WV9jCqOiiFruhEsJvUEl5JN9Q2k2MYwlly5T/bn7iUjw8immMooWn8v5S7cww1au52NkmUh4n
iFEPlzA0wClSTgb4CMw5TXYOFCWgHegVf/NDWS6/ULrJ96FGdSicBKdYQFpuyx1bQpqO5hhcYRPs
jjSEFgfCh7uksbDsTEyFYuXBLqgssb6VJJLvyhksx9CGDlHyM6kwCZiIjZpF7XoJ/LgTWWCywivA
DGPF6xVdOlHTdDrLuilzyzFRztJ2xFmVRNYraaaxh9RqhOI4UpZOM0yLtizU9YjcwP/8OS1v/OA1
YYUHvI8Yk5GFWeLdiJBQokl51Fc7Z0TsoRh4zjnCC6RdxrYtjdBVpfbIQ/twluYYzTn652Vta8/2
erN7Jxg3ZN2eq10iLUwywrdObOxoq0EZeUYSyhzm10Vnhlr6928WwzaWbAtdEovm+5tt4eiC5Jrr
nZNkwB0W45HbzHO60uu89BNZ70CeA+f8/Kof5i3u16JliG7d5G4PM1HlOtPlRtHqXdwUrTdBxkE5
EBpH5q2PnzYHWQ5+ED41drHmwbRF5K/eIk1VdmKMY59A8+cWZpPXDcmxJM+PQ0aD87Y4Luhygelb
7vfN++sQBJdmiJhK5HxaDlQxxLrNvJmkzPRw86i+IWniyKBRlgPs+4HKEEXyS99ZURbh9furqrh2
ZbjR0i6OxoJoLuO06Ul4dwCKoHs5ax37nESQHUCudRsAoBh7464N8J7BMz2y9/r4QjnXUo5e7P0m
u8xlUnjzAGqtwWpsjtIubGkpKbH1OqI7OPJhLmPx4H6XeDIHjSwRpvTJ3l8k1VDXtWEs7mtiyVam
CialUEXka4Wdrfo4EJvPR+nHPfyic1+a8ZzrkLtrBxe0J92WZKO1dk1kfgWIjB0dyithN0SSbY0h
gbUJwXzo3ChPFJSF6jpJqiOfysebNqj2o+6CcEBB5nBTS0GIIydJEDstdwwvV6f5bGJ7Qj2+mDZo
q+Qjq8QvN3hEmi4nPuQHeF3eP+UsZ/litbR3YSRPhG5BsH1CWaXdNOqM/LCmmXIHyhtbPkp8A8i9
WgzhOojIUEOBox0rZH7s4fESsLdQJ0VmwFhfvvI3Q6tH6lqOY+zsEhOCflNVzQrQWqq5UuVIl11t
6dcUwqTzLIznywZAj1s2mfP4+VD4OL7pl7JmQ+DkRSjmwaeWVcSTWUbp7MwxchD9SDjnU+X184ss
cIyDAU4zW0VMgZ/rF6DNqZZBQwEJvI+CsqduAJgdxVLcnpT1rKAtTvv2VJ5CRd+0eqcPi5l2IhSp
yQt6qVGM4Cyz+2e5dGBoE242gvbTBwcCGDBzjrkEvsuo2tac2RPIOBaEFqMrqXGHaOXR85qBfcMR
MX8swxqVOL2R2vEHdWz8yRiTG5jN9bVKJJTsk2rXcQyXov5U7WIgOilqqQcO8qjVYUs4T5BroZLB
qShzrzDMMgMvW0l3ej2r96SuZ9SYnBziQRMGyGRJmewE0l3MzOsmBu3llnCxrye1AnDGTCCZHpiP
u1Su5B+fP/JfjHaycWyGNHhT6CSHFJFQ69F0VW15LxyjW1eOXHoOlGQICswHAP4dLNGg007QN54Z
/dSvRVwm91XQHmvrfRxhRG6iClr6lItH/XArX5WZVSplfI/zXpxP8DtcVBz1sSntwxmZtiHnf5in
iHV4Hwdft2w0YKGSIL4fhBWfVJFsn4tFdEuEZkKVMEhOAjuCT9dJIUkcg+Uy0Br/84f+cUqzWfIo
YSNNWpx6y6N480UXQWoSnmpG97JTO5c0s8f7Yazlq6xwdto0Qsf87etRM0epTAIjy9PhxrdUbTUp
5jG6zxJF8qVQ9Ccwn1gPibhdGyI81o37KLBgNyDbHMeYsBcZ18FsQaEBhX7EuxyLrD2Zmrb3ukaH
mwJn38P7XlEqHfj44AK6ownsu0BG7EsQY1zdLkJvtKJ8O4xtcxqCEvRjji5H+mAfN5zLT8hqwnmO
0+PhI8l1K+yoz8X3tsIrMGoHORWX99hw6iekKo7e2HfVfU5o8JGX8YtxTpfVQenEkR3l3OEArIwq
1mY7vqdwFp4MbHXX1DePNfx/sXQTu2lTB+ccwu7vsDtlhvKo97aJmMCimGbKrbKmSzqtDQoWRMVG
2rrsLY0wahNuGlLgM0PElp8DdPMHlBtHRvzywt/vXDh1WYg3KP+jubEOuo6VMla1lOfJfZQ512My
vZp2sTMD8RRY8VVT9M+fD/iPG192oxi0CaampP2heW+zUlpRUST3A0Ea56YkjDvJnr9QSFWO3NjH
I+0SUgYgymajwM7s4FNuRWCQkKHm98bsfE2E3N4QBZRexfAcvFppBsCj2nCKfLyBURGZR3adv7hP
zi1UJAigchDwH4wlu7OLKKHTeW/hrDmDwJ+vStmsyDIyjmkPNfnjbnsJp6Swv/dNy9ayeL+ZtcxS
xYgBF+i+5BMtT+Q+0nzZhiCpFXGTrUqdKA0P5CzuVmPS5A2sUXaHFcTTb8BJ4+4cp2CabYDiqRl4
1DJLXLUsjC2QfHEzwZIQK1Ob1bVmFnAvEdjXu0GVilUvg7NbSXqeXpkRb8JXa1P+pvSD/hqnVEx6
wIv6mSm68NuYBC1acVJdsItlbJdchM05SZU9OwJf1Hb05BTdBOh+QPs3cDZ/ttWOTA27i/SbsZv0
5xwwW+RNfKCrzNTqRexsDRdamTvDstGY7oBGdZPbU2i4c/IYCgaHHRgwaVDdN0IGn8jniHYfHdsZ
0mt8YQa3BmZaN3pig4ySsIV+SK1tUxh4dozOsNchVClycOBXapdmRSKQa1AIOZmgvsnu0uigfsYW
79TqOvVMUG/dFbiBXjmGg36Nxg6PBZsLqLFKR8+JQMV01RUdKFVoz2OGz63g/5GRzAwuWFha0nI3
h/ImUcqh9ESBF8+Tp4ENzdxOIdvcYrA2jkSzaUltJ3FBSab5uhaJ9FTZLfl3ua70cEqsSnNcGk0T
yUBFrNLvAQtoEC/ZAIRhx6jLPoWwZGXmQfk4G+QurKaeY6438t7MG4lo45a9aqyqODrkDu6wUya5
35ALH/h4MNPRDfo6f2Smbgu/U8fUcu1ekdpVQUUMM8FQTedBLpxnkkisZ7hB2eU0CUhQtlMX5sqQ
RF65OElm3QUIFER+pxvRaYRaH5kp0Vz3rBFwJHusPpwarV67cthc5q4FKnbJFNDzJyyj8botqJnL
cAZXTAHGmailaDc7Cq4nIxp9ddYN4Y1hME++OoxXfHxyeY2tEjgOCeY6ZJnCSmpvzurojgTedKvK
Ydz6uTmLs3DOs0ukTtO3mEKu6anzmNknsYHG3W0kCEau6CZl3ZCl82IbWQDHmyr/rnYAjbuyLcLb
lg/vCbG+9VR2dnUjtVP60nVpCk/FBHMaCr04H2XE+75kNuK5ahvxSMtSggVFKMTNjKi5cJsmutcH
DJNKWgESrjWkfB6nv+zBKvTuvDKncGNXANZdTH/EBzWzHGVe1ZTTA7FeYc4jSmbTq0N9wf2ouXk2
OROdpZF9zWPclNVdkajyVwIscFEQg1TfVXVN4ErdsEl3SSgzLnEx4/qL7Tlcl7BgyYBo9VU9tcn9
pOr9FfiWQXKlXLTldaTg3nOJaoZdNELH+ZoTRnEt5lw855ip+PYlU0vPUlhGvGjnus9t80tANxwU
tSEplEKkGf/mqFE5wLOEt9EUWuzXaWo6FNQUopYCKelNrBjF9KOynfa8H2P1xG4GHsNE5EpCcLU/
9JF8kQyy+SPEK5cjG+20R1mbh2teByNPUPozVqMExMstRKE9RPxeAw2yIN8tSvFrz0DZOdcNszJ4
TYu7ZoS4dt2RPfsDdm8h4XIoy60jUmsnB838bBmjTt8PRDl5f326mQBCrYSu5RSKq3J+7Q3CqjLp
qidy15Gz6QTwV/PDpHsCDReCqYoa4FHoiVlB/e5U7IOtrV1KgpMN+vGgOiPSrZU53kU1bUdbwWBI
8rkGrs2e5Fe1r4IbdmvDFird9EAW7XS2AOYFbPqAhK6RKiHFrLCaXmKsQjy+qtNJMDCY9ctCJaSQ
5GGVVxakYMZEUVWyy/4lFlA2GXvMcRG2DebJ+Bboe3QhD7iqfd5dDjDdbvXHWgGnf6SI9FEQxYGD
Ii07cgSlHIAO9qr/l7ozW24bydb1E+EEkJhv9gVBSiIhW57kavsGUWWXMM8znn5/qeroI4IMItTn
6kRUdEd1tSuZicyVK9f6Byi/iXB7rXkWogrgqeLFN3bGn1iqNR9NjIQOZVMWnl4X8X2ij92+yXMk
X/FEPnAf8h0su6PD0+mPxjgQvtG1fqhaG5EqOxQf4VIM9xXA7fuhT8QB6zHn2E1h9YXqRXhC7HTY
yEcuMwJZscBkGuS5bVI4OL+kE6IsKrNm8zwsMfrfM7KLcaT0iAVY5kZhRqY25znd26EukixXlCqY
Qbt5nnvMj3W0R/busrgb6fKVCemynkbryaQA8dqWepN1QDeP5gIy9TMOOH+Og9s/hQgjerqimC+3
k8Yr8wGgIp1BX4Gy60ZIBSy7D2MLPfhuQjSTIidqvEa28QC9MgoZlEzISaaofK4y4RgWJ7z9sHpG
Jz0muQi4uy1tC0Z/+byREqOkhpS0X3k259ugSzoFmv1cPwdWi1NXawqvdJxsT0AKMAxV3D2Cd/MD
fhlbb83XSudqW2DKQj2M7j/aA2vgXTPBrQvnrH9OKRkh2I0Iz0OE8jjquQK9UbW0HVS2gy5DCXme
SdSqMZlR59ZzKeDWtk94FKYfhIEcJdp4lHHV1F7+JINrj7PdIlJcjBpcf/oWTXmf5Wb35JJ82HsW
pAcsMzbxcxZ2xewJwauq1WzOAQ2lLLqPnMlSiNptlnoCGwQMKwMt/NxbmTW882xgy26ZAGCoUBDB
WIvz9Z9VJaBnPtTfU24Kr+yxAa06YCC3d+zrI+7tWjMCmxXvG5uGE4SWVexCn8bsZhEM38vdz329
Q4NqV3q2V+1eogM64P+vw632rmVVcTBZDKd65k54pGpefFAOxHLGSg4nXAjvbs9QPmDWE6StAAzb
4lyyrc7XkUQAdI8Rjt+tyn3qdDJzvUr+ytL+b6UtNwq/65MpF/PtWKv3TZC4WSsMZfg+5I+G+StO
vt2eyysy4NZk5APrTSgT2kgVcWL5fHeH/8Ou2/eHYX/8y/CynbPTvC+Rd8/Vshd30S7dq7sNgsa6
JMDrTaXhBA9Orqd6gZiCClJahdCnZ7T/VGR10xK5FhUdd82rUtGesLAAUlahxqse0jIWFWAyqOiA
m9TMOPBmMJ8ytV2KjUestgpWr7+L+E4uTLsUeZzVK1aFCB4oZT0/B3k8/avX0ENITZ6yCMMux742
0C4u9eCLXcYwgBFqwUNU4AehtPhPFJWFaHfTPNX18HnU2uyxw2EIeQk13MdGmn65/Q1Xe+T1p+o4
S9Pn0mBMvPqMv/mEC+9LsjprenYXW9mjbwHGZeJpeXuU1a7nKIOW5xLnUQ/bDx7x+UZpjUFX8qG3
n2dy7c9xjjNdWrV4f1B2Q3J8rP452P9Wd/v0zx78R7fsP2Jwq7/9nw/xr6Zsy5fuXCTulXz5nz/0
P/+/cVxpx71Zeqle928hOWzHUaX7FMVZTEO++Lt9qzD3+qf+kYNCXOz/gFzlI+g0UuGCEGL/zXCV
LuOUD00ISbCuCUT/YbgKRMDZHBriKzz2geDyh/4jBiUxJFS4aaLQygPA+B5+6/l2xGwZBQJCliHp
sg79mVX8T02BnxZyJo8NsrZ3wkasGs3K9+Em5Cj0NqlWAmhQXUlUOt+OWpJXyNrmy6M7mPphxoXC
a6N8vH+z8v/eg2/JrZdzMbBIZCCdVh8Ki6vLZR6woHYHd34sQASCLZf+fK251WVY9TteJ8O/G7gQ
Go4y2suf8eYEOy4Or5ZdTY9II0tKuWu3Ic/0yHpWNLd5WkxrfFFbswa1q8FBp0bpIERgZbwaMZEF
vfPuWZMeSC4q4Bs2kkx/3/yc3mhDcxIRs1aRfFBRLzjNgb6Fjr42a0Bb5Os8DshK1s8Cq8YiHrzd
+Bh3SprtwZT0QEeXts+RcVpwhUJXmJg6TEU2eIgT5N+XpefVqNdpGe1LRYyfbs/7PK2XnwGLO46T
SnYE5thcJUiFUzdIOLXDI5LBf9mFkeJVXv7GlLF+VwbxOhA6buj4y1wYtN5qoKjSoQWJekCaPip/
heEQHxAdyg91qE8fMbPfQqRdWWqTkw+sg3RCRoXVLR9mPR08lZkNNv4VZZQVOAABPkeGuf1DKfCk
2hHc7ZfAmtvfmlZFLxmSUp7iEuzfu7kMYg2ADEKQzfzXfaa2nIq5mirbT4gf+zzsZq/jCL4r12WF
5ZlV6RxSc6e2v0b3o6PkAsV2TV+hF3QfVtaLVqrWw+39chEdwJMTNWnK05p3SQfPzwn0cI1tWVWP
tVlSk7W1msZGqf1xexQZL/9vhvY6FZubV6IbEbk01jGo6Xv42rTnHnUtjJe7KC+S+tDbzeAcljoZ
f1QOhTLKVTTaNj7VKjn7Z2i2Jwxa4KWypXA+QXSFEMsb2vLRRhIOhaswoRTa1I7ud8MUYdq12O2X
Jasa8WBGNo4PljWa/Q5Nen1BSX2OPitOp3Rf3r0gdClNIVvDODAZq6CMiUojhsJuHqnLYaSg1xBi
d1WjFi9ZktTOnaC2+lInXetsJIXnKZBcDlD39K24YTUDid3V945sXdRjFmePLsiw+9g2iz0A+GDf
qmr3WKdGuBEmLveXHM/ipaZy2VtrSjj+Ok1YiyJ7zMORLuAkxoNrl1tk3/NM959ZcbsxH04Lm2T1
kQ23S6q+qLPHEscZ8THF4xhSNgpl010WhKXjD249faOHlvzd2l3xvtbj6/DkI9zh5Jbyr1VxqCyy
KWvysnwsG5fbNQUDPlTzFqJu9Sr9Zxie/ojCcODpia1mCVYXSwpEVh7FouT5blQyfNqNpVB+Rrib
VUeR9RPkGTUGctGW9fPg2vkfLnqDvRfyxP+eW5INY+FpDmo2DRpwHklOV/j21l4Bml9/JlRoCQXA
IlYH2Xx+4lIdvZgUecFHBWb080jr4140GPjYI+r6OGcO3ys0AJ/FFCf3FjJvnk6J/kiZIf4DtHzw
oC8VJ6+wso0gtAL88MPABuDsgsQuDjPIN60+0zwOyUhrafYzSK0f+5SuONBFaB8uRfBT7liLH85q
94BfmfVA6RTn9TlOf99enosD8foj0Dplu1BjeOVTvElM6iYcNVG7k48UT//NNoP8pCab6MvLsMcw
yB5TCGNnovew2itT5KgpbdLJR5c/tHYZL59sZ6PPgFY70J1vSZRlP3q10L9W6WwE9A1ju/GEmjh3
dBwSSGvTRAH69twvkhO6R+Si4IRBopAvrYJP1/AyFtM0+cpk6l7UytKTiYWgXvMSe/dQkqxBj567
GiTbahOKXK/Gvqt7PzH1aD+JWfPjGaWwgWbxy+2hrnxRV7e5penAw59cD2WypyrsGvG97Rf9pJuN
scekdQvZKtfm7ArlkURpkzIqY4DJXG1edUH+WDemzu9xqkSqUubQlTLf9aNRfa5xGt0AclwdD3Si
BfIUX199lW6ptEEEVpudr9IO3UOiwgB47hJPCQxz32tIQt9exYsUwTap7EmSoSyzA/U8jxrdaAUA
5e3aDyd12cPc/Nwv2vdOd75OyvgJlpX17h0ifaQIUxRu+Ghr4hJgpcLFsa7x55xsjuSjDX7MOMI8
9Gmhfr49uRVLSoYeGXwkUojOBKWH1ezCZg7xbCkWHwVOjBmMGDXbnZGXqbYfm1qdvXKcF4wLXfQf
j/ZEy3pn1TTwPTISKELluHTfBF62ihdBRum9tiTYe4TLIrqLkN0LvRQLTnNfZVlHgRKXJO2xwR2t
8aq2thw0Q+YFP1eMc1MvAbKBAd0AhmhnmnMNw7EXQOOVQhtDwO+V8eP27C8PCJO3uLTQyaDxu9Y6
Gt1lwqrVVf1EtNVDHi7ZfVu278405GOdujDnnf+mcnC+gYzIGYsiNDTfLevp7xxOhAdw2ny+PZfL
EMYoMCQJrWSz1IdXo8xloVTGovltk48fssCd9mGfI98Dp2Bjg15bNsA2ZP8SLcxT4HyoJZS8inxW
fWueIk+PEZzXLZTobk/oyq3IjHjHyYIK7+V1+Mp5rwWqpqh+rHemVxdlW+w6y5xxdlki82CjPf2D
n9J/7BTcKjvIY3u77Yt3sU7/OSDogYArciScbp00aI2VkgWUmm9LI6J0KUdMdp13orf+PQwsK0T8
pX39K9v5ze0romUBqVpovu501XF0ph7LcaednwKrSdBJ7qinwiMyimcHSRnhIRCpanAK66z0rLxr
LcSuk37rXrz2paloobsC2QwE+upLI1zEo4OeiV8BW8A1zLUAbuDPdPtLXxuFkAf/nrqTRH6f76fZ
bPQq64TmO+hJ7jrXDp7GRdc3quFXRiGaUnvh+crFIeuEbwsvAaREuFlO59sWgF+FOsFphEqzcTYu
bicoc6TCZJfk+8gWrOZiKfjgYs8x+wY+XH+qhTB/yqatlxKJv3Rjv0VzvbidHK4KOJmUGIUkYq9u
Q8ztxoFqy+grWayQnQZ28y1esuJfca83j6U+B17XxPXGobjM4mDuACLmSMhaAK4454up2rNjD2Gn
+Xm8jH5RFTVywU2rfm7ASd/BdEEushJJ/Fm44XRqNL3/romh03d6mIMkW/T8eHsPXUYLMmeSD15y
7FOZ3p//IqwHYVGg6uq7o4ENRjEA4s3z2vhsAxU61aqVf7CSOvyA6rt6XBA9dnejqth3t3/GxXtP
/gqk5qgGsdNIo89/RZsnWA86pe4rOaikEu1n11uqoboLwiA61JpYMDHVzb9oF6bvLZjIoUEGalBk
OLCvmh5vIojuFqkbgN3w7cJKf6LbHv2VK/GX2/O7OETY6XBOSUo0MNXcAefzQ7songurE/6SF1mz
CwNV9Uq9NP969zCU0iCTc1vi+7O+mEveBwuFMuEPQZL9yMpYOXIZKRslhyuTAQrPfuHiJPdZA0Em
uwWFFxcCkdMk+540dX6n8rra4nNcGwYNE04MYj/0vFY7U4CSLLK6En6CkT1YWx0iXx9n+3cvGexD
th6VOVqka1mxGFsFPFgS4dcOfni0q2nUZuWyEd6uzkVIrAn1GlqK8p+/2WSpXZd4PdeMkhjOiZci
8JjF2WLkXAY1ggt3obx3ycrWTTcLPeVcEs79PgmqL4npzj9zoOd7NaGAIeCIfMgiI95IhS8jN/ED
ogsrCPeGQHI+tcaeFkgjGVK2UVz7fZ9a3wlWCvLY7Xwf2grohNtf7EoQRViKyiPfjbItr4vzEbEK
AJifRYVvt8noJVZdfshofePMNogH16lSKZ8cm6duMQzfder2KUd64gF0Zn3M0Xrvtn7Q5brzg6iE
UgAAsk1z4vwHTQi4z05R58D/8MXZOSMUFAud5EewpcPfjhitJ6fPs+Jg9UGY7fXQ6hw0dtX2z0ap
4BKj11PHhxYpiuo+dfsKJCqp29exnRIN63Lg4Fu/WCYgZ49PeQdJDh5UUuLEBfYkCOalDazcz6a6
vY/NOHgUzRB+pXNj+mEVD+mhbafxBWSb6wX5oGjgYKQP6u1PKcP66mfwwn4tUwP0h7d1vnAp+oVW
meaVb44BIudq7th3Hea3x8AaUDhNACfCCkL270MZLHhlRMBx+41odvEAIEyCQGExqGgiL7gKzX2o
qX1Nv+5UW3Z/DOIRTXdSA2Qt1GDjsr2MAjKecVoINvjmrCMaeLOMy6YSJywl8bYMMg3nPl38F6PQ
vgLQD/NRjrRaVHCNaCpEOjCF2r6vo6E+Ypmdb0S0a8smbwCIbhThYG+fjzJGalwms6qf4sb+CKfm
lzIYBfiherq7vUeuDARfVFZJUDDUkKQ9H0joJIRakweAAMP+NBYdRo6Okp/iIXy5PdKVzwND0qRv
otJAoZZwPpI0VIS3kLknR0FxW+uxjY0jJ9xYuOujIOjMc5OiLyZHZ1fBTHIh8LlzTtFgNQ8m2hi7
Lqd7cnsuV1ZNCrgIWSwjKq3zaSDzCNajLHDCuAsf3zquHuLCVTzNCZyNCV0fSsJCiYDcpKtlo7PR
NMrsOicMa6tfuHH8BQgLolhsTPb+/bMiY5ekNL4TWdv52nUlDRTcWpxTTwf/l1EbNiQII3nEREXf
CE3yM5yHplesAuRzPBJBva4y0lxTK9vI5gCyCJYqmZsWX+GqjGRtChxFmmyd32FJsh/bJKw3pmnI
uHcxuM1biGvclVM9n6dS6qljRmVwGmv0kTyCcJl604KdbtoNY3zU8tj40+0whZ4r5Jh2XZ8qf+Mc
Xh3jxFGp6bEpvqqWWyk7TcRZ6+nDUODq1qb1X1Yj4skzWuwf7tU8DLudhmT+Y2cL3F8w1EaVo6NV
xv8civF3k0BhwNSXXt+udTgYOyd33WcMTRZzD/mDvnTZOw56FEp0n6Y9KKjJJBncV7XbfqmFalTY
H9vhR/7/sCcMhyhxqLtK/dJNlZgPVZWaf9Ztq/8BObRO/TJUAJ/PdYUT1u29c3lJU0nS2aTQ7uny
rhO9umqwbKgC56SX7nOGRIkbz82uL5RPeRJ8UqLu/vZ4V845oBfEXSnFyF20+ob6RK9XzRbnZFUk
lsPsjKc8aOKNqu61UXhJUnzXIJ9TZznfKQgBz3Ymz/mYxukeSxfTS5rc3sB+XzniUhcPPUye5kjF
r0YRkwmdYGAuASyro2Lo4yejYN8ZYvPcXftMxHuqRq9Lt4YxV01TWeMwOqe8W7q9hXf3R4ocar/T
rDZ+oChq3pVt9V8tI6kz1j8SILSWynWSsAmUjBiGh3h5n8YQlRt8ZjY+1mW6I7El8mJ+JYfZcpnf
vAKWZMGAuFedk2O/UiPc/m7GFuNYjc3wKVzA8Fe1Pp6QaxAPeIBtqeheeetLUUGitIo3Gltz9Rmb
whzLZircUzcU7X6gtnzfBKHwtEE+fZa5OpUuLBxpNlb1bfzk6pjcbRzDaxsWSz5+B5cFxfNVdtL1
JcwCrMlO5H1YwYm2GX+mJroAt0/ftR1LO5w6G83qS8Jf1mH1PswGwyy1u0MlCK0jqcL1aCuGu1Eh
u/ZZTeix8i2C8gJOqGef1cxEUMRoFJ5EqQQ/Mnx5Pg/0jf/uAbE+6HoXfKj6/q+oysSTEi7Wr9sz
vbKgtECp9vL2kD3Q1UfF6DvMjFFRThN4bbErq04ckDExt9orV8dBVQMiLqAzjsn5LPVQ1Kae2sqp
qZr5owqXDs0Azfzy/tnQDJeUDKryNODOR4lFx7/edYOTSCoIqR1KqVNvvr/mAxIR/ApZGEGNjtj5
KAh+5u44OMGp13IHwtzS7IthMg+353LlFn9FFAHGUSGerl8Wxoxhn9lb9qmIycYXfLz/jhvH/VTj
4vKt1avNluKVTU/HkhIAc2Nya79Z3NrsPkw7UstJtmQobZ0gKyZ7zFy2sAtXdgPQEw6YeK2bvUKV
34SyQQuiKBG1c4L0ZDzQVnGOvGe3qrRXJgT/myqTbDFfnqwoFLPIZ9M5YS/vHOu6sj7WcMUQ6IOy
fPtjXbl3cKkGU4RSpmQ5rY7RPPRh39usnbPgGJbVjrpPEsxn00qxH4Yh1r7pQV8/3B70VZJklegB
YgZiKWUIpYTU+UbMBtr0lDztkzsbxWkqhPJBgpheylZoj6lT2+Nx6Oz0q91ryI2ZaTu45J7B5Ku0
dfRdMwnrX7T3QVsqM8Ak6Inj8mOCY0gz2bTwYe/6TP2OUola7Zyq79CvBZnNvUpdAEppZ07NrrFC
LOh5HDiP7qx1aCAOPRJSWlpYP/SpqD45WGd8V3QLNUHCKOqUQ5jfmwZAdHCQMHn3txflSubNFUlv
ldY7j7E1IT+a5j5o9Nk5dUqf3yOMXR57Q+THImqUe5G62ilNOiAQ0mP0w+2hr+xqhiZXc+ksmepa
QQZN8QzpS805zQW00tpOndOUjd377yZgImwzk06HDfXl/KOnNtdqWjNB3YTKI/oy2yVTHHqdMW69
Yq4dIBni6MJhsQJv4HyoqS4LmMIVIaiflodQS/uDVsEOMBvb3MgRr60dsHoU35EIg2uzitx9XmKg
GvT2yYGq9TTUwtxNtV29P6tmGqyZREyQ865uIUMpiyTlkYOH1tQ8NE3iHgyn/Xl7G1xbNVDnbACJ
FedNe75qaevG9piE9qnEX/AQaIl5NGuR36eT0Daqp5coWBDzoN+lLDq9gQvMOOGZlHCaiABdNHtF
yxYA2/YYI+uCt0orduFcooFjFA+56PfLMvtTVX6/Pd+rPwJeIskvClHyOXE+4SoPW6UaSbpByfOK
qJPkYJR9sFetINtTOYMF51o/66nPP/BhlaMZSO9yZ2i3mFPXVl4ylTS2K4H/VffozbXiQK0elSXm
gY9n6b05QO7vldH0UENa9rcnfeV2JgOmAkPDETDuxZyhuoHnJhnX2a8eDdYQn4zcfVDJBnwjs+Lj
7fGunQ8Z5mEzkKox6PkaF92QW3HBzl1ss7tz7aTauxqoxv9mFJTeUKHnxK8rqqaKzHUSoq7M49N+
qAZTO2HR2GxEsGtzkSGSRIOzTuP2fC6xiVp6ScPr1CqDCj8K1p42mFt9pmtXMspDnHaSGZ4sq0qZ
kgh8/1TFONlOrd0LEeCWaTiJFy48jRpzXA5FXrRPtxfwcgeC5+EtLbU7uIWcVcQEK6zF5RxZJ7vV
em+wm2iPyStuAVCyN77Vis/F+oGeQVSHLBnQEknA6vZXOswLURwyTxFSFQEU79AVd3iK28NOZNQP
UCN2029NOqDpq9k94OZcD9pHsw8QshBhRm0ehYT8PjRGVYeBUaN7jZSIUe6GtugWHH+VweTer7WN
F8/l2UHojuhLWgu4g97m+fdXMN1G8601TqYI6Znmc/VhNPLlYUwtEzUw9CQ2lupywzEgxQzaZ7I8
u9a8yuK+AtNVG6dZQgC7Xg+PU4ggyO1vf+WBjAse70X89NDQo1x0Pi8M2UenoOh96pwQ+HhYw/p1
rV7srbnhXSzS6Agz1j2YTm6fsjAdX9y4yTZ+xbW5UkWl/gGiEnbUanFRe8U/HiWnk5476v1Um7/m
dtxKsq4NIolV5JwwrNC9PJ/poKo10veJeUJo20F4zVn2nbFE+9sLem2fkEtxV0stMXudymEJWyoD
atincAzJb1rLvCNCVl5OCn7Hc3KrZXzt8DoIRkkvB47vuvURacgHYWZrnha3Q510SuvTmCsOxiZu
tpG6X1lAyWwEdYPJkkOf6nwBjdrqkScgR6C7hCJLV4+130H/ep813muMYBz5tifA8KZbbclANHU0
D4F1yunDfEAbbDolyhZb8zLS8i+X4leSYEVEX0XaYs6QhS4666RXrX0oi57GRKBaj7Du9X1niug0
L42xkcpdlk3YELy5OM+cN6gc5ytoVzh7qFbtnoBcLBCABrX/vjQ1lRI47Anaue74pIztHO2NJnJ/
ZrMQzafb+/PaR5Q0GfpKTJ2m2flPsJwgblxsmE8jejtf60hzn8x+8x67sitlUCElJjem6ypX/01S
wzOydLXepRY1Gl8dRehPaj2FB7Wbt3RPr8wHLQMOmyZlE6BonI9EK8Zsc6MITjVppQdREy2nwlY2
Ptz1UVg2yRPjBlttSeSturxOouCU8Bz9lMMU29Flyjcy42uj2GCCZF+Wxt/6PYHyycJLgu1huWXw
UZ/dHNn4ZMuVVH7h8wc4KG8ApohUUBPlijlfMc1I+GuwnFNm1/WDkYbtPdE29S03oXY31NPj2Kji
TgyV8e58UKopg9WBrQUBbi39Ny7OQs0wpdJVOdrHXq9QkmnGuNm6Oq+cbQIwMoqSM8WbcxWoEJx1
8yxbKt+J49LXo8AQOzet8QdWAQgjH5Uikxr0Vrh/99liJ2IRygPHAdW3GtdMUbMywqD0s0ITh0hR
AWZCW90Iw6/KDasPaPMSBAzyulPW0s2W0c3KMAWJny3zotw3Rayw8ynxo/3taNV9l4+6uitCXbw0
imN8UScdbdp+HBe/MmG4evNQZPE+UubS2dHfElDn1RqPAnKyLn0IsyXC+TKZl5+KkXahF9eVqt8N
fYaRPZqAzjdwErp60GCWIJ+GzjJ6QHqAiGDn5FXi0WYW0WHsI/F9CZYJl7DIKvVdTzh8we8Diika
gKayy2MbZxFVidJRKqtG+j7JwjI9TknQJDsS7ABWe2w5X7NSRbmtbrI+/CNeIpQ78toN8r0baerP
dEYaZk93XO0fVAWRgmM3j2Xs9VxSYPCtaOgOILtz+1B1kA88far7+WBPbVDsBPppP0Oz17J96XR1
t4uDcPo5d5U9MFFj0Dx7GkucTc2y2zuBrT6ZlYmSbDa1+kOM+Xuxiy2UBpROHdxdWGjJH23cjJmX
UJ+mLJ6LbDhwN1vjk2EX5r8SOx+MD2EQRtkOCqwaPxoZRkOeUuTVS6Q5n20QZk6hw6ZLXUVat0xx
lj2U1qt7PQbo2IDzVHMRhRy0+ypsEF7XQlCdO2RYsxc9zxV/kTYke7AjOWbaSxz8cXuLv6Ziq80n
EV2gH7BnAwS1SuCdMcz7KLF6f0B+7Qv4oOADtuH616Rv1XwXRn13tJZkfLAVZbizJqW903vF+qh3
jYN0XRYGO1Q63K+amvUbCfPVn4asDVkzzHtunlWQ1voSmbCxmPw2N9NPMyJWvloPi+Ip0moXBHQf
tC8NOIH5qKb8DXJYaVc+BVmfspvtrPirNCztd5BrZbPT3aFVvNuLdxnfJXVC3vw874B3yH/+5lbU
R26xEiKpn+aBitsNVf6PplmVWy/iy9uXcQzyGzB+MGPXlWq1r0J3TPTe7+vCPmJvp33WKiHuKCNZ
329P6RXBf74fGAuTYfB38JT4j/M5VU7Ulmqitr4daam+16x4+OYOYYbeTJlV2cGd3SY+DFGHRIAQ
9MPHdjAfdfbuM/5G0byLETqr95nTFB+nokf0tS36AMEw3sHFfkZR7VuGoOJ0mFsnOi1hUow7wNvx
k65VGuYDee7CBNTwl/ImvlnqpUU6/cSBBHkAum1hc3LaZXC9LBuaLQ39y3sGh3KJgUOun8fwOsux
lqlPrCnr/ZGAsBd5WrxUcRffj8tc3I2QVjy7GKfD7RW/9nF5RkvYjuTJr4maumjihPSh92d0C0+2
mceP4HqmuyQOlY0375X9CqCKIio0A2Bz68IAEmRESy1qfbZ047WLCI7VIIZ3ZwVUo0BVoa+G5AXs
uvMdtEDSg+CuNZBetHI/Vlq1D4xki157ZdkgK3OxyNwH6ssq7+0NrYwTLW781ETKN5sddM+6cjyU
cbT10Lw6FERapiOk0O4qDcjsMLO6umh8pbQQYkxVdTepMBPrQmk2IsqVMiZvWSkZQkJFjW3dW0bD
oo4tmepAH9R3U5Y4B3MKda9ShujLVJndZ5oa7SOMzTjZgUoZll0F8vwQVkV1d3tjXj5uaJXC2CTv
ASMNEef8O3LdKl3i1g0AS6U+mYnpfFRgpkZUcDKYYuFcN3cVLkAPGfECyaBO2bibrv0AiOiymEvM
uyhviqGEaOBqtd+M2nhXtLY17dtUzMU+yIv+T0WxmbzWuncY7bl3EbD/DbDD5XmR5SHZRyEFpMO0
uoCUyprwAgwXH0OzbFfk/XIY0S7bWOcro8hOJ8ou+C5AUFltr2RKlLYRwLelNCHADbN5KNBwfvep
lLheWpB0mwjsa+CE6+B9MvMA9Uu1Vw4WdW8PRfKtCHplLqDVaAMA4abnue4Xw79II1QVdT8xulIi
UfsD94iykTFfHYVIRj8VLCqPuPOdSReSwneUGn5Ux91xibXxS0Jmt3XtXhtGitRINXVqt+vibda5
nYn4KqoMRdo+NUMUflimxN6o1l4bhSY+O5yPr5NJrCZTVnbah4ruz5lCv8nMiqdembSvtw/z6911
fq9LcUCeGMzmCqQ2q92at2Bs+KgCJ/3BUEflszAjdx/bnQrarnU/zVPe750xnw7tPFS/DWV0S7R9
4/IQpll+1/e5dtCTauBF0c/7OE3sQ1MUxYH0UvGMYSwPmWFEd2MTVAcqceMHMdaoEEtQkKbW0X3e
5eE+BwW9ETQv4zMdb97wmN+QJmIOdr6Cg62Tpdup8OkmzDBYbaw2Y6fdjdSL9reX8cpQqKsgjkRx
HXjXmp7Ql/FAGNLgPY2u89NNrMCrCOPPOLMoG0NdJiNMhdo09XvKgRe0QLSB03bi7cPui4oDKa/2
VMFa+5bWKOGK0AxfCjcfN6LEtfmBiOBZT7iDgSFD8puMNshGey5jh0ErtE2XoTY/mBDZMAQcNHWj
2/rauT3bknQ/AaxJms+rNtBq5+uVUPKssUbcTCrrN9qvCxJwaSBab8QZLUDTOQ1BShdFW3sooRFL
UkexD3G9GPF+GJfFByGm/xSdZiV+6yLo4WIdku4ApTfjThdttHjASYKXLkprbU/uV/tumirqrjLL
tj6Masbjr8JmRj0mMy+6XS96gYhqV+vdPm+6MPaKERljTzEHXdwNzTh/ub2fLg4/rxvqQqAE2FRU
GlZbt1MpldupMvm6HcSfgIQsJLab5fiLrwoxAf4xjFrsqyXEa/VVFTVpC4gIvlkb2h0aX+GHGtbC
XWkZm2Q82VxafVTKdhREwdUQotf1u8hWO9dVjNjHMBUlEFW0ey3T4vu4NkTsWViwfFKbcTgmeYLQ
u9kjpYwIjlcim7Bxe1+SbLi9wY7TDpYSYxd96ShemkIqevi1arefedkLDaV41/VzW0uTXaQ4YXFf
Fq35q3E0jFRLNFt26lKpf07zQuEj72i+bjxqr3wKCuEgJ0hc6Y6snxjIr4OpdezUb7Q5PGTdIO6y
qUgQTLXU92b7TB8ECK9GGfjpB55/9XiYe7vIHIYalmGX9JhPJ4Yeb4SpKzsYKANMelZaPoXlP38T
MSC42SRjZopGApLtWo/eamvny+H2ObnMi6mPoTjFHQbuUuUhfD4MoBYerPWMk2BnJvFBDHr/oWu7
hDqUwyfeIfq62B4wtvCHixEEBnqho/zCnrP6CnFgNt6bs/FzwMPRXgXerltrD7Q0H7nRFSX15xr4
RjV2+f3U1VvthWtrKz+cxBKRBa8VUVXcJhQnqFI/WOrhwPN6PNZjuWViKJdudWJ5begY1DkgCYgS
50tLZSowJhHUPqD6eO/ylD8A3G+PyLMUXmGWW/4gV46AtI1G6BkIJhtmtS/nWFebxUJVQ41m7Rig
PXFopqX4aCiiem+iCMdOvq1pJUgm+7pAMy5K74yLCqdP4P/UBG55ypCt2Aji1zYnrFiJ+DSwzCLo
na+gGCdeP6js+UrVu3C+WlytQnxJsr09u+Fv1N2zewOpgt+2NtsoETfUona9O1WNZ4wp3rm3D8tF
5kBBj41J8xdMCLfa6hIvy87CEnjK/Q70zWGAk+fg31t297Xm5vGuZ0xQD7qx9Xi9Ni43jJRLAF8L
Ie18GRz8IpC4VzJfbSv76OhhuldGLH+rfoEBgpB//agpPEM2IpAu57PawBD7iQxSQUw25M7HDZa0
rUWfFX4oGpXr38akeJcFmvaVXR3lu8Rpu08DBU3le1hH2S/kIir0piPD+qXkNYbZCNAWvoZHgzRW
B2Lo6WmU/WQW6c8l6/vPab9UWN1Gk+11dJzBMCBgaSN2FWs/QPfHfzbSR2NHdy/bK6WaYu9a59CH
uqpc8gNq+Mm8A5U+Lnvyq/RXmzuU02pHz8R+qBXzeSiKAFFlB6LMzpln5wl8UXBUq1F7n1a1vASR
eKJj7oJH5YG2LjZlWjiLZhwLNArMwLOpqR7Kbd/kyw+CNAjXDohuOoY4651/kGyYaMyLIvHjFI5T
DBfoGZhIjA1KbmDPiMRwhKFduvxOc8PaQcqsv98+AbI0cb4j6LaBujHI1QGGrtNY5AgaDZ+IBHWX
kJteWHUY7dx4LH47ZtbhfBC5p6jtZuwoLGUr6FweA6IN+ZwG+wn43ZpbruklNKclS6SmRbab/pez
89qNW8nW8BMRYA63ZAdJtCTbki3bN4TTZjEXY5F8+vNRc2O1GmroAIONwcyGqiuwaoU/iPzKNnvj
sMLGDMW0bNYy3bsZeRv2jrGoDCICA/T1ZMWNlkfX4XksisH9aOUNLKdKJOLp7XV9liM7WVhSSMYA
MUdB5hTY0bjuKvG57uJ2yIK9n2Nsh3zhNP5JbC9pd93s91vcricy8qfte9L7xaoiUSvtV9v04Ca0
ZkkIfNARTMMJPdLfvgjEeOChqEfIsS7SAhMPxM/JBh514aZ4/fKg+wfhGrAIEAGkOl6uUhKQ0ZqS
XkfGuTgkQf8nyKzPxETmhfDg7ECECBhhUaF4VZy0hpmiR9BR04WIP4a17skdspZJXEnff2/9gCiE
3UAtgQNHgHPyfDtS2qJCYCMWk6/HqhT6tZHpQ3XhUdn+zMudh/tPTE/3H+QfkeXLtUNqPwmsPqhi
kWu4YRpQ5DDrnfO9rABYZrlmXcLnn1nErekDsAUSBjC9k1uky8tRdrNTxUWOvMkUOBPNh9ncr44+
X5jc60CLyf0z1AliTq2TI5cGLrnutN1utSEdLuP7dScBG/47ivlyCRcx1IYlvCquSEIjffVHzGku
ah2eXTYuPhchBc7faTXE1nPl+gvLVuXDlwqdq6gtDJu6S7Ie374Nzq4aFXjUlcEbwnh5OR8QtMR4
NiPh8tlee1rV7eFK+hc+2td3Oav2zygne2MvYzlSM69ib/T0Q46N4KGRbbprqSp8Kswg3wEn6a8h
Eb0bvkEUteEagIQ7lDOf445/Upssh+lVTUETe0Hv7EujdHfmIr6/vYhntoudws+YCHzLz0+mJzBy
sygpMb0p0KOl7PKrfimqXaOb+f7toc7sFxJFRGcoSCKD5J+cv8rptFkC0oiVmfa/SgL9WPnUHt4/
iseOU8zmTEBFeHkqFNd80qWMstQjrxDQjS22arzH9w/DRcRHuwnzAWJ7OYxXQQAUSQqSEoX9UDme
2iFwWF6/PcqZ3QHETTF7M9rxvFMBt8oRvvRtOoJlN4qvxhSs+ypYFmzCm/cn0kgYETxvHHRKQqfp
Om5qWu9oJBH4Y5rHcfC7fYLQx4Wv6cw1jvAdMyI/BSR6Wn+QhEMCVr2MVVM7T6M/ysOSmd6HuSjz
B68ahws8hDNnjpySiMSGPwVG7eTMTZ0v9SVwZTylo/3Brcwl8qomv1BKPDsK5+1//Q1kcF4eBlFr
+VCai4w1y5QH0YPK9HU1Xli714EdjTnO3Ha6HWif22H55z4oXR+dgJngx++r7BNOXvSzxbhEeekN
9z3Lepy0iyJ0Z5JL8IwbioyrdCPSn4y6OBiTuWsA+Imzc+OaKm/DpJLpzhid6T510/TaAMJ+a0x6
e8Qvybn1VNs/5thEX6iznzs7m0otyHx0H7hGXs7fWxIk+fpExn1iwOdqbHFs8zH7UY12dwBkgdfP
21/fmQoeewk0hTGJ5ykWvxwRntsW9c5NrJcy9rTB2Zveku2W2ZX7QgNjECLrpt2L0Q/2VWHNoaVk
ftT92RyjuUov3J/P8eE/MRClJ8QzMDbbJNDpo59WfVyj1cy5S524RS8X1ygM10KzAejUa3b6oV3L
IfJQF3vI09l+cJVV7YoWMT+R+fMjODM3FGugvS/8e/5NPL90prdzSWXs5RLl+Cyx/ZMTGzo5TpFB
9erNUTu8vRMn9+DzKAirkTwCFgaSczKKrMzc7TzDjUvKiptWg38okUbcJYNlXLhynymeJ6tMJ5R7
EAQo7Y9ToHyV68awLokdw2gX92qsTdI0At8uEq2dPWYDplEh0oz+r8nqwXu3dod1Yu5OLc6M45od
lD+ILMKW2Fdh51Xt76bWMd6eKpS4sVRU/uMymciQ1skQiB2Vm/5Gc7ry72Jq+mPaGU4Z4XMIXr1Y
atwegd4u3qH3mkqPBl49FbXSDK59b0bnTVnmjMMUcuVrCBW4UhEBGHVmOVZ0y+reMoqIbkvzo1r9
Dh+KZF5vVLnWalcUqxE7k+g+mfbYu/thsOiWZaBBLiWHp5wA6sBc91T2bFaJhT1VhakqP7eXChky
u54bQJNVGdx2pZnmIbmD2k9enV67cmkjTLrAESIE1RzWMriELTr7O0AW0YGmpbV1fl6eVQqcKQIX
gRHXnQm4TNoZPhTKaKR2QISZbxY0YTCGOlQxlPfXFdHAVdho03qNY1zQMTx5Mp7XBFwDdUFedUAG
JycafQLRZMAeYrEo+2NhifbjiGzDhR7E+VFImUBvwSA47YeDzBiGXNPpus++PHgm9M9Zb/ILgfjp
Pfk8GbaVw8c/sG05eSNqwKOTVZlmrKllzo5BrgznOCmr/w2WpHvy/d74snBIujBZOvETmmMHonJR
2RP3Z/1AXtzmF+5uuizs5sl3vOlqb5oe9GFoOr/cbYEmoQ/GdI37aep/aGzCH0jL+YMC8BBQ7Up6
RIeDZN67CEVWYdn4aRVWmlPXx6SuqincXGzTfSI8uVJr663pUGg0sakpCPCnGL/pfHnFpDWh3q46
DT7NTubQtduVq8LyZu9odKXKdzpWXNfO4q1f17FCrHYyh/LKK2b1yR0FcMKuQK86cuB53MtKb4so
M3WI7QVndYy8bFZFpESQiX2n8uQOaBW+KZ2Fe53oxPrD7ebUOEx2noHX6VsUyCAxaXD+V+xkd8uY
tmjX4uH7sKz82bAobXpeymr9v4lDzWbfdSlomr43/N9NoJCGqpLK/NQxbXtvoeDRhAAqkhw/hkCq
Xbd13nbsZP6EXYPzrZpTLiodsy8UmWepFjhUdv4N28RxQ+l5g0aW7ve3lQ6yb680l5qXdILxUaOr
aobkHsOhAmcho0BotbXPxg6tnSypqgdLeULtKqNjgdvB7sbI4lbsQrgAU7NrEOHhg80GalmOjo1G
UAbGXW/OyU+jaf6q3jS/CJHRYFWNEHe6pfrDuujtoZppM4QZHjgPdu7Vd23RTY8JPe6nFk0564is
qXE9jlXH6XCT7Kpz+/E//Hus5uA662CHAf5+2B0HQ3efpiO+DTgzo0pd+j65E8bUvXHjz3lzXY6O
mR/rSlBtVNgHz0fhmNNvf7Fxep7btX3SpzW4El7f/XHTdTbDDi47eNah7n46/iI5jclYP5TdNFwn
ptVj/ZoXQ4Qrqg9E0Vn13/VqaLedTEssF+duuR3oIX4fjLw90hvlhqP03ji7DTMuIqG3zS+66NQW
tKz1YurJajiC/tU/lpaGxGHlBMN3vWnzX22KB3M+yvWnQjng82J6iIf2uQ2ieWWBQ2cRNQqcVTbt
s8ytr6VdGI9t1g8NMiGJ+8XnO1jDodeHkuNgOrG5LMqPlJrK2yp1m4dgsOwiElU75WFrO1JGw7zK
e1Xkeh72o+09lNCbxr2mZYlGKN2k9tVQOuJrYNTqsa305CcKbf5DpSDWHKbAK9Zd7pva0zCMmy22
7BoVmdpkNREH2VSfFno7nyvH9dKoSTK8wzF1Rq7d761xvk0FYMVd3ajxtio6+2ltTOC9c1/bBDRg
Vv7ObgoSRcK26q/SojOqh9KujOFWmY35CzOB6dEBl5btjKVFRsAzUmyvjUqI7uM02PoD2s7DBmzR
gm897TMnol2HD545zR3ODplaRbR4TVDfFVVvSJ5xVdahk89Le7sIe/go8orfN04Vt9RcDB43St1o
t0up1+idozpAsKGyyg0HR8Io4XntIqhBaq87ebAih1iuLfpTa/cFgRxqgl3hPCyu5v5GSrjAR7Gz
vMdiSps/RWtzDjD5xi3DKOVIu1pRaL0Zmiz7U0yJSj+nvTQe9dm3s72TwqcKCwOxhxujn11i8KGt
cNOE2EVTPdencBn8QkS0GIcsUgi3/DLBLC8hV5/5Eyzjmn7KHKMq9snUDEG4aHYPXiuryg+zAZ7w
46YhrB+Nqge53/W9l4UyT4v/AGQESSgqZxZ4B+b+Xx571XIqcRntR5LLSHfrNYlSLrL/jEmN88Gb
Rg3wEFSp5vecOMgTO4n6XhhajlF37rRNGDAxEhszkT8HSObAU+H97WDkB3+x1aQRUllZ1USJnJUK
k8HpnTBoBWyGAZ3uKvSWPnB3mqzFFMq54R2wMg1JIAv1gCvba4cu5FByHqtRt64sp5OYtZe1/02s
/RyZsDy6SOmpdlP69fQN2q73pdfV+hU0iubfLWagfdf1ssgP82wO4mCBexoiLW+DNazNblxB5LRc
9Cmu9E/ragegj8aKm3lICjDMC3zcLwllhh95O6y3ZbrypvQq54EQiACSQs5DIh/dZanKq1Yoo76t
M2AoOzMv5ruxm6GCjI2Wf4PjknzNwKPHdur0sF5S9PFDUMXGdzOrghuJXbkVat2afcbxRUv3GcCd
2FCtbgFPH2Z7h+Iews3R1NYyi0chpLrS4CZ3t3zfWNNMhpidD0U/LkEIfTfHfwlxjSDMtNr/vpaT
P0eNvbaEzWviX9WZn34aagtPxhXt/mbvFuBYIP3LdGJHK1dEg5a6Zigh7fAFp13t70AS1JzsonKD
oz/mm5NDxvO01/q6z+58QwCCSYN6zPcDczLZSFnMkb/k6+fUgShBTN/beSRy3UQAPRuWD6WwKoDi
wGbz3abvk4dVbuT/4SK/LGGu1Rkcsnbz3cbS3g34NjePemza2+OiEq0+gDHlpa86vB4i7EjWqyCh
pXtX02Qqw8bPDevBTmqtJdoo2+w6kK1+VVGVPrS+K8SO/zVBunWgVX/sZ6/VQR3105/GaPPbdBiT
InRSeCvRSEg8kKemnNepUEUfGY2DeB02fg6muJ1tPnX23AbU/uR6awOyrXmMMNc+Im7a3FX91DWf
RU85CilhE2F8I+k08hq2qQ+TdQIVRTOguBeBwibFm7A8X5B9+dGKNL+HCWy5kY5GDL4MlXDLaBJ2
9wDVo9N3NFtEwK80Vo1C8WTgwe2a0xXi3nYb0dK2/oOpikX76GHXcMQoXfph6tnNVe80LLEkQvlQ
G2P9FFA6x8Ghtle+t9Rzb4PCzvnLkrx41/mt+GVprv2f7Wl0e7jRNP3zxFbNrEemLXuLSIxga8WK
K5JLkaRhwsUUhM20rWKTNIEVQd6Z/tZZNf2XOHbXh3JrzYdAAxWdXtefd5ne9Z9mP4d8Tvm7/CFt
LZ33FZaoELubYF6uKlz3vi7kijiwjokjfuCcXKtbb6GhG85BydeGUI6khkIyGKZ+YT+uSZYgJqE8
XYQIYMtubwf4JO5oYYlPqgiKXwuwH3gQYvrQAK78WaQwtxAU7bpwWLP8c7I6UkR1piz6Jsk8NmEy
SeebsAsAFokzaGaolYPxYczGtAu1HlW1XT9km/R/sYzXVEe6CVmzrLEOq9gkD1tClj6066kAUaAb
qbNzsQz7WvZBMVwvdb38JjYq8v2Eq99NnacGOfKGyMBZaMjv0VcYh3CWpVWEsHOVAYGpWf6uyBVk
oUZbt9ll41ISqNFpGMK6d9MHvCFFjqRQqh1Hd7b8PaVEJ3bqnicV6alZRnM+zNel3mEeorsFvh5j
K7r9hHlRHUE06pqdniTqrkiDpdjz19RXBY20/RTkFYFdMyD9FKlc4zjbQ4W0rN/MCcFbOW04QM1p
AKD7yXdhB2YWwlBD4THJUvtTPwbTh3SWWR/C0aMow5Pa26FojIIm/FTlf6HjV90u70zjRowAlnZJ
aSV8LstAwKBpEoFI2MLTD3Arg006r9cfTXvi7ytErpDRqQs+tDozVfZgVbQ0I6w1lBYCCemQN0ln
VV3J0hd4tAWZ/8O1MscLUUtf0HdQS/bTcLWmBwjQBhiA2LgghXaHIn3kWVPVx05lTx+LeSEfL3hK
qK+kXfBQtuvaHUrSvm6Pjl/9p55peO8slQXNNXJH3dNi5I3clQJjoV/LsDb20eoFj2ja+qWMOoH0
WBjMfqXCWnOxlEKHghZ0PZOehzy5jsn129d/K7zQP6GFtCT7Ukjx6BD/yGNVTtr8MBhF8LMegvQv
rqjFd8Op+OKWeUHlPk29LyJXyW+3m4JjHsAW2gvhk61XMxtyO0/FgluVQBl617eujQKpyLjnQDol
ejQX/QqlqGaRd6s1KWefws8CjUC1r91LhCDS3VQurrwfTUqZEfngdEvVc1OIHN3li40LlrxOUAtX
H1Y1TfeT8jaIT2vxCbu8dB8dv/cUtuOakQI26ETy1/YLZp7r63yXakU7kNUhiBdaOTIkWBY44gs3
OD1rvgY8cCajtIbQnQ33z5gY1ZGoP1G7dFm0r56y/PwD0ixYLJRtP96bieIa1ChbfTZF7wXHHjS5
uJJ2Y37BB86+s7rA6f96YLnMXaH1CM/VeVZ/qbWe0yWgBVp7JZI8IURK5F+tbihtqq6BBNWAQuYn
AdZ19xqSR901cgdus0NkTlgfS69yv8PbX6ZIEg0nIemP/7SULHuYUsz86jW99+jkaa6HQe0vTyL1
VyMSBY0FFcwFxRZtJebX2qSrEOjQ259gaPQP0teHbLcuhv7T6+v2t1RFhzSyuTh3TudCMA3MZaNn
E88lUeu59S+f1OEOjA9BIrSdKQ3duk3SqxXCxlU/mH4fNeY6/DdvjmcYx1RJfq0NiZXuLSwr9J2D
FMcAYbQerAtV25P+4VYbAfkFhRBw4obJ2Kra/1TtNZwMkrGTVrzy793UcpJb/XyhHKOqtZj3gV22
DtHaEGQcnGy5JKH3qnRKA5HiLmqRlLINOggvx6cAg4JeA1jZdTsZ5QgMR1WqD3/UKst3ikdsc6UG
BF7wGVGMKMbLsdK+qrGIa/RY7xzrMyoJDuoqjnvFN3VJnfKkGbANhdg5swLki2/jK9TgVpUpATfH
g7Q+duZcf6B2ke0Bbxo/xqC+UOU+OxoUyK1H71AnPKkc2kCve5k6RpxI876cNxOqhTqppPZy7OTy
9Ha123g9HIpAwCExKt+gkafOP0M7uO08ZHOMla5Z7JyxSrXD3E7FAb60nu+0IU1pQ2t9STDhuWMX
ady5T6K0rW8GYawKx8Qt9dvOFykovHZV3wwXh6ZQ1GlyiSjw+oABANnO2Gb3C1j0ZG0qf5mxIptW
Nh12/ELSFs3JTAl60sz39dnYdITSKfNTzgNYQL/h5Hz5miW2hlSMoJ+xn7W52Tn+aH18e/lP+mzP
o+D94HKKmRLOGS9HEYmXN4vWLbEL4/RmASh3P9lNEzqa2T1iwGTshl5d0lZ+XalFlx3rFigJwJvA
G7wcFAqB0VdSLnG/6EaUGNMYBZQ9dm9P7dwowOIoijp08+BivRzFT2p/pdS8xJPnN4SQgX1VifV9
kILn9bN0NH62Ww8IxslUxk2pzc76JeYx0GMUGsR+gjTxhMHEeHh7PmfOHq05DMM3ZRCUDk+Gahe9
zyuyrBilUHHlNKt69F38dUaL7uCFivK5sTZRIc4g/X5kzV6u3Tq2Xoao0BoPZJw7HAApccm13jNU
fmFaZ75/WDtccHCK4ECfOnUnjWeMqYvHUUuZwBwG6r2YPCeakVAdso0Lh+LceQcDAgCbL4uNO5lY
x9NbezUKV7yYC9ZEM8KNYHSTO6nnVMfXvkRyYZ4unJJzR/HfUU/eCt3PPVLtCnczNKIea7N9DPq0
/fX+80FvhUO4mcW9av/T80oGQngDD5NFXZlOWx2TXkt+LPM6/vf2UGfns4k0oUYKrvzUZGHpM6um
omLEpmZMhMmOEyXJtF64Ac+dDPAZoIx1F7zx6V6B5y7qxcO5s5v0ar8OTnqdU/nOos0wYwpbc0Fl
/p0To+tMzxWQC/xNuqInG2UWCbFJig+MkVX9sRwoVwZda1y4dF8t3zYKfF+g+aA1IPy+/Lp6exaA
qAO6rmUlDkY1tREBfHEBQnBulG2L+I4JHuB/vRwFf526KbZRlMBaRxiyC6suH/8/o9g+wAFeRgCf
2wf3T8jnp/7gycax496Y231ZSh3rF7e5fve+oPAM+A1GPXCIU9kWhzi+sFbDizNQ3Tu3KKpoKoPy
wlxO8R9b6x04MegjwJ06sIOTN9eu/DmgaeTFU+2Yn62uwlFTrgHBud0cHR8debHC1qiVbe6DMvOP
bZckxyUHlv7O+XLxgusHQUsnmb7pyQ9RVd4NPXqTseFiWt4O01fT65Pd/2OQLVTm8X8mL7zcuiKp
mjbF3zBuEeyPKIdqofBwR397lHNPCegnYmUCJ5uv+eUoS92UtEEMI9ZanQyaxsKOqDPdu5nTXHhK
zl3uHgeR2t7GvT3F95k25VPgKtyAhkntE3T1tZ5Yy00BE+6emfpUdqtlni5cGtub8aL5yuzo+G99
V/4bQezLGZoNV3+vMHf1C8NFCa1TR6qjASlWVyZj6Kis/Fqba21GtUGKdGH0M5MGskugE1ioub9y
dMcSUGQJdM7YSPP+R4rQs30w5zE96KAosqjrKr2MpO22F8Z9jjdOpo07AJ8Ml4wJNevkjMrOwHvB
6KcYV83yMesEGnqZTLJsPxtWqx/rsW+/V0iWzGRiooCGEIzNJ9upUVHSlo3tmrsplDwR1NUVAoMO
nXvLlgjyOMHyDb0VJLwm3xjErrft/qEEjvojz0z3F0IJ9NKWemnysMunNLltG4FAVerTXtzZo14i
39Muy1dTa8ubMafMsVvhsC6RVSX2Lz1VjroFGyHT0MJgbQmtSe+eKOFq2a7UJ/UdGD0JKvVh0951
6UJZbE0FGnNJAS410rtl+FA18zKDK/bEd7SNKA05vkAouZ4stPDsllJiSX467+hppd89oxzKQ4Lx
DfqQONR/EVMzUuFmum44KYVko2X3P/rJFld+tRFmEEirUfqaE2+30gS/LTk4WozwhlnctpMW/J61
xLqViMR4UZ9o0xeEKjr3kK1E0dDYHHlDQIwb2IIaboafgLS/BW1GLcgcC+PJMqtquDZp0iWRqg35
qSr8Kg91XFR+Fb3lVUejsSli+TqWJKGUhvrCS+V/xhJlyG/9pZYG5fRK3aulkMZ+1KC57+mQW1Y4
0CK8ZETx6iFDYBNWGRkpRE4cg04C32woaZNaEKVzjsQh61X3qJaeI/D2RXXuQ2Itg81PgEvkFHfl
pxqyZtwPsZwnynOQAI6IRJUfq2bqbvXaA8yA4vqFGOdc+st59mCRAfgCfX1yeVilQXdVTHNcws+9
XlRQHmTetb8tZcp9P/ZFBLlG3/udtdzS7fQPqCCmV4FVO5/qvlIIaklUAnzdkChbr83Odiftz9sL
86y7efKlc7uAzYZsQyfwVBPJ01NZ2kU7x6Cz5HddW8y7ZUnTX5o5dNE6Zb9za9aihKZHzNFL97Oy
x7ugSoLrEfsh2jy+S49Nr6M0bczj2z/uTJAIxYSKEwE9QdWpokefeTzaGQks4BHjvlDS/Jzq5iaF
oA/fhBXIb+8eb4My4dNDwINeycmtp2aQa5o0CeVliemoWQcWuA2VfKCDPjXgz9L0Asj7zANKMY3A
HrGoTVDiZERuFKcnWTZiOxn+FIVfA18r213l1fm7Kz8mBxGE/Ebl2jjTLx8y3ax6ttmwY3M0fGhC
BSlYM8831doMoQdK5sJ4r0GeBNkUfrbqFhktYLWXAzpjSlJL+yB2TGAOEr2Xn1LqVH41qj6h3WvG
QRqp7dEGyr0P2NKVN7q06l+inbsnQHMNnQntIq3eev2eg4eE0IbeLRXfU9Ks0oGMOJNnxxR1WGwx
FHsXO6j/gryfv1ueNL7OoCXpSNfVPc5XA8L8vQNcpLHqa19Z3V2brHnx/jCK3QdauNlGAk04Wapm
ajtM2oQTFxMpa1dTRveMbA5pIV8igJ85cJvOL/JLMMHwOt/u439CemZujbxxdtwm1m/dKd2rMXCe
7H7uL0T1Z75ddCa3MhdTw2LyZE7BnPp5gQJpvGar+S2XS31rmsU+A127X0sjufDpnpnXMx5/K91t
CdjJvCRK3dYEgy72Z+p2oqL7hkzKSidT7y9kEueG4vRwgjb4JRo9L5cwTewKgmmt4nGh5171s0PP
ahL73kgu1U+2X/3ycraIdkkVLKrEG/b/5VDZuK1biscHEo9O3NGO2GXt2F24Zl8/juySTiZJmQuq
6al5+Dw5OUpU2RIDzwg+6tRJHlNYtl8h0trfha67j9KfaLe+fdmeHRXuoLudECL77Uv95yQaay2s
VPdUXCLoj9HcqvdfRzSHfzhdXf3IPVlfrUsOA/ntYc8sKRqvkLn52p5tHV4Oi324cHo1jZSke39v
DBKRm6q7hFd9ffqB5/Lmb3IDsIV982QUX+G5lQyo/0EY37c0wGmp0ip+5DaxP6skuaQU/vpQWqi6
codQZ2M3TzWo08lYeEjmKfZAUB2bYQ6uYIr0h2Cumu/vXkF0tuB0IafDc3J6WwXO6NhaZw5xv1b6
0cGCJlKza1+9PcqZFaSIwjDAcJ/duF+u4NyAlOzqYo1X0RufHXsODqU5ZcfcxoB2XSVQ9fcPuCkf
bYwMygSnbP+lgZGSN/4SY4wsupDSh35M7C7ZaUvpXksBIuLtAc+cRGySqZNTZtv+c/IBoBdlaBli
s7GsVPpo5NNyM2XSv3APnwGLb4JOjALTgs/tlEc2N85IA9haaDApePJkRZ/0ES5ZIGojSufVPpqZ
MA+bIe5NasL86vXkkgXpqQQpERwNFd4bEsqNB3aKYS40r5l1WWARK5Q46kk6fEVI3bhlj8uPqmpI
wBToMhl6WbrSmZbzVVIO8qeHInPke4nzqQOwjTlO7SwXQrBnh69/L9n//TbIVXQsPPTpTiIjqInT
mrmTdVNYMo3SiS4V0DdNRslQmGizAgk5dInf34nCbo/tUA/3JZHLoVgxXdDxZf6EzIAf9UJae6c3
VsyCBnWT2xjHprohIl8HDRKubTcfWuDt+7dP0ZkPf8PdU02iTelx67z8TiZkNt1Sm9d44qa9XjxP
3y0VOt8CVsD7DyypWIBfoGGz2qcPnxWkhqcA/MbJ0Gif62l6IObvLjzkr7aDFwhy0Cayxv0MT+tk
OwKVpWTB7hKn/dQcF11mDyW4lJve94uPTgcecp0RXvD8WQNInji7uZEmijXleDXT2J9CgQzqjQS0
jNywFXwzZaGulKV3nxIJSGLJS0RtNmPwsjHTCyy9M0EvuiVwNUkj0KCGOfxyNyqZrcgkFwoW0Qww
oi471UTgsfM/kPMh8EPPAujS5Imu7qcOeN8Rxp3xn9GlqX9NNS3pY6lyUDmmr9zp4e2jcuZKdXAl
NEg4yBlR4nv54yYXa5V8tRd4xi7CX27WHq0JPFnmoUCZJ5554cs6k1tuvaxNJ5HDyZAnAyLYDO3T
Kpe4aoH+oeWEQBUkAUANnpzlJzPvwbJ3RdB+XPzMS2F5qeZoJYVqPvQiMX5pgHj+Am4AqbrMKvg2
eIoqy/sXhUAVkQHeGqRjT25hUGo24UCwIImcBaE5pVlozMvjMhbd3hRGE717uK1Z5KMzQWEPdbiX
e4CLk+4KQGWxudotLgDolLdpkt1aQa5/NmpTXRjvzPVAgRaZCQTmN5W47f//J8pKVTeCPMuX2Jjn
KjK9ednVadZEAEAvuRqdGWpjdMJOpatDHnEyNS/X7LkXix3jOymJ8b0WLHo3XWu1EhdmdebpBC3B
mwlnDDrxKYNU6Ykpu8S0Y78tfvYrKhQ0tQPz19t7dXaUZ0o5zQPEv06OL/Q4NxE2GawhzfHKokp0
O3Sd9fj2KK+XjT/tbz36DV5sP39E/+wQbIsqB2FsxRgsFSCBUuhtGwzcSkr/QkHq9YQwYgLGA4/o
WePxZEK6HJwRdzkzrpsMggj9baTeu/YCIyzgSP37nuq05LeUfzvixsZzfHnk3EWf7HH2DYQT5JMv
xC1k5TtsgHrKrminlYsnw8G8xP8/MzeCNuquBFJbaH+SlTn1qs0l0tdxXSbNrpv7ZacmV9+9vVnb
bz+Zm4sYOXWNjQPIK/hybjZAt6w2QAMks51TppE3mWsphMvMkmKZsc99/71tS1qI3J1gdngSubhP
sUgqJx4ziyK4llmgbimoj7sKpcYLX9Tppm2jBJSGwOsASWHjXk4sBf2fGybOmtVcrEBZ3bz7acL5
vK9Ns6dsr63ufWPm9bUNspV68HCJrvrq6eQXcPy9rTSDCoZ5uoG4m9t1rZXJtde4+QjszYLymy6V
fY22PaDiPp2PPpS022FU9aOBrWlBddpwvwKjVnByRu++g0p1YcNJOU62/Pl3EThvArkuxayTeKRx
tQwxTyO5TuSoPThQ6YZwIp1OwtxYRyvyEKnpbrzKRtuqxI4Qykxf4Ebvj2MLG682YM+WfYrfJqhq
W+yGwc6QEJtHWfDKD84QpZpZubsaaZifRSCCBy1Xc3BcETm+MUqHBvII9F6GuaDpAu0r0G7FBiyK
HJCsbQhxRof2Mro/S8dwS5TfM9+FAWqPyRXxhH4N58cODnrq5SZ0XzAhV4nlabdznyYglz3CJ4DK
S/MFg4bADMd8TcBX6wL+0ITg106fNYLYqsrXMioS39sZVt43O0sLHCh/+iKN6yp3yqustcTnrh2N
T9KW451ZutCuZrsgMm5k8VcaFANpiKx4WGQlukr7RGqlvSuDvnEoB3YO3JVsDIBsyKx4kHYCanRt
hyYIKzPjdoSUNG7lc2JrD3HnAnMWA68C+DWe/uhWeTZ9+D/OzqPJUaRbw7+ICCCxW5BUVZRtbzbE
1z09eO/59ffJXo2QQkTdTc1iIjoFZJ485jXOmojE1ztj+hInjZn5RW3oKOlHdfJD6ZIh8exc1/7n
mF35LCJIRLAndFzrRqdoNdoAjTWjSbCsf8woF89lnNUo8mA0828DJwM4fmWOz42+arlfWXX52OVK
mYFgxpnG79MezzMM3BzfLZf0O6jU+stqLuHPOhxiWJGRkp90uCzhKa8p9fywE2WMeUbkCC9z4BTW
RqQNqIGD8jggk738sFdh/oMR10K4DMfZ8K18Avid2Pp8cscyHD24K9AwmFPlH/IYXGnWC/ety7Ca
P86mrvyq1NAdPShEAo7NGOdfuh4evSeGfun8uYq0znOm3swOGryy17av039mkCbfDXeABinCqTUP
1G04oPeuMoSnfjXQpnSGvhl9bVDXnygLoUsKdL79pcE6ReW4TuYvBRg75OPkcPEQzvb6c0HxL/Xc
vMsLMixSZ4zoXJrATTzq04laXuT0f5TojVxxZYSs4e15bKsij/1BZNXz4GTV59mYTWik4bLCPwmV
ZPSVuOz+Fw0zvMouG/O3ZmlXCLGtFv9jVoNmHgHei9AX7dT+k6NMox3syRB/gPBX852mKeVjjLFg
eUzcrv2TFUX0bxdl0lwBP+bK01JF+5YaYfXTrN3iU8ntHPtdmesvc1FO3yHh9Z/7kbkaxNA0k0xI
4F1EhiytSfDNGU5hy5ng5MxF6yXVNH3qDUd/SsGmtJ65dFCF68VW1qPNl6DKLaJUnLSuUVZPzBWY
VgUCxlcjSfJ/p8yYhyOoefWlcYul9DvHqL5HYVM2Hr1Hp33Aqdv55TS282IYefiJASt8JjqKAkrt
PA/dQYgmG/yonqcUY/Ami5gmgaB7wocSP48IkPeLqk6zclBrV3/F/IYwl8St/cMOlWU8FoqWvQ6t
Fq7HahRjhj1YXM8HvibqBYpbWs8h47cf6yh+T4Dza15Z6a2ZKQUC2Vf/o503p/6il1HndZgnvCVq
EX2h8zGC3lcr6mxMI6ropMBMKJ/MJkreIHNEkDmGsGg8cOAMBBoUbr+3uar/GUc3bY9tWEWflkTS
qHpRDBG0sSX6Bu+DemapYlBmsaEohjcMLtul0Jz0VYkVdCITq4++mHVi1jB3EwNMdd5G3yIj7t60
jE1zKBMXd8nCHfLvQ5i4Dz0BuD+OBUHN06wajrA123B8lKSuvNzMmy+384xtqcYZIIumZSNrBXra
m0unhUFX4H4MA9dZnxY3t752VlydYqEPD6UW2zvNtm1a83c5HOOl+KyUpdjc/vMw6SIKIfxqgKlf
sdQOn/LWCD9nVOgHFHUNlAMSsdcV2qZsf1eFZu1KQQVQTJvaJNWWiYpcaIG9an3QwJ47DXCodwq8
a6sgO0TuJNtfTJnPMxt8j6tOVXItUOoQ5nZash+0LN9JrbdZvHwWkGWWLLBRSv6rLPCfLD7NDQdx
jJkPBnL8MXb11SeeAk3tgRO9d29wmBEkBnRDWY23zPkDxTFal1JY5cFqzeVuUuLhZ58U5e+GWcdL
G2fpv7fXu9wcTF8Zw5IIQaRlUHm+3lQYA6xxDaUO6Lq/Crvv7mB3VM8mbCThLX1rJN4EWHunjLj8
bqA4JSBbtpzwRtXPl3X1aUV1tHcfzJToIJR0/hlnS7JT411+N1YBmEpsplLhK56vUoQQ12Y1RSUU
Ay84LbbrxSM0VDVN90r/qw/0n6U275HJelFkzAUerGpdDrmESGki37NNvsC5yXwVpR+pFUFTg2n2
+RNFdaYVCTZeD1YOMshTAdU9z7y4wSP2STnLWjUTv1poUHm50XJNOBksLB/Nf+MVIH5d7JQWV57b
Bk/P2aDZDd5tUzNxx6uV40buQwI5/sFZHO1DXpXKzjH/uw3/W5rx3EzsmbZIM1oQx5toQtNQqxW7
tx/ctQcqFGLTkZzyJcFuK2m05DCb1vSh7Us4P2ZhIVtPFilehTqp8JbtLPpVAeQNfdUwMd/G9lsg
QdMg9ADGC6LRg5Yb8/t3uLQ0puj62+78W3n8J2bA3xYxhlDOg9IUxkGbFvuw9JArbx/fy9fPtJ+y
DokWKla2+fl+SGiHcvnW5sNaJZOPBWDiJ7Ue7nzkizGDDIBcHGh1wmIBXbm5QlB4CE2nzfQghw//
IlQleWzADH7JapvSOImiIHJNOG3k3vd6NDaHETnhHczB5WGm6Qq4i7pcgJjbehll2My0sv0ZDCXk
pNRdwn+6pIj8yVSKnTb1lXIVkAhXJcWynOJs5SEzNUXxdlnUwMxUzhBGvcsLPtSGN9khwLR+DO+V
OklPumYXQYas+tNs6aWPhEz56jZZ9WKLyvlz+1PLo31+BOi7cCvwDmBgXJSq5TzFSmy3aqA3w/yg
Njn4Lbt1D25Y04vWof7eXu/K+4bBSs+P2MnxMzcn20LYcVAgyaMBXGBP4BaG1y9reiTQ7bVpL7BU
7CwoT8yJaZWZXLSb6IlVzcBExZ0DTWmzR7dp0KcLdfdOn9lpgJQTf1nS4gj2ZXm2RgB0oVJPKHp0
0+cID45Du5rU1FOUfq6GzvDhfLp7R0Bu8c3rJ/pAfaH5Sdtwq5bcp7GSQ7XpA+pNaMCzcRzr/JMy
aP8qSLE4eN+Y7fyliqGTKr32rOC7eLz9QS7POsYUjNTR1McFE/z5+VkvYxCYfWxOQZ2jmWDbkCnn
ELDq7VWubLO/vUrkcmmKXvAsgBHP6SqaOViNcHgzxFp/IDvW/HauklO2rPNObnXtqWRnCKc1Q14j
m08PZjECQirmoEoz5bMOqRMSc/ZeATgZuoiOoMMZg9B+kpv9P9F41dK6NmeD7oK1Dg+92Yyntu6G
T7ff3ZVnQbqWCT3FL6DA7RcaEGfSZ8RkA9MtzQO0VduvoHW/fx+wigSOQBGQjcPzZ1EFdphpyBcq
KmvwrayvT51WvRe2hPY5nTrmgLY8kyCFz1epOlNJMXMaggbhogPyRuqdnRilP9Az2Yk0l68N1Jak
YMmpGn82G7vIq1QqcuhBOERlsEDs9YrBjHc22mU8AxsH6JkxBn1yY4vGQ5hnSjJ7EEFNPvo8ak10
NxvNcNfgYHb33n3AUvit03Wl+w+D+Pzd4YjbuSi/iEAfY+sw6lXpo66+B3a5PKmsous04iUyBN3B
81WEMYfOuLBK3mrWjC7TnLwmtlb6eOM13tBWyfPtx7pyLbKija45SopyzLjZeYbeLF248KFsunCv
zdTlj2VcLQ9RBbJtqRBURD5HwXIkS14bpNz/jMVCxxA9hZ/qNGSP5pSnH3d+k8xwzuMyrxnsAYwc
1PQvrsV0ISIuS6cHXRmbbyWTvadYbfs7M5LtMbt2rGPbNPNh0lvrA3ZItW+UehofciGQ3VJ7bXqp
lbb+Ho2x/pKUIvskxGx7qBl3h1bN94jOV38uiElTTsF5k5uEzVYyd55RwwwyM4oOQy/aH9x2zhvU
VetOT03L7xQJ+1eqPTTqte0CzIPROygwGgGbTdkZ5lT1SL8G5Me245HtpUGa662H2InxnDdj9eH2
p7m+oHRbZxrKkHizW2pnBc+fOHowRZP6kCuK4qlc9N8yOmcngRrfl9vrXQsjDIhocZAfYd6wecBm
KRRotqMeLIhTvo6hq50MN9k7BFfCCFGK/JN0m7t4W1OiuogSlVWIII25qoq+jU/AzGglT+67bxMZ
qoAayP+A79gk3RZOIQWYGz1A3ikPcoXGeZGOe1DeK29NMvVYBo465JvNhjTrou5D4DOB2VjFKU6q
NHAR8bq//W2u7AWaCGAFGCETQGz5//9z/5ZuFYclM7SAdpPxSAmbI+dSW/clwn6I0jX9jqTkla90
tt7m9pqaco3MnhZbVfT9MY2MxdcUJCKGAfeR24927QVKliOWIZTA4J/OHw3Z+BT3v1gLaDDOfuzo
ow/PYs8v49oDkR5jUQZcHhzb5jPNNE1JKQstmIsiAaI/juRm/XhXpvV7h63c/NjESEgXZFvQLpt3
l6J6siRwwoKp79uDiiaMl1aIuN1+bX/BCZvAzRmS/Hg2BGw5cf7eWuQDMqdT1UDFddw6qKj8/49G
X9f5BPrmZPV4n/stqjE/iqbOTPp6loKoGYaquk9zW32h42dKEaApWjxdyxd0OyFbzD7qhs7DEOVN
c+gTp/htrIXyW9LOUHIJa4m+ngT/EF6tyoGChmkAluXr8P6kRmZNZFGQEqnbNtFoqocY9rnpBJkx
OId+GWPGP9OelsWVc8WJkdtOViY0hs5fomHUYlUz4QaKsiCYyRyK8O42/lKbSFbWYbqTAlzZhpAs
KcCJCIwytigxq1KMGly9HcwElZPaKePdZMWqP3WW2AkZ15aSWDHydvDYZNPnj5Yw359MI3GCuO3E
aWKc4RlM+U6hWfx7eyteWYnvBBka5Dxwmi28HDrGPE69KwIkzmBlDegdcycrT6vmDA/vXwpRdDkG
p/lJeXX+UHaULrXL7C9Qp7L/WXaq64Vwzn6mVWK/fwP+1TiBoSFlIrZ8l0ixLVWJczsYujxlnqq7
x54yeQcGdiX6OWRdTO1AF0Dm2ZzisceTsY0aNSi70j5ZyIKi4Ymw4LtfmxyU2DLLZUy/VTbpu8la
DbVTgwxIV2BoSnbMk9q4i+q1P95e6sqJwj6e/qpseoBnlZvlPzeVm0M1hAGuBn1eZPcuM8Wji/rE
sdRG9PIz63+3l5PB9DwKOlRx0hyEEMGp2iTxvV7oSmV3FW2FcjyBOcgeJl2NjpWiMvwlSM8ontEJ
ub3q5Y6HkwSMBpgVmBooUecPmUk/jZT5YlAaVnUMVaP5Whai+GajArez1OUGkYYulF08JRPQbX3v
TnrHWLAugp6ilYS3ZhjaoWF8+4EuViGBQfRC6mVzO7ITzx/I1FezGxZrDepwHWDa5f2j2bV7LbHL
VUj5mDSBgeKZnO3pnbOmZLzZhEFowyFFQaFEYG4xdnagjAFnW0IKBQEYI7kEt8xDnT+L0FMsgNPW
DZoKdmbiLm3iOallHtBUyI8t8qm5J9SyeLYSYe0UyRe7n7WB3VEngyGjStnk7KEUgzSrIgyWBCm8
InJbz9Lab7pufp577ePtj3axC/8uBCfKRkeEB918tGXummERsxPYCHS9qmi2vSFkn54Qp2x37q0r
Xw7xP5IMJFHo6Or6+TvFRBdjVWiBQQhy2msTpfcN2IY7X+7aA5EIMiBk+C7lV85XQVObUByabpBl
4fzQEumfUCttD5NZjjsJ7t+bfbNLIA4ZYIHkB7uY6k5rak0j+v6BtsTzfROhsTosWv7U61b0L1r2
1j0iGDlCFbr1hOqbVNB13Y92PKS+o2fFa9i75kNpZnHAeHE1PbTMkHhEOzwG4FC2p3d/amaZNHlk
L5lp42ZfgRkq8b+27UBxlOXe1Jo6EPye7047rf+PpZjSmuxgS45eNlfs3LUIIbYNHwGFhENUTPY9
oB2sJJ14j+QBweLirEpbMdl9oG8tnO2+wrQlBiNhEBEme8SAuq3UHqTzOiHTqUrsQTmboUaFAxr8
xD0KWXuq29ZGFLHSf89ZO32z5jEXXm0tZXqXhmFc+j1ekK63Kon5MUy7ggkWLPnJU8ANfYtR4HtC
skCU5JRLGAZarGQgysM47A+ompurb/Zc1+j2xvaXGbbhB2vG70zyQatX4tqCdvrcFJ/03qF5XlZx
4s0A6F+UONIAMam1BWRKL1rSVRRV/gWIV38P6zZpDzR/TEBec6S/aPFYvhqr0j8ZhZv96AdNyzwN
NRkUqcvGjA5KEo1frYkWAJKR/fSN+VH9wVLs8mfttEZBVIvsf5OoaNLjxFxH/1y7WlUeoG2rlZ+n
S3/PrL/7U7pO74JpdhUs1AC25A9zuRh9IOcgr1NldvYhRyYj8gpcRmq/a+qBBY2xVD04A3F0P4OL
gX6GccW/diIUqAN5OgOOrRI6ZAukB6+aRmc8WerS3htW1ukoT3dC+EkyKx9WHby+pxuKeQDXmkwn
0QzmN6Hmw+eYMRU40Uh8E4jVJSCc2r44WWmiNYeoNRHBdlK9X1AFcNXnAuALQ+HS7XXPxVOi89y+
Wp1DlJoouVpllH1EVTfsjsbAgURnUHQowqsd1tpDg5+Oj21PuD7Zjch+WP0KDlDJ1uqzBQ3lS0o5
92cyoLmBGCv1f2wU1JpDrGC7CMPcsk+2aPqXCrNFiVdsLCfoRd0AAhyF2xyj0qrdI6hdoX5QzFwK
iUyx+nvWFTaca4YouWfkCOKuKdEb9+3SgC9r5gJShoi1cnx3AKWxgnYVpYXEyGybzibqrzAStfIR
SXBUgC22fe5ltYMPoS7wVLkdlC6n6WAeyPrh1iFOQMK3SYNmYIT08ov2ce1r/bO6rNqMzkkY2p5C
Qv2PDlbsj75yCR6clRcOoqtcILhmrQNcqSqQudj7QZfxRHJCUf2BoM6duL0SgQwASl/QqG6dzLQO
A5PI5TCEjvWrcq2s8p1ZVR6VIYf+s2SWEj7Q9bXVJyNCmhJFeU2Mnl6M5XxkPEhxbHc5AjEql2x6
Ek6i/y+ZsYdGgaOM/9fixNPe6bEzfAVOOvzK8kmgBbBUWXzUkzb/1Yx9iuhl1EVvKLWiVIYnQeZ8
LCsE5rsVnXDu0VUrghFQ6beGgjN8zKNQTamgzOZPYbgNeFWAF8pdolYiPaLMqmbHcXLAJmRtgXxH
o2SVE4g0S99sjB9Hj2aidVeMXZce8jByf6v0uyJvWO3qe2NpxQBVu9GGQ2bazVuilc3PPF4glgqk
Fe4QOl5qP8dNBk15W+TucRUI+HpLnneZJ0pVCe8sJ+M9TanbzvfYQRjQ0BvkWD3NKZynrgrxwXD6
Rdyh6Qu2La7CFLXUjHrDJ6/s0wd0kcuv9TDj300ahnruEOdIiZe4Z9sgfbuh8vExQL6bzq/y1mqF
FR1qZ6rmQ7VUTuzTKTJ+j3QQI5T7IZeh9sq44z6auV+8zsxb12vCtKmeqURxPi9aBciplbpzduei
z/I2S5cwf9acEnq7aJQv84wb6MHtFedbz5f8iW9EHPuRlawdnz1tP0eLTeimVhoCOqdD8xxF7cjw
OooanC+E+itzx2kJ3ATW3l3plPUgiVV9+TBqygoKNqMvvVPYX5Q8dE/pVJBjIu6HrcAmv+2TrOWq
qKrHro8MALNR95WEzbhvwfP6M+YRp4I/5c7ZuswAWRXDZQeTMCYm29nc3Hf1mLlmhftLMp5K9sfH
FCnDnQB2mT/LVWQdRzZgg8o4zwAZP4iwNLsKBQKpwEIvQX2dE3s4gYwZnwat30MEXQkYuH6SWlGA
C8gZmxCWl8PcWGrcPKJTtzyCBS4eI7G6r102qDvf7epSUsyL2lhiIzY5tFBnVDmQdX+cRtOmBYf/
wpqqTKJ73FtvB8KrSzGpxYmZppZpbpZqixrFHGttHqHy4ThlVv6qVpgTLyABbq90ZVsAN4A7xUiL
sZaQm/U/5f4qkBXI56R+bExzfCis1cZ5ylLe2/bhopFDCVnn//U7Pl8FjeTZhizHtkhRE27pXnoa
RjeHDCb0zqu79kByFAYfV1jg/Tfpr6arbTiGTv24DJoSzInhPFeq9f32W/vb1jmvPqBCSsQGaRjD
pK2sW1/lDP+MLn4sQ6UrvLIqZF4gtPWTFeNAAcyfZo43r2b62GRdiCqyaOPPmei1mkFdOan3s+uW
iN5Uxqge8aiDR6FjOwRua6rzoMFxHD11nLgE6ZeV/s5Da/ppRmoUxAX9SYaNOm5Etx/qytk1QdTJ
AQVjzgtBmhblkE6flvgRE6D+t1Bj4dlrXnwU4JoflgRQ2e31rnwpVOKkuxYKwHTBN5t8Xt1utUYz
RkQj7b1+GrTvbuG6Ow2ma6sgoerSHqGcpyI633oOdnCSF5I8lqkSH5cpx7VMRf779rNciemIIcGx
JPrh1LbtQ2t9r45Z3LMKvizBqpEW6FZmIF6+jPVJZyz9lZHCnkLdlWeTrCkwkYyUiEib5iNutoky
0xF81OzSwZFKrLArEtp6Ozvjr37O+XZnDufSvpJ9Efb8JkoMxmKErdNHj1hFNIanjX203hthM0x+
pJlxdDCzJDU+TZYefQ+nLhKeg2ocwuprO3ytzHz8FuGxhY/JMK3PKPW3jp9M0Wx4JXpdy72r5eRK
ZePUn/t8CV38U5jLecNoYc6FNr03qIWEpa/z/BstjwHa+bQ6P1BLF99T6qvR12Nj+sSIL322oAH+
qTSqUW9AZuozHqw4nmsMYmevz5QeyKOLPbCnZfVUP0Vxt/aHso/Sn2s0Wt3BpN4bSUVmt3iJajOZ
DlUzYCljlI4V+VZI39Cf7ajPD2mVjb+qoVitA/YT+kurN86nJW4656Auw/J5VjO4gDNJDW4KsxYV
vgHLG3ecMMNeTMCW6Y8NMOjyUNB/d58Hu8kTkj9X+1BFSvJtMgvtTZ1G1zphzJDeq/jdPWV1VLv3
LvYzttf3iZl4ozrk4li65dr7wq14msHQ8t9qN5YlVBLHbB+TBfc8j5SunDAXHKJXas3q17BUCiwI
N9E1Dx8KXOgXI7eIN2Wyxp5VtcMgsYXLmzXn0Ys598YLP6nDO6x20VAoy9QgRsW8fpxpMtRobp+o
i2hET41YRLPRErQ1t13AhvEBHtVzGiiGm94lsai9qdQNXBaW8G7M96DSlxBPKeYtp8CA3HSJxjuP
E3HVVGqHCGDgpKv9aNRu+w1sxfg7bCAcFSLXj6KtMtwgQkXJPL5A9D8a18VOW+vyRDMakQAFqXQi
UC47/xVrvDprWkfpIxrQwykdm/WJwm2PYXyZXtAMRI9UIpdRFN52ixMz7jh4jR64tRsduxBXqD40
JnJ623rvZwSiY6DGxDUJp/RSKSmNIgT+OhF0cWT8LuxFfelNThh84wLje2v6envbXIhx0FNlsyD3
RhEJEGI7jk4rHEQURMADQSZ6T4+flgyU2ge1ZreahVud9E5D6QLfkxclsZaPrlmGhwJ3mlctNKiU
sqL6nA7VLsZTpvXnMVROeQErk2mBXdtmqiFdA0lpTB/nVGhf1zC0NK4jUnAvF4bI/WFCzfGYrCku
pKk1GEfbHqmzZ00Z3nbekbzzNj+FDgPANtIjzpe92WUFc4TVbsroUeSJxRPH4fKVmbjzr9nPxe+i
MPRv4MXLZ3wgjRGu2IQRla3icuLZ6iB+UWESBlyYC/fhaK+/8xRNxQNckGU4jMWArVCpar2D8No6
2r9v//bLAwJIQ6WvKTFPiEZvbiJMIFc6cGsYZGXKLlKt5gD/RexceFdW4fUYku8PZ+iiWMK1oEBn
pAwDJyxQVCzC32pkvdMpma41mEzGekAaSLvc7Sl0QO8nONo4gRPjrFiL8HXoYHGuifstL6udOeWF
+yc9Z8nDZxnaz4wcNnlxxs9RkaQIH5aiyqnHwzb1q7YoXtNoSP9FJjj3GHKGx4qGxUMPmf7QDab6
qrtLFXk5lkLZ6Z1fkiEjUY48GCI9r3gTcOFgh7O7DOZDnM8QIg2ibjuV4U78ufiSPC9jUxJAyZtA
3uU8oA5KHFruAGi9gA93bEekzJNR2dNfvrYKWHEpJivVNraNtKmpo7XnbQYidBbk/sLIDydt2BlO
XSSZxA4J4aU3iB/JhWJ1LfpIHZw64ll6/W7KHV269UTcwUVzSKIlPyal0e1Mjv5uw7NgIVel2JFN
OWK4unmDc0wv1NTbKEhApev9/CWeXd+Y6je4vEHvorBUT09VOt3lc/3PiC2CHWW49aAoNKwvrWn4
q8ge+sE8oQH40HbRdKwy3C1re6eckBt48zsJsIB2+In81C1Fxi2wvTHbMQ2QyktiGl6j+bOerfzX
jHTCSUAY+NmTGeEFhmHqzku6uFDlO7IBbyO/zvh1izUAASAPOweHLoV7qtckOxoKre220sMPt4/N
lbyIkwyni3mSTsdjEwA7Ew7UOoRRMMZoytr4lcHCSAsAvUbyNTFwbdx5r9d2HXpuCE9QT1MBbC6L
MNQZ5IXMyQZ0K4EYGa6nLuoJvnbmYVsTFE34XsOIv1CK/yy52XJWhQb1hPBykCTF97bQ9OOSQerJ
nGgvPbk8uOjlohBLeUMNCgz/PDws7sDGKGfe5qqtD3kY/hy7ethh7lzihqXEPHkJeQa3Cjfu+SpD
006qYzZZkE7EWK8xYqY8U+w0hFdt+BNqbj4dmQbHlqf3STp5UB4Ninwl73Qv0UL0nkmFrWc1B/B0
uL2frmxdPBckJJygQiqwede9pkqPb44NxUR0BIPiPlPSMVfrrfzP7aWuvGyKcHlpC4YN/D1/DYsB
byoXaxqUZYHMHXT7Y9+kex3Bq6tYEIXAXJD+bRudjCMFJ95OA7PLloMxzeVrZPXae+ltqH+iWUOH
yaBpRv19/ixTbWlhYZZpQEWGBbPdjQzUJ3MnD7ly2Jlxw3flhiQZUTetYuL8ELeKlQWxYTXPYaxa
T+ocKfezjkuyF6vGtHPFXFtQVgQIxcl1t0xfhq0wfdWsCAC6IbQ9qiaRGpFRkOcDmOV0PL17SzB5
YixOSgKHeTvv6ZDQdZNKj4OKfe8nKzqES5oZ73+NUpsPQgoNSDleOv9YddU1xZLIi3PSkpPS6Q+Z
ocfHsGo+jClz49vP9Be5ubmJTIldgQJhEVa2BJV4VEZLoDsexLWex/dROzWv2CmGX6N4HYN1kOII
YJy032ar5IPHwHX6J0kjhDTcMqrQ53XzUj/JXkPxWK4LQis46nbaPSt1H6RJH1oAnaUmPoP25tGk
JdP4YVYPzExNSder8EYCW7/0892gzmr+CLlMNX1m1rN1gNrUHASOotaxWzR78OI0LH6O6B1/NPU8
X3Zuj8sNJbtGoEHAvyMVvj2NjKyTPrVDLZiywfYVuwN/WoIFpSZEnB7Z+50NdUmlo/pjaElWLSXR
4Ricf+s1iXsMSd01SCqlNvx+tIqfSRM2lV9HYpo93Z5q0+uUatQOiTBqA5/mTBenoR/cCOhtbMsp
o9686XUqwlOmYl5r6ykT7yymB3V7q1zGKn6sLGYAstBQtjbNySRDC5IeyBq02JU9DU763JXh/N6e
gnwj3OB0QCXMblsy6XrfowejrEFGO/pgiYKSbrDnnTN2eY9IkK9kstGyIWBtQlWoVyjWNKYeZOlg
HDCPre+RSR5fJRTnvTZckk5BMCQRprlA1r3JgRKtQlpkGYxgwuzJS0yrOOjoBe080ZVrG/I8qQES
DkDBCBznW8kBDjEyt+wC0m2/UIbsLm3jw5iVAawar87ik5ymDp35TDfoaY26h0QertUt9sDiV/YJ
fSnKRQSZJah183JrRQP+m7gNMBsSbATqEQ0pxHt9d3itUCtlzKIsk6On8+clZ8+0ZdBbhDIs51tL
JuTPUfpumgqrEAoIx0AdQKTp56sger9YbWa1Aexl9xQpbX+EzBq9f9MzXUVil7TcQl9sEwbAVsSt
UMImsJzYPpWOVj5UDT2J2+f3StcQSV1mTUBygdVxhs8fxtXj3iyUsg36yAwfcJaonnH+tu5isCQv
StEld9o8WKmHyk50WimHn5VpDu9v/4orR8+mZwh8gCSBJHOzO+yxXRo8QJoA1w3Tt/S4eFAsK3zS
9DHdGeRdQkY4bfI4oP1Mgk4ad/7AjdArnTfaBJG5oJ5VFgfQLIYvwvQFh1sFqngKRlPRGEQ0Rg5t
eq7RV5v6L7cf+fJAUOtJ/J9szth86fOfQa7cFNUiWnAiIrrL26E5KHCndyLA5eX1V7RNAnGY8nEm
zlexGyzHbYuL3Gwjhba/5ZxErKtI8+jxc7R2yc7lde2pGC5TwCIwyfh3E3BEMilqNE5ASuIkOZTI
nRzm0bAP7353hGfk+KU2DbSPzZ5lME7XSVGKYCjy0HfWGqWzHrTU7VUuNyXELQjbHHQpeLft32uj
YhdarpeBOSAKkKyJfkwtfFNjbGx36qvLpUA1cMlRexMhiVznnynJnQHpIpWIMs9CAQaWmL7TT+GR
PsCuYuFlm4EYKT1FJAGOKmOz2Cqc0TTAVwdqEo5v4EU0XN1w0bCqhn0y9uJzHTbgAN3Wsd5uv9LL
7cEgU7Y2pIyhfLXnzxmWNhJTcTOwPUaBV3lVfChKy7y7vcq1tyn1hEB6cxNwmZ+vMpFBJVVuDYHb
u/1zPRvrwXAW2DW20ezVN3955+epssmIxyBZY+oMm3sTTmg65YY5FiNg1Vo/5BjyPA4ZeAj0i1X7
WXovPNBFdhDbGofYQ6cP6TY4AcqXCKGoP2U2YwVuZgTYnlZmeTLQ1N+JAVdex198MW50hBpO5vnr
WGYpXJmNY9D2MwATIyvuRgv0O65c+cfbb/7K94VER4cPzDvJ4LbTYlRDNeuzOgSIVZbHenVQDAcg
fLy9ymVQ+zsGx3FBEEBpSJ0/0IAR3KpHhE7EVD+EeGenZRd6aytOeYGi2+3Frj0S7W1mWlwXXI+b
xYzaGRy0vdoAIzrjtVdC566Oi704fXUVnDjgcsjkYqsCkzcJGpa61gbOuiwfV6vC2tEY+p3ofG0n
kFBQySA1SWNm00FPjHXtwTaxSuPOfmbP31BTTA+tvXy6/dIuF7KIZYIWL/Qb8unNQvAf8ZdH5i0A
p54/pMs63iHurJ7mqNkjSV1uBrY0qS0y1rDo0X493wwKc0iJC2+DaI7KEzqOs2eJDMCctuZHd4j3
UGjXHu2/622SPxTzWkT5eYc49LZfDYQvvKFJw8+jZRU7Ew8h057z2IL7BkJi0pzZBCCxSYtSWiSL
PqcdfKlKbX9mIABeLJE37gNKf24JwhqDd5DIHSlKFufrPyVMZAMxwzXM7jKK6hgD+hSP9cFQ1JU+
SBj3TNS1LH2y0fRXj2x84fhCLWzjFPfG8jWipyKd4Qf3g4auEhj2wly+600ZBzlMz9xbLWv6ESal
yu0+1OU3TLP1WRquxdq7Dx7Xr0PVLp2eiKvi/MM2cZevzPWKgM/u3JV5PB1iwtbh9k697A2DA6bV
QZ+N6coFIaiZ9Cgv47oMCm0Rnxbabm/SHT3ywtFS7wZHzX/XoLu/3l71yqaFaoyXJqxFWuFbzTaM
LDqxJkoZMFrGsX5EAHIFoj2Sm3pdtcfwu5LygkBghkRLDIEzLoHzVxnleu02lVVS2Ub5E9Uips+g
bt5MV8nvhhxaXNKi+qmkUOX6Ph6CTNMXeuNVXu581KsPTkGD0LVNxbElanI7lD3FfMlYslEjLzMS
8ZEatTwOeVzZ4HUVdSe1kinF5gwJGVUZoEmI4DZ+KyMuJWYoMropvNwkK3+gpvahLU0AwcOPDpkP
T3eN0yTW9/fsJGKL9FFOqmUD4/yth+r/cXYey20j7Rq+IlQhhy1AUiIpWZYcx5su2zNGzmikqz8P
dDYmyBJK/8azGJeb6PiFN3Sxbs1RdrKtProrZhz/UkUrdhJlvj0isOFGvHod15H2ElkQ9yzQgbWp
DakZnQ38E9D20IokaOh2ID842T8EdeQy0Io0QmEYz6eXUZuyjR19/YAxOA8kWRxpBpfx5ceOYyJg
PRrZyUCW5VsI0v1By7N3i6URN1pUEci5SfIRN7ocpVCcOTKbJD8pvR7vmqasHhtzmDZKyLe+hXvH
xEgDbtAVuKRyy8wd4PScWgDr+05oxkMcmfX9++8ACAIQYomFQQ+uZiy0e3fs24TKeGg6d6o55ket
ibRDQp353utSb+Omu/FwsTEW4DR1Jx2hg8u564x2jrCwA470Ki5j91nl5w5Yr0mE9uf3fxtkDHqJ
i1gTo12ONZSCxwzKz6muFcwsK1AihzAXxcjtZk1HBNsQan17yBuLttAQSdgoQhJMrKbTo3rRzZBx
T6BnvZ1rtN4uQgP3/aMQcFKVoUO6bMVVgSkGnlYn4PFPaazXPuS74WNvRNZG6efGo/QaoAHjWhRE
1wig0JnVIWmIOVWjzZ8iQ1OOUu2mxxnrrQ96rcYPKlIfx7cn8Mb+YHMseDWTHUYeerlmuDvzDPZl
fQJm0d8Tu1s7OG/NrhDm+9NdImkDt28AzizZWgiwdWJL71SrPPWGKoLWLH7jcmhAcIvK92/6JUWg
UkeNi9rgalck+pgh3B5WJwTI832PTsBdBq/sLk+6LebTrUVj+6nEa/TTsDi4nL+xiKLJG01okVE3
7OLO6Z8clKkg3aRlisGQVvWHXEZbhdVbw8IhxYWL+eSpWQ2reaEOda4rT8uZ3ylNFgax03zshoQm
m6dOB1Ur380IR+WNl4YvZWTUTFezWo4IOavpVJ5KPX3OUHANIjm5G0t3I1TgMQPYT611sXNY3SHW
1CGSlzKfytDkxyae6AK5ivqAg1r2Xxp30UY/9EYllL72YmlEdRp51rXPHkxu0uiyqU72UGSTz8Wt
PRtxrz5B7gmznVJNSnyfNgOUUC40/di78Vj62LxvgQduXGWvaCpIyOBArrA48MGsMR7s6iRrQ3tA
7d15QGb+3VT4RQ15MbRcxBIWSsPlftXLZFJ6LDk47613XxuyuLebrty/favc2p5/j7J861/sjKms
jNir9OrkTKE9+YCI272tJtRAisw8RhNk5gHC81Y+fesyI+aC5A+3d7nQLoftaf0LHRzlKVxSC0Se
wE4XPS3uyhyjrR7YrZ3qUFRe/GGoq62jEhXZXjVW6TrECZT70YCLnUZD5Uc1fqo1gf1GEH1jf3Ac
6IeB1OEGXWdGDVxBzDvL4VSMnsm3TfXOVeKtJvCNr6JWR5bCLKJnbazeA91onCbqq/5EoNTcJxGg
TruWYpeoSh6U8yaY8MaSLZaMpPEU5YGhLTvpr51idYCxk6rpaXETqPc4Bty3Zpwf3M62Dm9vyqsJ
XB46DBl5hZAJIaW9HMp1+6QzcsU8Zuj8ZZx0wzpEKlTq90YLq3FWmz8DY91Ojcs+r+v0bOfAAkTS
iY0jdhX3M8rCVSNLBjl2pYxZGAUOtQSRR9UpcuuhSm31ubPHFhNxrWgferMzwA2HTfNlstpkYy/e
GnxRSV7kfRAHWJc/4Wvk/dyn5tEN1eK7JUc8LuvGzrSdTHrPu+8TXbsf+9GT93mTy+rT+1eSHYPW
1aKkQGZwuZIqgtE96knGMZIRGpfqhCGgEf4v6whNipiFvIOq8mpr1i6Mda5R40i+FwVmnFp7FEqN
jd1ydVVyzmABLgg1eMNAV9bfYgnHqxxxtCo1upvCxHky3BGed9682tVEQZ8l8uXtCbw6dcugS1Ee
gysYiGvMoR7qhqAQLI6eFY2flJKzjVhjdISgvFWWvwa2cx0TqFBkATtO7Lz6wLYxssYYC+fY25Xx
EyfB/g6kTvpFKyzlUQnD/INo0ugRlfvyLqsa5S6JbPsu8/LqkHqq8rXvtVjeDbHdbpyg6/uAH8YO
4vdRrkJG6nLmhZxipydiO1ausA5ZlFQf58neErq8MdXgaZaG/wLmpUB6Ocqgm610+9g5RlSE/olm
rXuQlP//m1Opb8Qyr5fzRdXj9eVD3Qv96oVDsNqxRu+4c1fpjBVhzW5nCddcB3CkC4YKw2J/UAq9
81UQJj/KUG2eLHzjxwC5LGEFFNN1h7+RhI/4vdT9DvPv6CvD5E90sSo40JMX/8ZTpK0D/k105Wal
QYPNK/QRd76aimELa8hIE5+ta4qg4LWwYAHq4htVHqhVUZ7LxscAhDpQAqnA74BzbBWGr+M55mBB
68GGIS4HdrCab8tjp6SGfZwViaazQ23ki+ymKvGlZXQH10vze14181GLhvHXrOn1jMaoHu7ePmG3
NhcJAdjaBYhPpHX5MxJDQnLLMQiLMAFatDQSGG5DtDHKNdSDr136rshC6eg0rZ/PMYvlEMLXPs4a
54NqlCH9Mq8bfFXi4hBl7fhZwDoHTlR5TwhEp1MAkVw8FLOu+zqJ3gmUT/Tv+799UUBCGHi5PNeF
xyxLVG3IMM3VYxDretno+2Z4f0meT3e5usgl0ZUHOHU5w32WRbFnTTh0AoQNjLlGR692uyCR3lbQ
fHNT8dShFUPHj+bdqqg3WTMcmwI30CbrndbPSxiS0zBZp65X8fJqQyvQ+qmAneN6vkxdNBIc6bT3
b8/rjatkEcon5oQQQalv9SsUEJVVLQr6AE5tfsc/oH9xJg+pA9Bg8be3x7qKAxeyz6LszIhYFKzH
mjKBKxitHoKlpkPfzNX2yCObqR91hhWYc9a/WyuOERejFhhQ6LcBsblcT0MfwtZDFBKQErI3oVXL
+y4V3/EperdCISNBeAUyhIgl2JPVSAhIhC4eZspxGDuszJGCUOCo94aCw9Cs/Q+LtlS+AS6QpnNG
Lz+LaMiZ5kxXjqi5GU+dKIZ9YfTmc4pWy8aDdmt/LC8MDzuQd2zhL4cycztSatMLTyNmj2dHMeO7
gSR2L/A837h4bgxF8Mf9SvWBp31d6uuWjneeZ+EpWeRdRgWJJh1V0F1TynojQLo1FEk3fgYgDqlQ
Lf//rwzBGAa4yN4cndRJq+4ndzYf3Gj2Hl0ApBth7TJBq/eT8t4SEsFN5lZdbYzYtSo9scP4JHu8
m90mcu5QGal1v1KV4VOnluVP4KBRH4hR9l+iyNsqsVzH1ZSFYftYrx0brrXLb5WLZcIs7Pg0zZ04
OAuBNzIRCEOEazcpDEeEERDQ2Pt3n3ZnKSahR46MDeCay3GtgjBeKqU4Vlmb/EzCxnxQEi37kGWz
+9FAsWAjUrmxpg4gdPp8mCLQq11/p9ZLRXRSOUKB+6HHdYwtaRcRgybK3dtftjz36yUlQ1holZxC
NIguv4wsKISlBrdda93Z25lG59X3s+flqOBkhv659JoZ9h8v4z9vD/waaFyNDLhumc+l4bcKRKKm
c8RA7Hoa7VTfDSCm97MmkQAse7HLEv13JsUz9zfyUNMTCgx7x1X2SEaCy9Gi4jBbcYHfZtgfQh39
Za/w4o1FuLXbKY5qCzeLrfb66P11sEgfS9MYDC5cr9FOWRiZP4vByL7Zslfvwt6rfRfFmzNMLfFc
xYj4vD1BN14YIE+0p8CnLI2QVWCccwwMtWbPta1aBZyK7AW3vfYB5Zr0W2nl0dd3j+fQ/+B8U+hj
061ux9zFMItkTxxzFX+nAhnwPUz/9Clxh2Jj0y13+mrp/x5qDWxs8YNN0Y4QxyHD6MitJuTD0PN7
/x3MKKThZFbU1Ne4Dq8cuYATRnG0Lnwec9XdzYpSfpxGPG/fnrtrdDo1Wfw3IAGxZgQgq81cULwv
Or0Qx2RWqqM+ivI/KHTYqnZ13YF/StAFn5L5jhJ/SYLR1Pdl7s53WNF32JlKJzrGqa6fRZWafgL6
+KsTNt7z2z/yxuUJbAIxSKpIy/u32lBqZA+NqoziyM85mCWIhqEsn51xOKm4GtHvFU9lF200bW7d
ZPD24OsQu4AGW+0qyVyFNVq6xynCgVQahf0SA4t4cJLG/F+Got4CypmEguW4vMpaymQeVBblSM/1
i22lEK2A8h06XWw9Q7fiXa6sBWWFwic1/1XQMg9q32FGJrif9XkfD/n8qBVAEgsnhxxoht2T6pbd
vYjq8eAOyXTfDvD53l7OW4dokVlZSETYi6y5qaMXVlWN7texdlCz41kWO8j3W0bON24hKF2QohaO
G+iM1Uuklhn0y9T1jpkzAXyh213dtzQ596XBOdohAFpuLOOt70JaHCzEEhLy/F0uoxR9Apa8hnMJ
AHqHPyEuUJGyxbm99V1IwS6JMFocMJQuR4G2U0wzEO/jIGBA03VOH1SnT49jXsefErtX3h/m8ozD
LMMvmslcS7qgYjkmFcCwIzqGw/cwpcpTkmQ+DwgFbdyut44cXGWqDuhmaczj5afFddm4iu0ox9qc
yge7SovvDlYiO5wjtoa6tVa8FhAMeTlIMVe7o0WtFO3PNIS1H9snGcXtycqKLTTSzVF4holuoXmR
zV5+EJ5DlVEgAHEaMO4JSmlEP2HTpJ/fPk/LFb16lOAWMoRK5I5s0Sq4VQvU+DCIsI9m4cwPreJ5
e6eREYr6pTk8dxkibsQD+dYBu1otslXeJ0iky9hXRCpRd1Fq5iNqLknv7MY6NO4TpXL3hZ3PGxvj
ah6XxJh9wSGFOcHddTmPpCmJKCOlObvZ6DwaHgI2dTVsUQ2vL8fF94B2BbkxOEcg75fD2AMqxGkf
NmeRaRpOugjwVMEU6XWMdVSejXQxKuMDRrlJTwG+1wHfm224K0xX+fPOJeWXELstTCzu6qvacUdp
3sM4mV9iW4PcEQWPOFdpqfOUTE003hmJ4wHFj220Bd8e+Sp2pH2/MJCB6jlEBWs0uVdWxACz2p6B
xaP/GCeqjsijM2h7d9L1+9ZtxcFSc/uPmbaKc2hz19yASV4vNs1LDwYFdzax67r8U8WyEY1ZFmet
qLzfIPTNTylMjo1r7RroTXVtKWJRu0XvARmUy8WOedyrsB6Ls1F2zUevFMa+UYf6G5Abw7fzKPEI
cqae8IIa/s/JdkkOPQ33qEk63cGWJUSCVGkewIHn0KwyZ2MabuxGUgyCeOJarimkMi5/oDFkWqta
YXmO4EIiYoBp/A5SePqpivgVFviDf3ramB9GfAUeJj0a7gByvTvgdUgdFwTEIi7HK7q8Rn+lEqmL
gbwbVeW5a7v5yUqle5JNbL0XofU6yqu73SshcP2moaNeTl1XnhPFqXdNq+SPTWQku7e39jVuchmG
XiSFlFfvglXKSEVVakM0lOfU0qYXN0qiYOpj5VSVA0d5Lvu7rG/DJ8tDYKk2zeFzHsrhvifLfPd9
tsgdkbXyhMMGs1cXTVdpej71VnqmeG+jj4yI4w/Nqrpvb3/wjZMEzx9QB3g0QE7XXDAyDDRNsrOT
dVT17dpDmmbTi/T6HSDKesVjgo2kebx6fhLhppUbF9k5LXBX9SFdak/ZOFnQfots/PH2J90aDMVL
FnLxXOSCuNyPWap21jQjRlNMuvMFXKvySDTm3Q/V3G8cwFuzx81AI4QIEuL06vwJsNpDNXjl2UNw
25i6OlBcqIFvf89VNLcIdNBIgCuwVBPWIM/eLVKntPPq3FId/m2GtnboxmL8k8xzuFNNtuTb470y
US+CBQYEF01NiBCcCr5zOYFT6DrYxUTZWeA+poDl97QRCTOilCCdjLTwUapDDNOMC+ehErqHe3s2
YwGUD0OLcFUUtQ5uSojWhCaagv480QOE24Tkd9AMqfXvlPQSqERXe99rKu6nuhms+74ZuninaXWD
VF8onNQ361GcaKXUiAa0Q/IkXUlrNItMyrZTORs/k7KHbYK5l6A0mKn1Bz2juYhGQ+ohBq3kcbhr
0IxM/LS3EnMXdrI81kPd1SC94wqyXzfLaVcO9fjJbg09vDOGvv1hLOJwfgS2rPFVObgpLsmROhzl
4AFuzVBurRDZbgbpu71aaf5YRzHUHzHUIXdvXvzKh17kz610qui4sTJM/GphICZibYvWAVO3Fp80
G2TcoxiZ0IpHC0V4aPOOk+a01TaV7G4cIgrlCwN+kfEFM3S5BxSSi2iAdX5WZeLsvQrSgdWpkEXN
Lf7gtSypw+1DgwX5bKLtK2ggzUN1mFuGskhLdy381/t+zOy9aKR6Qs3bPdXKHP52ZaS9WJ5o9npp
mi8hGnc/KrfVgrzs9RYVgiS8RxU2fULFKw+KJHd8WXYZwe0cPUBekKcZ5du96aTGvwgdmB/fXpsb
p5QGPr0ofJ2ZNXu5Kv56BW3Mbb1ikXANFcsgLNDS3VR1yCILYQZVkn1/e7hb6wO8n6Whqe6wHy6H
azJFg5Kscsnp6JyNRtb7Ze2qB0WUW8T162KmAyYNJTWoitxAcLovxzLIWmeradqzWfH++27oTOmu
7QrvJZxnrd27ZdWVR5d7UPqVN7p3qhdNg092qu70GoQnlucidYLOkeLFQ4PndwtDnUrSrDV7aSW1
3HjFb6wF8sAw7RcBEp7z1QtQitzpq65pzknpjn9o2hlo1PQI93FzqfNjWDhbccN1SGyCSeFEUrCg
M7Imjs7sr3aqC/Ucjo22R30IR4Chn/r/tJHu9y4HDf2QoR52jCdnOGm2aOvD2xtiuZRXd8NCGeLR
Y5loIay+WcC9XGTs1LPVOTvDaNWDG7UfEzP9YxVZegABsAWRwcH6ekyeIzgdkCDpBK1zV9QXm6Kw
GTOKMrwn6i4GT8Wlr88PYRYZ9a6yMaS9S9kJd04RCTZq6FoCSWgDk7q87ghsZjDcnN52HCy/B9Pm
wUGx4n8Rn0uPeVFPo2/akfig2MmY3KmFPX2bsV/KfDFSY6ttHDMoo6Cj4E9qXjxzpc8vYZrLFzTU
JTytFikAw4or+iiYx7ENBkfpeanc9rNp5ROos3H56Zk+9M927/X/VkY44/0Bp/mTFVFx9Ou5HL5n
epb8cBIRzS+DrSQpr45IPxXg0r9Pgxl9gFPlfq5bvftlh2aVBFU6JI+FFibKvpHC+zWnlR0HRh+G
6IsXY/9fEzrt4OdoprxMaQ4MxzbFJ7j/Lfr/1mz+CqHS8sSqmnJWk1j8jFRZSL+PJmCqmghzBPuT
oc/9MaNW5dP6tr5UXlzlu6oJ+89GJNHKB6GR+TKOmBxYCYAgmhjGE3ANpgpd2gZji1lzWvyQco9q
rksrXQ/ippmfutyR/5HnOgDem6J7clQlFHvbKgd5lw4iag+yGF0ZNGnesmxl6w1+D2Ot2zmR0O54
V1EdyUcHHcskMeiU1+0wBwk/aEAvZ8BLQLT98K+S93SzeMby5tEK83R8wnKgbO6ERP4/kGqS8fgK
050DcmtV502XXnEX9UBKASbWIbsK5ew8gDOX/XAH9Md9I9WcD1k6oCsD9ozv10a7RZl/duN9YqXa
D8KTfCIfT+wu4BXvykDWVVwFmlul2j7v3aTejUZv5UE3FPlDmxl2uRM4MqDEq3fKHxJ7PraNhWJD
ri/1OIjEaP6GGZjnviJ0VTxE86C4Qc9/pF+0dvtrIQJFfiUTXe5BPmW6L+KksH1qcsqjM6ZTfEA0
rBeHRNHCXwDl7W5hZk1qwOKhJKwagn8cUZgOTzh3qmNMA83+a4I81xBIol02rNZjGhGX6OX7oppE
cgQG072gH539SF0n/befB6v3CaxkthGf3giCqQQQKyDTCPdj3besF5CTqkn13MBwC2ovSh5EuXnD
3njwoGCYKNJBZOeGW+78v95XdDUHb+rN+Uzxp9yT9867DLXLXeVo7cZVenMocLAUech+gDleDlUa
xjy1c66eXd6ux7xEbMlL2+k+9PA/eP+tvShlUQoGAXAl5YZeadQSwc9nXc/rU0YLYSdctd+LIut/
OakLh2uy6p9vD3rj+8DOUKqlD2YvQKnL76tK6vszl9s5UdXquVCA/PqUsMpv4dRsAaWvQUoOBTnK
VEuBgGdizcx3eCO6vFWnMwY/ovVNXgyuOFw3HH+e82YK4EQpT7NmxQhku3M4+zFsrD94uWiT3/Oo
fuq4Av6YWVsoG+t8vXFBQi7wIYCJCyF+FUPlXRi2M7Elj3ZdfrfQzz6hRWj3/tvTvUzn5csMn2f5
eHbUAoNcVZEm18nCMHTlucUAPjBNOtFlmRd+xfruqohL/O3xbnwW4xFHoyS19AdXkYCaIozRUJI7
q4Inpo6MaJ/gj7h/exQK+7e+Cw006mNIShB2rLYR8ooTPdXmXNFHngJdH5QTpXj8szQlycr9xKNO
x3vwkvYx1aPw1DljgiqCLSy5sxoR5wEg4azaeVY3jgdr1PSzaY19cgCY6nwuzFz/0qJP6uzUrGpn
30oSQeO+7fR2F4IOxTunLZ0vjtlUyJFXMR2cMdVGdReqtaiC2DPL33ZYV6rfD9JN93WpRL+E6KnS
tYZbfdadSeiBolbedKgdR9H8qpNjFdgYfLZBOiruuO8ww/4h01CNCCVyPfeT2AbHOBY9fgmdZjUv
TqYNLwUpLmnmJA3jUDRjm/CVqfEh56kdccIBmL3TFZn9dMO4/ZHpUZvu5YxRkt8nposfkOml2a6j
UTMFHVFK4Vuja7/U2FmlQZfHQ3cOJ4UCn8hiN/V7flkMrRNP0qfUmxv9E5MO0UFJ7e7fMfJ05a6N
ovr3lHfxz7BqZOnbTdjQ0h/zjhhM1I7qg1BAxNlZ8na0VcIBAzSjLAOUW4rnoQLhE9ASkVmQYo2C
4IqslHOkmdMXBSTMr0GzhnuzmsLQ5zWS/4zES/ohkjgCyqJTsoMXWyxB1MxopSmDqkqkrD10grW5
89R9xIZy7uKh71D+CRVtPo9puiQPHdLMuwEM42+R6XGLcvOMsKSdZ+29akjZ7ABvlv8WVhP3fmZ3
JCMyNrMX3lXZ7FV0rz5XsW38ZFfV+g6ZDkUP4BenRWAbM8myhnY2f6a9h8yK0hMRvX0mlgtjfdJp
eNCVB829aBRcnghpjlqnedFwbqJ43EWUTY5kU0nth31Y7qJMzB8H0cT4Xf4PRViAeoBNNRgwLMxa
bKtxskHDg2g4D0Wt+UBew0Ctuy3o/42rDHY/sf5ylV3Xu3oU871Ud7tzYYj4AWpC82wsNZAkn7Id
OOdu43m8cZVRwQN0wIsPTn5dN1Rnd9CiNJYQKRLrwzwMSu7HrqjeXVumtABqACAF6BA+7XLdlDTs
+8pI5HmeRHaejQW2YKLv/PbueNWsW22Ppf9GN2x57wEpXw5Tu07TtmUkzyjYj0bgQZf4gByg2fgo
/DqND+N4PLuKbH6oZdEQdY46AQAnIA99xcnsf9rMEd/Ba5nSN5W6gR0wReZXLSekDWYLYRl/JiMp
AlMtnRhm/Zz81kUTtUcTa8UfhV4n8R7XjTnbDZ1CNtyKiXykGOQg/ASfhGQnWtDdlMdkI/eZM+Ae
0SU1YulKHz6FZu4+DWra/ZbZLP6Ysk4PbMS69WEXx9Mh6nGB8cM49rKdq6IX6+tyxgCIJ056OEhQ
DggIISUGGrDQtmi617nogoMBr/DKXSKqWU0uplttFqndOaq9FisPqbQY1cTJsY10fY+iVP6nMBv3
09treh1KMSoob+KbBUS1lils6iKr+8bgQJip+BxNTvuAj7z1CJNy3IhWbn7gQkCmmUpHYN11w98o
tb157M6kmXZy0Entn01E/p7RkPYocXrlktVsVedufSB8OjDHzCugvVWFO0mNIRVC6c4VZZrRF2ol
HmfdyL4ooaXfvT2ZtyIKEjZKgPCfyW/N9TkMm4w2Lq+da1TWGIyuMP2eOn8g7VwJ6rCYKl8xZOsn
algfeD7Uj900po+SCDrQE9U7iLqv71MZqz8oZynUIrL8CSOA8d5Jde+Xmcnwscae79mxo/yBs6Gd
6srMN1bqxpxRA1rEMSEiIyawCsAMu49dOXf92cQ55kxemt6Tko2npgyj+7en7MamWFC4C7iYAJt6
4OWuVxscIQdd9mddq9qvFCGybEc6SHVApV5np0LZ5aaGtvnbw954Byj3IEqLVCEgljXIP/Lsbkq6
oT9LFdyi1VAKcEWbn+1S7b+kQ+lufOY1uYU97Hn/fz2DQ1tX9Dq6D7Gbmf05LFv1l55YM3edUtpJ
oJWD+dCA+/8Zm137klXzHAy4svZT6v5eCg4UOUr0o3xsP4t/UtPrv0gRt+EeVoT82th99QFrd1yn
a7C/X/NIyGo/Crs+DbNWPnWxonxuulZ86LSo+4p8ZfY7tp1G97VG+WrHVArIeLW8PEwFfMrg7Wm+
fv64E5fG2aJfSJqyutNcZ4wyc06Hc6l4DvarRUR/Wd8yZLpezAXNDYBnQY2Dq1n+/1+ZdWjLTjVy
Nz1neX+gt19BbBjar2Fn6ceSNsTGR11vWXSoaDAB6gYyhHjDargiqyzw9slZimjkeRkPiSoqkLFZ
5idC+wJwYAuGciMJJYxAf36pU0I6WjdOwhRXq9J2snOFOHQW2DIak+XRhUAIk2NODzo58c86HPL/
apLC2jcRH/4OnwrJc70Y4FBhd6nIPc0S+W7vN3hCYOhhftOJX+x8LufDTQHcUUDv8DjsqWlAylpK
jlsn9nrWL0dZ9bW1DJMldeJq5RF372SuTAk5WJiedfIFkH6yPwyezO/e3sA3EBS8VPTSQQaw6NwV
lx+HM3XcN3bcnaVEUDchZn/WGnve9UqZH12a7Q+2GRUgR5PhaHSOdl+78fRNlZod9L3a3bWqtM6Z
l3ofRRVnG7/u+p5efhx5OYCoV0rI5Y/z+N7RcaLunIJTAnCvW2gMq3LvZc27JftZZFaY4HkpA2Dy
czmUo4z5PDlVdy4JjPAZ60bKvHJTR3q57i8jTIahRfwKgV0O2OUwRWHobVgQn5sknjuqkeJbQafz
Ke7HEo2IBG1c4XV7uiI6nbU+2SvtMH5pWju9A+tW/w/zi9Efa0/1h0LBMv9/XSxtqHTkshrJazQr
Zzhp/UcMFZvDiD71xpN7fVPSIQf8C4sBNxNipMuhmobsHy8RDlFrdD5/qw2cckz2b2/n65sSJgGA
URqVS7y37vLobtLkQuNhp94d35PmS9+gnrVrQCXu63ZuN/LJrfFWh7ZETimS5Cbnycq6rxBt5M6c
JPKxlfI46tOWyMAN8AtbB1A+9SpeBNr/l7PY4yLcVo4nz9BxkE7BI6/0nUjP76u2ir6Koh0pfUSj
c9cOdvEgR6c4o0LeBGon5Rbt7sbhBFJNR21RRL5W9GxDEWtOaVE1o/Xjh0o2PyCnisKkbLaMcK5Z
yoRQwLctD7KmBVNr2V1/bdSu8fqyc0V3FkrtfE6h08dB2zZYtDtNZ9PYSuLpk5tjSB4ocsq/Ko7b
f0WeBOXJ1KCsFIwV99l+IufBho9i/5YP13JNrs41CmqIacH5p8G8JncVuTMacqaEaIeW86BnU2L5
NRzAU27UfaBlWnOHlVITWL02f3p7z984WfgvQdPAZg6b69cb/q+5MVG91ngR+7OSk1mGIjfu9Lrb
Sm5ujkILAVIn/Vooh5crYJf5lGqt6M8R6gm7rOnLO2sU6cb5vbGnQEPTpl2wkTBMVuuMC19WiOU8
WRlCm0aY/GNOjbOzaP1sBDk3voeRSGHQjYIot5YrFk6oDSYNtPMwYxFVDFW/63Ct3hjl+lF3KVuQ
ffIHJifrC3bih6tuwa3H9cctNJraDuoAjlHGNAc0Urq7eFa2NJJvDQqpnUkkR6Mus4pXOkr0SZWQ
hyqgnw6tnCKgpmW1i8dpOBlDbr80qaJu4OavVw7WDnoXYES4l3hTLvcHILs6gcqEY7IyfuoqhNpq
vfyON0S8MdBVI5/Lj0FgwfF16OevrsCymqYpy3UL64em/0d0lYF6VI6ejJ61yucYo/n0UOWZ8yFB
KuUhapV69/Z5u/pSyL1LIQEIIsCFq25BrVBAhUBen9s6df0mNeZdo7dGkBBQb2yfq03KUPoCkzDA
FDHm6luFqnhSccL63HlDFoSjowXzgFP7uz8IPAKiPAhIQSh+ter66wIZaFgOnlLEZ0ft7APUshcH
d/V9F4Wf3x7oGqdCa5A1o3qwdCMRvbzcJH2OJ5Awk/Csp6CGsFeNnAo3qxHZg3KcyiLAVzSjfD5P
aXiYDHd68qZ6+op2V/wUG32fYc9eYhxn1rmT47Yhw3+tsp8WCmbpmHDZEci4f/s3Xx2mZVvTsQRY
wxmGvnT5k1OsHmMzdJXTBCLhJxpUrYKLqR2fI7MbnnC0i+2gUuv+vdZfXOlglBfaC0PTs70c1vYG
ZEnKMD5nhlWgktTIoIqLeo9fd7aFi7qq6iyIGMhElHW4exeg1+VgowjHaDBng7glyX7GUC2e52Ik
I9dDCy93L9Oy5H6ap/Ak4BX1AfjaOf/e9nP9orWNrjwbaOqYH2Ucxsc0VvLKV/XJLnaWmVsDCjhK
bVAq9RQvSND77JBVVZ3OF6na/ofypXgarAQ0gJpDzPMTZZqAKOYIigEVaBOL/o8TYuyb5om6m6u+
sh86r9QW3EJDJuYIs0pPnRWmz2HjOEWQ9qXAa8VOjObQoqqLgn8597sxHGrr7E3t9NUjmtZ2Sm2L
P22vTy8YbmO/q3WkOW034a/mCW1E8gjzwB9F1SvqMcqRP+FAJGYTOHFoZX6vyVgGkW5nVoApfHk/
CFVgnRPWO86N8Ss3k3zR9UibB6FnoR6EWV6JAEqQNSK9iDnWoYfBhGPNHIPhyMfePeHUGf6iFeNZ
h9AeqpiUFn5XkLWTJe7TWQGrEVMq+lA4Mc024o263dXWbD9Zop67e8+cuzmwTBAFezuWyTe3TKv2
Hhy2rR4mLatwg2xlV7yYMqnaPSC48KuiStCJDX4EfFKqSnWnGvTCmPOmjYGuRNYv4Q2CAwYBGNWE
zEw0323LsuZx1qPfGUwCXIfwTUHPS5mx9RR5N/yT5XmLpYnX4sYzjZbyzchT96DPrfa9RlpkOExY
Aj+pjZIrhyzOs0/YpLWHKbbcQzrlarQbEKL9yEybP7S41U+1rJ2j7g3evpda8+wNQ/GFLNn8P/bO
bLdxJVvTr1LY99zNeWicKqBJarAsz3am7RvCzrRJBqdgBOen709V1X1O1UWj+76xgQ04ZUmWyIhY
61//sI+0aB7aYYFUHwQv6yZb/jxcY36svj3pBOM9bh1kNTi7r+4XZkdsNOY2vAXYjr3LAAqyIryv
2pOaDhjZ2e341tp+se2NcCY7XRZl8bMpBvEL4HyJYluwwaWtDBQi5VGCU+CiDUmoCJ0lWW1VuOSX
NjC0e2wqutRuddgQYOj4Oq5mW331F4gKPe3wLVng9Apb1b1tYVH8ZATb8eQKsdHO6bKsjA1C7e91
pCYi3Lb+jZmq/eGSmPfGF5ZXjOY378kRZdjuKrub4cPWjdOkcHSEnxS95V5Pm8ijpMxs+2CtudVh
c6KWlos1r1ns6oixNq78g3iQACyU0JVrDrEM0Wv1epVHP5BmvWuwpv9oInm57F1XLSgY1BjGvjB6
rnUHBT+pw7BdrzJUcnB+RlN9GH5f/1RbNHQpDR8dymoAeB4cJIr39VDWKu5XGDRJrzLNSHcTzZII
a7l838swiqsWRp6dhG2Y/yqr0hp2GwHGeUK9M71YbCYNAa3ZdJsbbvvmjb1q9+ii8qey3NowyWEr
RrcSdvBtlPfrtd041hwX8JVswhujxY/biEj1OPTEuuw8cu+vaSWxy9BZXt3MVEYbauCZufjkdnB6
eneqfhQL/pRk9ZRDdaKL1aWguPewVvBWx91JFuGYDFY9XlW29gUKqsV+VCEO5MlQ28Mv8gC9EUez
AgufXFET7TUfKTpExtAvO3qmekgtGRRPLMTRPG6Mqm+1XzbsiTmGBjFx4OO9u2brnDZ8qCjWetVu
0q9ZGC+imKe9pDsqYq8XYb9bhEd2iUR0EnfVLJddMDhbHw/zIjBzzsLcjkOI2v5uZXfETnvQoYs1
UGFNUJ+EZBmM7L5xGCmIgIiV8+dZisqOxQg9JtkWNtjE3Jqw2+WNA+u4EJipNUVluUlk+N5n7orw
qecUyG6mSUy/Zm6hB3czNkyQPWagSeYIdVvJlfAcV5XLramCjms6OP5TJaehTzEAqcCrfaNeD7aC
NZsGa5CNN7LGdOZmECukciOzOHkhwcvbqLXa19mSRKaLUsq3wbChoYMDYB2gYM7peCALAnUN4mgE
FJkmZT2z1iZxGiEH5vkquHYrJyt2A/tzmttbXiSjHcGJD8hbe51CCwavsXhgYfIyQfMbtN2Hpi7N
R59t9dohjqxNB9DSW/j1boPPPVjLqVtts2K/cftXP9u6q5LVzoCdnIY6NopuJV6ixmUrgTTGeh/t
PLtzQ4JgYnMIzIO5UnYkxbxaLDQ9Ow9d23FZiloWQ0pwau3HcO2Gx15WzrinzrY1gfbK++L4lvdg
uJt7tNh7VMxXM/+GbiTUfsyASu/cMZJu7EdiyNOozljPKgy2LlWm1t8M330eNJZQXvJWoQSU41bP
HLcQY8/hGDAt9zwy71PI+F14ECIg/TRYF+M7yFb+2Rb8t8cq1OrTdiPvnbFpXRb3hcA/cz9n5Acd
1tbaxCXMZPzCDs8U+36MOi/B93DwjmjHOI7yqTeDHYl3rdopavt35ZnVYzm687dlQCvZbzAz1sQp
DRgJwYCyvs8X+THadfcL4YUg7rpFb48E3q72jc1xx3eXO/7O8oq13dlNJ8pUWJKeL+pdw4lN3Ldg
vspluXPNvFx34BCZdXTI+aUDrXt1IKBhZYtkVtHHE9YVbiw7iae2tVV3hu+MTHacJvilNxG9Cry2
3rt56/3UYgzV7gdkCc+kbUGaaiQ2EoXZz0ghMX/fRaQX7KUzAWdURg5btBYrMajj1mRGQkCAM6SM
bpt75JnCTrYSnq2t+9VNiHF0dDLDGCwSXzoYatWecjzMj2Tw6titewtHR4gHBT+mSnuqQJw9XWNb
0sbrMwgBvpCwc9H93yIJ4Wgj6omtUEqrh+tRMMpNtqxHql/27OveHE4tSo8+ujcxEH0dhsh48Wrt
9bE0tLXACnJtERuWL79H3JB+mjqsHSix/nwuPYsvd9GDcduPJjbrdbQaH1Zlm3eW01hz6izjmiU4
zWzXvtqqJ3u1sbjQowMfNhrkZqeMJPPvalLW8zaa1adhlmG0cxSxffEQqu7bB1J14o6GsI5VUJlr
DL2XFKKinpyvEpJOzW5WrmXcZmOfJ6S+yms4pmuzIz8kdNLWozNJ5tHhBnc661Lk1WzFqW7KbEFW
X4OgTatdvbaT1T0ZqxrzJKgvXpV5ZxmfTV5DxqmnzD/qLNCfjfCDt5VDhvtfj8xJXSCAPhmVZ2Ws
iFXJGM8qH4EiyBeIKFj7VzGprjnOjNC+EZHU3LzZMNlHVUYkRXhrNEBEgOL6ZDTzuiMBgdfYzLKV
SdDkMAGiue3QtzYOPuyW7FyKnVqVdxGSA8Znc17B+RLLtJ2Qv2BfAkTanKfCsV5DY7VxQ94m78pc
+yFIQDON59aEdRfrYa5/NdlMunJnRk13UHRCj96gTSeRdcshmA0BNKFZkPt0rHs9PrijPTrJqKvi
1Ru6eYgJW5AqrrAPPDEpFb/acSuCtMTa400U4XStPFGBjW3AenGAGNW7b6eZnIMlk14V5xi5vofa
aR4WiLxGvCwMEhNt572R6IDyXKyrQWIYwYDWEfNaIxGevbipG2phH3zixD67AJeP3YhO4r0iST5K
OH6z62bq/Oqhz1z2gEJvg05MdILvC/jD81o0Y/he+6X+7tp2KBMrw5QRMisEm2StcRqLA+7OEvOh
0vuhpih4s4eg7o9FNtOKwp/3tp1bV/pWi3AN8dfl5IRLtelPJBH4NARDVCDXgl12H6yhAdVrkl4X
zyQCPNt5KQxYwkI81iNJprE7CTlxrU3rGZDd+T1iBCL3vR3k3i4oVmThAOLRPy1M/tuv5b/nX939
P/BL/bf/4Odf4CaqzIvh33782035S3W6+x7+4/K0//1r//qkv93Jr/ZpUF9fw82H/Pff/Jcn8vr/
fP/0Y/j4lx92fI3D+jB+qfXxS4/18Pc34S+9/Ob/7YN/+fr7qzyv8uuvf/zqwGIur5aXXfvHPx+6
+v3XP5z/AgJcXv2fD91+NDzrf3znSPhLPXz8+3O+PvTw1z8C90/0xhcYCm+li1UnsM38dXnEN/8E
EAelxgiLcQxMsz/+0nZqKHjH8E+oNkyLLyg2+tU//qK78fKAHf2JESGcNOha2HlcHvpfn/tfrtB/
XrG/tGNz3+Hoov/6B2DKvwJkACzMoiGt4a0Iiwnp0b+BRqPMTe0ZRkY1N4uz4YRfKx1pam7z2S0L
P6m9+QTxrDhl3ZQT2lAwcxeIUSbOX3bdnUWEw03nU+JQE2Pza7QWZ/iYjwiEusx023gMVXRPSZvl
Ow2nDLL7kM/1fSU8Pe16jo3e5FW4OysVC5zW7V+elq767Xlqud6WURs/ZWR3+U8pBsorXNlvBjf4
DEZrfKjbBlmFFem6jcOimZvEN6tdznDyqueAmtwhqxDA5uFD4aIXsgCOzFbezF0eQV6eO4U8ZQjn
4RyFZbgdS7dJxk7WKXzSEe86GPZa1RZZZ4hpIecz3zbK+2CDlOqheMAcp79tDD46mMU1VIP3VaEu
GBvXlggVyBhwJyQHXsthsuVWkNZLJ9LWVv7Bb7cqtqx2V2jn2ipGcUDn2uv91A+tF0dmNnaJQanK
2Cbzuh+XWRTy11RrCwp5LnKDhgP2jLk5zdliIJv0XbPsVBOluqfYu8MuOwQjsb5HY70RjZ6f8r65
VeOq81vJedDEkKjVD4U603MHIl95yTH2oblaV6h7ed/VLIo7u7KJsXfrovnSsPW9BBdkOe8VU2aU
ktTTdtr45QS2ob0fhlIh9UWebwWBRAhESBRJWnjE4b4bvXX+sa5W8TRG0KtUMf/oSwAPekD4Opak
qBtNF80gX9u9KeTViJUnXgz3XTsO9B7wP2t4AGmu/L016Y+qmwi0RC1/8DZKbBtCPw6Zozqg5hgE
aUa03yi87tpgHL2/97yEpXLLTKd58Ir7PMxRvBqwoeYrWdTrC4ErFjr/Ut5qLzji8Hnq8nljipzD
zsMru5bZDvpr3eMWj432WAqHGjecb7KsvlJDNegYIessH+qmwN5OFlbZEGGBjGTv1XOgUk84oUoI
cUI8p+DNC8Snvb8VXmLjx3TQRn41LnP2HtkT9v8F9F9QvMlPN2+hBgVxWlxze1pqr1GxscxmOtbj
s5Vt2EOMEx0+m0b3e0GVtNcYC8Blbt2L9zAyqbZNLOkzucjHdJBoClsXwQ7jrvdygkTnlAdpdadc
Dmfq4BSb00+4zsu+khfUTWFpZpXZD3cuspjTUu5Nmc9z7LVDpVlHpaQs9pFUHLppMZovm8W0556G
HjVWQmJIu1Un32vxL63a9on4MkqqYBnHm22R0RYXbD3VCfuy5R5cWwBkCFjTMXU8FLAyh0S85K6Z
LhsRWoZtNo8tsN1TPpln35Y21EZprNgTTNdZPovrzmkhe3R9RDFUQDJb4tKfPGePcQ0SZk3ntd+6
Th/CcphQ1wRmUR8wUlUfZm8M7gFHBA3zUi+OvXPLxTtRmVQP5ljrnCZayZu869AGo35o7+2xh4ct
F1kYhwG89HPK4WXtAzUvDTzs7hKCGq3ksbshMqAm/97ESjeh1iFtGge201z5D8aaF07cG/V3NLvi
tY6oOQ5TydSRlAmrjQ0l5iAOs2rZGW1RPmbL9BEtFRJrN2Cl11aT9FVBt5k7znNFvtYJNZw+mNp2
DsilFR1LOBtJ15dttTPWQV1tdReZx566hR5bnwDM7WuqnRy0rsqHOXaXWhwGmYE7QjJ15n3v1RFb
36BIrSZPmS9cGUk9zx9DLe3E0QPQO/xMOFj1rusmFa/b0jFdhKYOVbyyWpxc/VxRkNbWdurGoGHU
4spXEejZSlSkD2AWKp3zUh39Lnx2Qj0W6eI9G36GSRV2rA0I66Jecte+A6egY5jCoy/6kOYCbSo9
+Cv76yXJN5jOkTcnrjlV+piv8iZoUHb2MSry0IsLaS7GCk8+z0K0imLYq8UHPNaeDVWfbr3YAnVt
GDNmEEWvYsDtRiera5dl0kBU8I+yLP2HCqji5OiyfZsqUbxsIw4ccW/bb07UP4yEd8RkkQHyKfnC
XR7G0xQ8YHJMUJblPvjKWpFIFv1NFnlfYq1+2wHRkQllaZiKIjNvayF8P47ydmGjaLpNJnajRurl
3mmPQCePHFHhCeuFIFW5u9z0pmye28ZGhOOGzc4xzP4srQi4YqtbTp1MBbS2o719dATBTEOTXiKy
Uw8cjbjKliO3bPRp7sDSsW5cIdYiilDVNCE8VA7+B27eTjRsoCXQ3d1dEwl1ARjOne3cmIt8zAY0
APuZBJjZZ7Vl2U9kszhclqKxq7j14XAa7aHevCjpbSM/1mVZgceU1vi+WVP7PJShgSLfbu82RoAU
4xBCV/QNpSqTcsSWI/FV+5wFJX1WXWzsmvjx6e4BlcECb9SpnCTLey1OTFjExzrIpgEicQp1cAlk
fLJFiWVBKfwGVxd7/DUFLNy920eo62DImD+2MSxPOL21uxXDyp9yspz+NAzlLUMwDpZNZzOlO87H
TE7PS5mLnTMX5yUMjCj2CqBBIbyWIU+gh7cqABdLIIxb4V5HWXPvoyBxd1lt1jdD1fjDtWkRDxvr
RZ6j3p7eApoy+7xo+9ZSlbjXdXcQY1ulom5/tQwwymly6iQrqr6Ct9YPz1tZmaQjWtHZz7omi01K
xGrnLAy1oNTnh0oE4sR4MXp28PEngTYHFvTtut0LjkrGE0t5RkH0CM4bjuh2m6Lf5bqJ7guTi7Mv
yW6O4qye68/cGiosEXxL2HG5STUkpavRgIQkEHZpGTV8jsqGTpD6xFvIw7D4I7AmI/QhscyizZ/z
YQ2+aPkeMmEOTWLDByM3SlJZpVzBi1h1XWX3w5UB4gaxIA3aR00YfNjlbN5I2ChN7FKUZrcFgiWV
lL4ogRnqIVoubHAHQTYugP4RFSogrDmWxrxflK/7w+Qa87eAGF+xgRo/yqYjIYtb6WhoVC0+BcoS
G6QOOHvtdf7dZLNoQ6dKIRHm57XrwhP2fMO+7KafqijUXlpIVaExCJJ/rKjP0qhswUC509IKP1Dw
FxTChuuLkUvVyZ/wobI8Qc2/WKnrmvfawqO7s1dwVy+7zhp7QtYfGkApIe7xh+2izknzojFbJlnE
OxZZucp0WjzI/L3atis/7MrTLArbgJbbH4fRnveeyZK3yNGpS9fHhtGxb0ug0ZtsneY+Yfqmu5jg
LvvW5Cj9hPWuds5W6xuz6cPE93UqAikeiqXxNAuBYR2GcNcIau0DV5mi3Wncm9XxigMz5Se1mJhv
TEySTqXRLTuGaS92TuQLVWzxi2Sbo1k1LVHcWv8IZoaBCKFC53O0s/k4hp31zYWVx7wW/iGajQda
DsYjZVu2ITV49nOQwbKrDCd673vLnPbFossTGdTh/MLOHY6nocgguCHv3ZFuHr4UnNPgLabUYLhV
Pn8ydStfnKxu3udtnhK/c4ZDNtX40eTSMa6izqk/CqdCfGXipRXb2pLkVbWW2LmW9+05VDG7VvQE
AI8uA4hclfKwLd5an0cnYKcUfQ7JMZqxfdiWqfldO8G0nhiZkEOF3GKLrmjJjZ2VGaCYchvL4UJS
rp4tf5uieA0afi+0m7FN5tnSJOfUi5/fhPbmeTeF5475rsOUzjkqkbe7CWPIGcOV3m1vXYVf1cWt
n7Fu4XddnDFXHlJ+b3KelgBMFlA8EhD/ZD9EgDYMiuyYgWG/xU402CDiri/RnPVR0hqcz4mRzSK1
w8X/FMDc93Wx5gSHzlR88y5njbVrjOGf2p6iSXvyXSEpq5mgKyyvEa4AA/Vy/NjawbKOTHDX6sxI
sovHBhzFHI0BhpVX9Q+1WS6/K7hmZUzWKWXomrne8+B6JYXlGDC2kj3wfLou602D75J+5hzBlbY2
MbTfGV39ZJVAsyTaF9u0922EWLzJWjKEyaBv/+4Lk8ymeZZ30SwPzEqaF1Ot+tX3rA5Sly7Cn55N
utNJqLoHjTa1upNBV10zK/M+m7ZzgniKBvdtcut22DEUyb191fQtBh+agqpR6l51AavYKWCiY6Sc
JxTED8uGGotCbhh2OmdLSafRy3GaRKuDisHLMEwtImPydk0tsIwA8C2NvcnhVcSWybU/mHOVJxmn
ahEzHsLihKBXx0/sbfCDfT8L5HHtiC90bsyVu4ecY/nvZAz27q6qe7SVTAPdHxlD2inuYRdUO9K4
GyZLvu89NGju+n2RL+VI2mEOfjQNuR8Xqrys1KZpvlXm+fWe3FjrhQpGKYLbpkuZlFfHdpra26zJ
u89lDcL+oq0zf/rGXNNnTUUbnU236u6rSHr1oRRZSxXndPsWqui0z4TXiRuPTi26EoOwOPi19M3X
KKoL0F4LemNd5v5xwi35VplGic8N+d4vbV4glV/zYXqo4WF+Kui9idwcJu1tP+0ra0VTHxUmLMF+
oZqtlXTuanOe5H6x+i7n/5jyxH6Ri1tzcfr50ZuZvOWWtzlMCj2T4IvOHMIdkuNW3IzRWvbUpODa
yGg14CfDDLqjbN5asa9Cz+53mAW52X7s1/HnIqV6jLYMsgFi+/LIvN3fXruI0f2ppbPT1PVhjQ7Q
1gz6ARFvAmbaj2414b9sVgdLUtXga7DY9+CEE9LKbB31ofCoCmJYSdVy00YZ+kUEamZq6bb8KSAS
N6cIg7LqSuOTR9FbrFtakTSanxFv0ATNanEaMBTfCtd0U2XxFNZrt2LGSBTZneOWeGD01uzPV8Zk
BssR5EQON8VGk3avcxHBcIgEQVcj3davvFVzt68KM9tT53KU6VkObxFeGEaMo7d/vYjQ3gnuVkr1
WhgPKykUnFJYdnISro++orkaQ5KEM9epKIVK9xbE1r8CidH3kHPQqBp4iNSGj6+nM+ZnSpDwKqJf
eVKWU7zX+eJSNNShBX3D7jhLnYxkMbLlewwsYI+USWgviFnxCDlP0jIpc5pu5zMrP5nRut2VLteh
WMrbi6dTGhmKS852kC5ttha3gSPc4WhbhrU+1bJ2vws8dx344VPdHCNhVMe87IMCoGqaLHquNsLE
1c/99j4cSqSRSd353oAxcrC00acBG44RHYV+9c6ARZ5Vz7q7C6ThAcOXmHCOjIXGo5uFO9OZsxQU
60nI7skMubSR99sYM/PnXAesSat/XjoJgGOoe6b4Z2XWD7OZH5vQ4oNnYkV42w9PklIbraB3k8nm
iHLH6Kl2fwwV517rnfqp+aRo/TBE/xBp+ahs66uxxNkezSCpRLPr9PJhF0aZusFwlWfbYyTqKB50
/dE37ZqagffTcFiNk9fdq7B7CK3mzVPuU2kadzPsqHOXZ8yKwO5XAtTvmkXfgdxc49zQxcraPryu
e4NiZKZhUHr7RkpSY9iqSYfxfvU4pf+GC0RXAHZNs5F/LHa169rqbMAQYKQDjlIHS+KNeRkPEVE0
jmlfbhjsuipa6tjSdZY0jjgiBn82G9WDw1B1crd/zQ53iTXZj4XofihNR+RBcll9OdKdwzHJy0qr
K0PS5xxNYeJAw91Uz95L1Mqt35H+N/InBD72xy/V5sCU2tSZA/o2WxVnHNZvMdq8O6+PjsXmPwLq
3HQMoOfW34UC3KP22LcsegoPh8Zsq46yN/XVbExQl2yxD8wF5np761DDZ1AskI9PRlxtfuLXxXn2
MTtspTCpDLo7c6qpS/zhjenrtq9UOe4rBn9XtoB+ES3yjoJLJ5g6xIVH3gRzBn9nDsNLtAb3yoq6
Oxxuzh2dlMn+FFMTLP1LP3jfNqSZs7W6MIUm2lxAm/7aqPrt1vKXW2otO+6C4Bgq8u5wAsOTOfvK
W9eLy2z7wGzizfKrYjfj2NKVRnnWXX6P6IAMCvt2gvb06NT+TPuxKkYaY0SOHQZQujPao9tyNjH5
NtNgDJ2YvkdeM38sr1yxvkaFsccJ+qXn9Iee5J8KytUk24w5sfrgsNT1rbK85covxGPn6SClicy4
+fry3BmednbO5Zpn9KhbM31my+DGtksjuGJayvhqk2kj6gxy5zJgXtze4VzwtDU1MNIkoQdW0/qp
3fAK/+kfo7O9l90I5doPDk613oEmXEZ5ziN+PFAWZHlcJ1EempaWT1reUWDIey6sS1pM4zmJqbeR
+2zCInOx5XEO5KHsminmGOJ2YvdOarvRT7yN3IUby+PSUB8DZX30F3IQsg8M66UMUM825tHXlgJr
tm/w/xrvQhC1eJTVs/KbR09kbyOGnGnECU61ATBgZl81MAymCTd+Q2WaleXA91pyDI3Rgw5Ve+oK
t6UaIbAoqmmk9W4mvjGFu+a95itiVhCQu6EI352sv2Z8+d4F07wjyjO61EVjUkf5TGSA8wYhTCV5
ud2GgeaGtfSZZOjhPSqmaoeq6qqv3ZM59GFMvOUQ3TV5MNNHCt/OdiX8eeOox7z2juD8AKWt5+ft
Lwflcv1bRdZ8IM84OqNo2Z5giZlxLwv7QcGPevY3sZ2nFmaPkuZPiDjVrvBqzH1EZ6SYJ+DjOet1
Ps44C/1cPK4+s8VgR65vsB/tYX3UeDudHJk1LM/F2I8r4D8Bj8Hn2ABoMDPZwQ1UCUFhnDTT0j9B
8mj2cASZ9TbFdYDK9CpHe78PhCDdSgK+ifLUVd1z2GwPUH2fc+r8+MI1u55Usx7FOh5rClL0ageq
uZvWWVBSsKzSosTewItWf+9Dv+GIC56tCm9JcCbImqVtXfcUKcewkQjSimsWrh9XIHMxRJyfCsuE
q0qXzRF/EziWWqC2Yq64s8rt6DTDTeCATjRVeTcK82Xt/aOppUxd4LPrqpD9l7FRBeTjssUDzVMa
EgdStrg8rcVy1Ubj1RwsJ9002VMux/WcE0Kg0qByrnKfDpLUdf0qvRbIcBO3qLRJkWyqG6eeB2gW
U3Uuyel8wwr3F65OXoya0YyDcHjZMF19ZhRkpgWMk/0cqtMiFnXIC/2sgqbFSsI+KRBOWU5EXzpN
+9Mug4V0ge4zN/JPCf99zujoG2/BraeevysWSVcxYouNumv2pctOu9E10k464Bu0pLxqZU8spVHn
+zpHhj8zW43pin+L2XgP1uG+VtbBYx+5wmXiNw0OB7xhon9ojhCiXtEnJ1DUXvKmp4POxxfflf5b
vuXOnnuPPz5EjJVEU3UTmsEnXgbe79nbDgho3rOy/YkI8Sq0LP7mvrcPyyqv3Mq/WiqITdn2ZZsT
LKN+bsJ0Lh2MjuxlzK8YiDWJHiNGSYDm7r7sq27fL2uZehB48pTpWnYa2aZ+OOb4KgZv2IV9+CPI
xBvdybezjXfVUm7Mdodb6kLcdxwPRId5OsxdPPaLi3FKXz2hHaDhybh02IF9uC4b0Cj64B47/j3J
ITeTE17YApZrf9QCayOE4c6S7fNwmFzw9Jyib5ogATRjgAxf0d+Wiz+wsVRddMHbgru5GLiaId2C
rQvvjFoj3C2DcQCBCXbEtnSvddj5NxFX+beHk82HZXivJj6R2Lyoy0g7BR7Qdx5zKIOBo5eVKbO9
6JaKq3WO25Rl9lXmqqXZyZmvIMkuwRMXistDIcS+W/P5NOVI9eMNctILBkYQpmZMNKDV5gYE12Sp
ZdRw8NVTdzeBKuR8xx6cmTB2u24Qj/CTF283WorACTqpuXhsDBtxqTcwrlk9GLeKreO7AsK/McdZ
fNn+kI8Q5axyefGqejLZEYL2GPaOPlVqm/Fqs+bFq274dEFxV/Ru6Z1qENo9MkUsIIpqcA6gZit3
YYXxVV56SVaG72vT3FTuAtR6YVZJ8rNI312TTpgwVbxub7ewY+fSBHWfei1vjdC7IZjd+FVyr91b
egXMAt9R9jrtYeMCNQ8ca5t5YkSc7a3c+M12c9tuDo4Qg5dq/B8vkPSSTh1JlVkmXACEqNqJabB/
ezY5dywdN106TJV6OhvGQPNdn5G5End5hwFQFB6k00jqb+6wQe7tCCY4IxPlESXVfBeQGQxxHmid
bZ9m0+lmagon31ciq/GFldOmqQZa7VQTi9s2Ey+otv0ILJrvpTtlr3Krqk9htBCGmTsvpHy1nb8b
/ToJ3ewf8ob/z2L4g8X7f+IxnMvPL1V+/Ffew9+f8Q8WgxH8SR10ISuggYLO4F7C0f9BYzAsC7KC
DQjL79vo0i56vH/yGMI/PZRZ2K3DioVhEF4oDv9kMrh/ktZp+ghVkHfgc4kI7v+ByQB5FNnBf2rq
POTQuMiZf4/1s/hT/926I1xrd7SgtCvtBN0+MPyL6VMNLTTJMF4acPszGdjZczthJhwQLY0M0K7u
caVn03ALzCv3ocO4tmGG0eyzcTOneGhz2tp5y7SZVpskGC3YKvMMbsF963fB+IiakrZ5bXWR76Mx
32DgOSVT6Kwri73GvSij+WWTTLGpQoWcoQ35WjJSYhM55s11V6hOxfivkGszj8x8nP5/sncmy5Ej
WbL9l94jBZNh2DoAn905T7GBkIwgYJhnA/D1fbyq+lXVW5RI73uTkinCiCTp7rBrelWPugNevsLA
4uP2U0P5o6n5J4Wx5K2wBu2tHNrUgNWUZM8egucfhywL6iN7biz1elTivt2Dj52XyKekIECpWmW4
NHH21OlN9axkQyQFc4n6GMgLHKk3kDEGbezpmxo7369EIkcG9rzk4y6W8MyjeIEZuWn62v+Je0zV
s6sJcapbZW9H1bF5oBsUc62sTWCXnVhutzm9957cvuZqCa0yNkOttDrAmLr1WfU+FwXfyfSjWJb6
81adtzK/FNq5Ugv3t9Txzbe5GCUx8p4zI1ik4XUby01sCMCZBTOixS0dooKPH5mZKK7zXeUEmpF6
azhMLs2v2G6hWpcAG4PVxVuRNa7yyDMYoZUJ9Rivg3fiYT18tKwu2oCVM90PvSdZ7sbewDWglSvU
Lqgl5kXkiXFtObesAE8dngsbP9cdAKpUhCrDywCiMn932cBh6CwGtz7ik9SfBnoyAHlSUo1bAHwT
19W0MDyuK03Po1b18x0gY+FgLe/tP87sf1aLlRmIr9lQBa4j4FtlFU4OxbGFvmJ0/fPs+evvSV/m
B4Qre9yVtfDLk2R13+xMVSaR4yXcohu4oBsbB6P1GFM89ocG6/p3qg0qprZXd3ZNPKUlO88lw4da
J2PU3cIIAEjt2dwXeWHtwRWiWLoYei5cX8bqsDQaxZ944RyKipRY3nw5CdqpG7lUgW4wvi04xYEr
tJo5bM3UTF76Ie26bYLp6LkcZq/egoDBI92whP0wUMfXALs6/vFc75qrZdZS8YrVvN56BahDlNhM
NwzglM2LdOVU1MG4BbzPcxXlNO5NF6zOLMcq6ULvGNEKe47DEfe307EJ37qrqo6gHgAheBl/ceS2
/loEaQN4NiDY5OWBNKcUdT5bsVvqoyuLsM37PGHv6sbPs6WXP4aemdaWYZ9hXE9G7WZihVyj5hrP
T9sDOEAmoyVru2jKf6/NvLS5B1W3eJKhDN6Hbf9Yd4tx6Socf7E5YJetfD8uAqh+2riN42b+QeLX
+7Bci5WOb7PU7vsWuvUmJiEQDDYnadBUFVSmWquxqAyEX0g3wHv6zFLLDipGP8VfB6gfZlThXBiO
5jSMY9xj+ybPtYo6E3qRiCaM+zVVaxl2tlM3YNzW+plLiSWixe6b/mghBfw4fRfTouY5NsNqHC+B
78+F/siJnn563LsH7Nyr4GYA8211Q7pVMF8DKZX948TCUG6HmgXfPcYg+4rB1nEfPId1QuB35AYD
l+eKF00sEpG27RrEntuBg+/TIquC1uu797JMuqPTwx3ctHWl7pax1a+yQ6uO2JixBWHakF9AXYYP
YIM9n9eRl59XrUYkdMglbEZH6d8edGg3UvPit4/SNPPb8k5fXwumtHcUAh6uU4yH/Kk10FrY4VZ5
k91hdreWu1IbimVbKFz6mPvdEtNM5hrrti9IMQTzUPh3Xay5RM1I3JGMokm2kg+WxizEQrWXabj2
BAEIYk3Zcl4FLneczJhHuNM4JE74kP3qa35XITgFUePY0JvXZklx+yataKatpVkAB3OCDCM+qmlA
EFzWDquHKUhAhWWPcR5tbHb1g5uo0d7WXdGHPUNafmh8IkIdkvlDXCxSP1Vyroww7SXeXy/2zGdY
/U65B+I7XBa8YOt9xT2m2/n1lO+SGdbEJmsqzjy9zLtk25HheXTmmeVGpU/mfHucq9g74ZUy5zt3
GGKdwN4s/Qn/btXciXXtFD6sCssOiMb+XuOFJPc08Uhb8Kfe7sL9OO4I2U37vw0r/ze3/RcErf80
tz2qz+r3v41tf/sDfx/bLP0v1gLwA/F4EpQnIvo/U5vp/eVBAOCTDO8bGPzNlvqPoU0z/oLVBf/X
h4FGGRH/9v+mNs38i69mDvSgnzC8USr8vxnb7L81Nf7L2EbP3g1BD0hVN4DmQAT+9zRpPaXxMvju
05Cnot/AmsO2mMTYNxvVvZrmYEcMC8U1ZQf+UK2Ld1Hog18UrYlggh8KoLrMQy68/bXj6fpBk5F6
IkljPovaahhQ+uUgKLF+XRfjGRrz+mIo8jpz2id8REbww4MuonTRZpS7KVm2eEIEu+B8OFgjpjF3
GoqzJVPvWAKz1Mng3G4umUaXQdiYIsbAOkzvuUe+YpOlaYNPvXLFL1Ea8xgm9mrioHWs/o5gknfK
WnGbASFrHZ1b/cSma2/3chZNq8fcabmcC9y8sPKoXguXRJN7em05BwEq1iz5Brt5KPGqpIdBH8fX
3sFkyHN9sR9Klbs7vpWem+DNpVnHxr3dLDD6bdIS9SKagzNLTWxyNrck6nSAoxQshENjHHt6jXax
Ja+A2WEIAx0o9Wa+V+67b/EkJ722EFFjkdX+tNYvkWrqATH5OPXeV5cvZyx3UVye1ptFYRpe3JL7
Ww6+U80uQmX3pKfxb402t1styHsDy/8wNpN51zGc0t2QbsikuKSAnC9Tn71zP7Rw1bw7L7WfZnbN
kT2N27QlwLDEafKF2aYI08b7FmaGeEdH1qdeDr/xM+RBU/rGxyx65Cj/oEyNSC6+yDSJi0dlLNlO
tDOsUd15cqrux16NF8+wn2KhI/PSh82s0mN8ZUvOv7Ws9MJRWlw4yWHkxFowp1CJRy9JGVOArtmP
Dr6rrjTac2aqT2EtS4Jyvm+nhd/pOIZEA9fdVNqWeaLyhBOgls8Q3qlRsEyBTm8o3Yxi1ek/teL1
Ik4KJS3DyZfOqblxiL0SsQSaQVIBe+2htYbsVdnxcpxdJ8jTDv//O63pzvhbk+MT9PkwqT5awTRC
PXxvb/pyIQm4eL0ZIapybml2x1SQdi5OPGC93kZoFvqbZCd5rHzNxGhpteTejDbrPwlRV/c9+4TI
Y2l3EKlpgMhvDI4yqmrIeGVViEcVckpCzNiEN000cti0yXgllst/uf49yS8MCUu/V3b/Zpp21Fnl
o6WWsEzMp2yFZFwsdjiYzQMCsQQXjLwssPGeRguYZmHLDyQcVv8CF1KdAk13/GNf8POMzXjmvpXu
aQI+W7dEsjesS1Da3jkn7rDpMcBs7UrHhir6K+eYflyt3EMcBNoKNE1savwibEpW/mGv7sZms78r
zf6OaYCJYm6x6+jsJel/O2sDU1lZAaVHCJ8iV6v8kKzHsqHi76mkvOVQLbP5rJUiecCMFdMUwK/S
crxl67vqpt0M42+W32+lZB9V/AxLbjwXHjuosnW018qx+4Nx2zI17VtT2ea2oPg7mC1jnwNKHh1v
ZOXC70PPlIiwJc3B5HQKrqe3bnrtxgnlroWJ0RudYLXsvT3H3hbXlLGzekzyrDLQw7E3IKOv5scy
0/GRV/tYw2skuClyO/siBPxQk+jfcDcI04xJqR6e+mkhuFKiyCw6XQKM49lutNHG++w75ldHzgkl
EJ/oN4uAw9LmYZGmr8xD3xCN8q+86jFm2diMlRnMLcYoimZCe87JbAmWtuO1MsSjphEe11maBSbD
6ezp73rHx1H3673EfFabvAZSzWHOdXrD/WpfVbHAeFA09/w4XTDXq7yyixmjzMjivQafERaWdcR5
xl0I7xHYFndvp/JVZ0lSD7g0fUljxMam1uB5qNYE5dtIt6U0YU07+FimIU5eirh4y1p7N+ipFVrO
B6V5hJ8Nz672jSmtOOJha79hQvLvLauxXppbOwFJ2S88K3x2bSrGSpwLRYtlsV7dCSdiIoKymOxv
hdrNo4f0rTkIjXGtSDbWnGonS5/08bPIh/JkG+PwVc+OQg43hfgma17ZIeQCZYWGBFG58YgKcGFg
YSYNOV1rSenpxaxr44XURYtTPNO0XamLa+Fn47WcKjxPThdb93OHHjp0nRHy5Pa3Ca62gyJOdXKN
W66zpV97U+OtunaVSrdsO0sg1IqGZYEAkmnc7OfJZzErpNyvuVh2JJ3dtyZJIrssr3Y87Im57VhV
1/NU7A0zq/aYzia2bzwCnT6ZDlOt9qwOfzS/bk/WTKNMMhcsDHvqJ1C/bW3vDQo9V8+pTOdnIXi+
nrqyNe57bQ4SR/Er4GeYZud1mJXiG5LN49oLHVPqJ4YsuY3ZjryAdYq3qKx9OLArDeukV/uMa0cU
e63zijuj/kQJXp9J00nwkFN5sdo8e9WkSg9LXmk7m7U4lrs6PQIa1a5a0S0PGim7D7lAuGYMxmEX
DguwbwoxTQ7swXkcOq06l1KvXgejrr5S3F9PECXjUHfmHphrTGymJMAFZ6gIHVLpeDyW9fv/5uBh
uaWwqIT4T3Pw+Q+3prT+d/2SP/H3QZjclI0qwKh7g2oD0kcL/bt8abp/6Sw2MMqCGr6lrf6ZwtIY
knFG3kqZ4N25HtVw/xyEGa0h88GNQ8V0PQjQ/5s5mC+/YVP+OQjfJmAefWBuxI3+RFj4/+MwcX/z
GMvcGEUB93Wb5SIYq06yuPfC3Bp1Yjvdo2F3kb1MxbnQzSEaWF/rVvuLc/sQO9O+7VHdhZ6OO5FP
W7ODcl+byRi0gEeDQvrh6PsPchjYLr7F7WfNcighrcAS5big/xWj8zZhCt809nCddPm8uHK406g2
ggmQBb77m93GN1geaPOq2KL133eyOExD9iuxfWxKMaFyVNj5taJMii2E6ALL6l5jxbkCXolhA+8u
Wc07q0pPSGN2SGbmXBVy52j9vZO7KnAAC6BprIcK3zpFYDYmmpzBpcamkI79H8HWfpnY+2U8Qzkc
tq02/bQ8LLdF0QRlsn6BQblzcn4srSmKo02juXCzXyQg6VQF8uKm1Y+2Un1X1+N715X3AOBY6un9
Jhb+t5BnWyQHmULna6dfmS5aopcIgqPABtoo9tEFwfYACwRX/ITA8HOVYflH15kHjIbKcB+9G26u
6bMWKxthW9Gu7w7IhqGY7R1zVVhYkDd46J+s3ug31tjfVVI92MzEFjPxahJWNeoLnXfZpqyrD67+
xS1nfvTzhHlery6ijon0wEiMZq3GXEAsGjWHA3p1S7ZhTYSGt5s8EhvJ+sDa/WJ1LL5869h3KWAJ
rXlix0WhEpqflmj11qFEgJy3+03f+j3NosyYXh8uLV9MIhvpdVjanVZAKsCaSlBgLXuNEwPDlOGR
ZnDqPZMSyYU5QE0d76vOetI8qT3lnZ8Qn2ZjZCh6fqCHv2J8BJ6A7tKtLYje9ksWM/cF5p0fLW7Q
8RaH9k0YbFQ6LPGrxA0VVhbaei2ldQBGchyzbI2KOcUZBKU8WLpe4L2b2zBP7B33gHs2pj/Iuhdn
bN6qvOrCrrYVxIr8TsrWPFt2ujUn193e4D74sAX22ta/yG7ZL7jaQzG4x7TsxGZYxqshbn0HBLZu
spvNg1t9guhm3Vq42saoM76vNn3PkfAJd5KhySWMIWSqMxeg967wX3StuLh4bLnCYGEvpDlf7ao8
EIcYQ9JUH2qkVy7u2gnDWPOa34ZZUhBX1SgXR3lcRozGX1Y2XgzWvZvMdbJIWjrWtQvwZFqXsL8d
BlamQTnSIlTaCqu6PdcnHGFMrL2z7Oy0vhEmfEzHMynk1Cu+2VgC0JAd7pBBE8hb48no5IvjJ1Dt
FEaDlpupStn7JQ5/LJu/iVycpwFQd8p9acsGITC78ujOLRVOcxsw93xVkwlmQOZBOxbUd0gwAKkn
9r6cuzBnXh4gF6TFHa7eNrp1Z6XDQxVroHR+ZUY781bAjajO02j5IQuUe9IcmFAykwuY3cGmnBak
VaoLkyeL68Yezb09O5rTB6xvyohta7819SQ9ILIfOtx8ZLHJKS5GbLwrv3sSWBsIOcUsNkZowFUi
rs3gi2CZRfVd3wxo1HE5ocJtdrC1ecV+zZ3NV1PkgUmkq76+s9b5kjMxtoY37+2+zY8T8U3eCM09
PLTT0oARLfzfzHvPuHhfi1IEXUlUApzQH+lMfiRLPY7QNu5ACQQoA0d7Wk7sSJiMxDLiyc8CLmwW
/6Ma18yQs2gVSu362iovNzioq4HlBppFQaLa19p0n3rjNcM4Hhh6UuxHRVIzYR0yCgIMuWaGFBg6
kIf0M3jgd5QGc2O2k/4HZ7638Yg3BQ0EVEZ1szzqVT1tjHkOKf+dz3pRVTCFk2HTu5UKs34WWxZT
22WqnoRbfOTdY71Y+0pp5ibJ2KoVNqy1CcfQmhfLM0aftb7ljohbDje2Un/REhMxfo3WscLypbjq
sSzsN5rAlqKErbaj5F4mKfoLlLE233rO43PJnfySO+md1uDKmQoylvqYphEZkBlTdXKnyk8zr8ji
1mMWuPly5UbpfE5j81smQ7/rjNQKbBAhWI32aa1tFT5bcF8ryyy1GVLnqJI1cA151aR8XYV0onQq
CQHQUoZFGD4oKQyt5/Wh7ctbhj8Yo+eQeO2JaFp8MJ0K9Bj0xKCiMzyfqqjSOWPa8SIH76VzOA3G
GGa7+q0bNz+JH+RiCLh6pxdC13+6vngx3HiNarsT2xQzTFSLotw6KQtuesJGLv7ACZch3mJalAQQ
LWPTcpfap6kvtxbp0GAY1aM96R83C0hN91Tg191nrmtDUBk8AJSVO9teK/ILTuyBNlP1Id0Y1+kt
7bpre8meYqCABuNLt126VSBsjaAiekffm5W2vs/r+uY54631BxesaDA8WuBySN+LZj8D0wu4QGbH
ok6zL0kmYUuosOILXXZjLqC4DXjFOkixX3xxlyoPK6CSvZba45u0zeX1tgD8WPyqfNBzEVEHRqhN
3AkShQJKCISGoJl0WvTst5LE0HOm4xVc3TdcHsOhjltyCwMKTXJjP9Q1D1ms3UPEDo5d3i1J27ve
xm1g1yS6KkO7ZSHr10fuHFwm2z+qxx8ZswgNV0204bSIz4wC8An57lAamv7UJsMbYDrOMveRmrUd
fHzrzU5qSc+cdgFoVm0Ss62OeEyqwGoNInM9p2WRN2iHxGwXDbpuDuK9Tu6GioCarxPxxXZZGkF9
E1RERZaHZzzWIG41aUAt8LkkAJCxNrUL8erK9hzHIKhMDF6IKTFeme0S049WTNIK+pschZpQUoxE
AEMB5YKU0sSzuhssc5eSsudwBkJBc2q+tPTHOLikXM7M+qyPWjSjg1YOHwY/Rm4bnxLT+rXQxesv
M2crF0OpY7OyX/piDizoSDSXaKGPrcbJsP/6rNEJQERFalwNLutVrOCAaISBWVnb5h+zL3a1iZDi
ERZb8IxggcuTPbCOpJLfhdmcVtI7jTPeWqOYlxI+CG4ZulqyK+NxH8vmWGOjAhkXMHZtR8c5asPg
7cDi8pJXWr6VC6pXbK+PeeVcrXqqN3mpWrYY6wuLMu6rDsqalY7jvh3VK6YmoDALB9qwOJir+bmF
/pW4zsnQOc/6Zf2ZJnWRbZ1thVo30JH3hZEcLGne8aZm5JN0t6wk/VqfPLETFaW9n/r4An/oq+sf
NV09NbYT5j2+b+uprouPqUneqtrYNYO3nXyyt1pxLhPt4LLSakUZzlrWhXVWmOGsMGSBBtnOfUsR
cLf81Ln3DkVoc3s25E6L26v7Y+vxSSjgCnF97qGnUxSx06S9S8FtUYm5y4X6Pakykg7qrD19rO3e
15Md9i2m+Q7smX+28qu/ql+Aac59QqTjkUjDQz37pxEyITEcSkaplUy7s0Nuto0pH+QWy2J27kDf
MdssyXgZc/npMOvmc14S4PWYmZrqy2xNTKxa2OSXYYVdSKOHCH0v5+eq+GsW3fmpct7YTNP2eXFc
Jir/0rY1FZHdw6QJPKPJxaHOiRa1e4HNa+0eLe78bKLmKTCLu0IutCi25kWXaKydaYVK4zBpQfpD
7U0P/vIxT/o2doo3KYuLzaAqeuPkmu6rtNMXxDUJhEEmwASGoABwV8jxvjb0jxuhEe+ThZcrHSHC
WHfu8j2RIfAyer/mnnZJT9t0s38YK/91cBhe2mE8Lp2+naFl70ZLe5gs46Vt3t3ZOc+O/807SYZ0
cz0iOeKco/CU4GKRRDTRf1Xp6kcQirdmYdsXKlAscpnlfsVYnWX6vXLWqOwRb7se70g8qnxTun8c
iYO9G5dXUga3GwXdehxjye1tOfkfM7NSxlGmV9q5qG7UtRfLZc+vIa8LX/aBY0+PlZxCluh37WwE
iTmecs7AFG4XtBiOgHEWh3iNsSU7H9N0R43blRjcxdK8J4hWYd5Z78g7G4PHHmcGyaHRbF7G9St3
PjOh/VmtE9uFe92JnJY9KI+9h2UR+34dL3U7Wg9dnf1GAr/UungtwfQCnlyinKio4rtLY+0qlIxy
bzia9hRBYfjxjfphTqaobt7NzP2TWv2+zKpTIvX5Sr5nk6r4rsG9iNprHTm0ua1hjh3YvpLKJpYZ
b0kYHwzpEl51fldtnYOoqA9abZkBCQx64lR/KRptJ801Stp033UdxZraW9egry+0WAh9yCOvoxBU
42goSgI1KrkKXK+bVeNhY3FNh9VEiD1LUZdjvPlwMImJqQlxPW1+tAz6F500vEz6Y655HvZqnubE
1KlVHZR1MLDF8p91YBXec9ykHw2rrKyfxjOuiWvTtq/TWpSIwZU6NtiSgngRrzbFA8GYTytSdvY1
NPZTrVn1DhzDJ2k70ileTQLWqF4m/NAbM24PWok1gmT6+xS3H2VOKpwBPgl6vHmBq7Lvkktr0ME0
AfFyA6XRy04pl/OVqPpR7ysRGqN332WImWZMdHup2Wbp42VNnCsQSBisGX7RFWb+puhXEeE8II/a
w9HL2+QDuqMItd4u966Xql1mC4cE+rzudAxbWznVUFiasiU1R+YRV1B1LAC88SuX8ZsBTDBt6a/i
fkzYmO3CHXYGRSiPARnHypYXZ9p0GuBB3aRyhDQtaqo9noqYCV7rkociG4JZmY+VRz+940cUxUBO
EipCffxjuQaG4HUbF7URQAykr6TAkbLtVFxdXGlymWgzFoxeq4XztIC1cGqfbKl0n+RkpxG/UjAO
82Exb0TKhGllrud7gDNoNs4Un0kDEPW0Go0axBEARlM2YGihbgGeaIyDSfpvIwhC/Iq9uTw4moSL
N38nGp9taCgL/mWZu++15p2VxkUJsKkjyh9YhxtrKX8BC/D21G4TsWpvkIjZnH7RLPgaZ9WBLDJX
98Q60gaoBatvk6u0zubE23yuzBOjKcl2nlVhVwKhbW75fvvsCJ5wdLE+j9BY/GgpwEtZSksPHC2l
5nLzgETGqwkPcqm9rVsZ8hNioBGBeCx2PnfrXQITIpjTUQVUkKbxQWYFRnV9nYqgoyNjo/Pp4+kR
n7IkvkCNoP2xJROTFFrHXGe+0iDzNfp5aMzGaXJJv/JO9Pr0M+GtVrnguj1WhUaTRzHNFwUkz7Tq
Eux5BhahYdPFkErngWM5K2t7k8c3SFg8RhX1auaY7B1DnRL06U1HQWRjaHM4opwHtajwM1hX8pp4
7apjp+Qf+hsjaU9Hn0zuRBrAbr8KJ36Ze+9+Ypdim2I7eubR7VC2wbj1o51t5NT/in2KBoqSvai6
tkV6KpaPxAUfUy0Plp3cYap7J5N9bvJ2LxjaHCCGpS+P8JkevDqDTrhs+u4WDNegL9XZ/Y381fTj
fTK9tXP2yAYSuNe6RsJr3lEV7IPLSMzAWPccsZqNROCwnS6SwdgCBZRnLWU8jdvrGJsbDEbLBYDI
XWH6D3wsw9Tpn222ozzO/tjMfas1vqkUlF/R1yfC2Y9Y8/zrNGfOazt2ejTWbH1WeNoYy0JL6z4K
+H56TPjerI2zlkHWizmniCb6p6zPXqYeIuUKNOnYp/Ihtpo0gsYBCKNqr8NEMtgY16e1wAqpxvzW
z/k2VMZdAlQQNDfs03G1q6Dq2vckv21XTeNR83t2413xatYQStcWCYJI7KqN/jafzA1GPdxpSfrT
5119iHXlE7BsFqScDOZllnug8fJ7x0RQxAE5z+O2r71XG0+A6fPknPJyOQHUObAFuSAM4TYrU4eD
wdJB9xlEgUydIYfi7XyMRJIcAP1wQbTdJ2gdT5ks3gkt/qMS4P9sLf+FdeQ/yfmXz+JTyX9T829/
4B+2FvEXDj3hYIPE6KtDBvofNd8yUeVNXCWC/jTgau6/qPmg00AfUd7g8QHFhO5jIf6HGVkz3L9I
RGBrAS6IBH9T+v8XbmTTcP6d+0/uU1CsaesW2IQbXub2ffxrBwn7UoRKk2iaP3suFFtOnPXcmzoT
ah7Xr2lFHHzDz6BoT7Xp0Ck8cUgrUrPSR4iqoAWcesAUzw6AFBp2tA7hSV/DKmmMc+8bXI+dRAUA
AvFmIQUOR/Zo9aFphiV0fCQJ0n4850/CKbmLMRuXUxe0a/w4rBWYZp6fwADwSiqz2IBxecUGs/Cd
oOiZrX0kuXZqRiMYFFp9NwsMxBWDhM/skBTDCDir4RK0TCedxviNY2g/mum/jXW+JRQVsZc2DiTF
IGgqJo/G5q6pOc2xwY0J/1fW0erz3MZAEi55Fz+37ecCi5Mgi9iPJqNXYjv8/1vjidX01rfq62Br
9nbVy+fZKXYJ9cDpvO6bGwojIx2EdMuFLw/gfIL8Vn1Puju94xnKkUCtOFbEYJTOxdbyl1iLeg5l
u8TFZxTyLdURLKFxq0KCYLBDpLlfscNFo7z1xGSW+Ufv+/RDJxIcAptFIxYGFjwCa8HYFtZBJmgM
dDAFs894R/E9BpHcAm2R5o9sXU80Vn53ulWecp9iPW3suXK3dsMor39bg52Gg/iNJfWY6tpDUz4L
ZldRbqd8vNx42OWNs9Rx5dsJjo9Hz+iuOFSPzYCwfYwXTsoM52OgW6hVpqoPajDeeUfhtYOSafrU
xZvVuVHYBa0Jrjf7nfu1Wv50cCNCq68O/jRPe1FjAVDLPh/yli1zflQQa5kHy99Sjt+JLe5Wh/dS
xyWh1FHcM6mhvS/qh3VbGWR2dShFzOUSqHivr9a2Bhi/J8gZElvOoi7DBZ1Pum5yD+yyO5oegYsk
FH4wLJ7NyrV3mHTlVlnxYweboAfJXmQW0nYs873e9NdeYYa1CyqER+O7qvHlLMvByscjajj8L7/g
YmTgaYpB/yAjZPdjnv/ppXgwuvXHVDEbj2SYo9rgWO+srW9ypVwxNwh6ogmdyBfPHl7yrL8mjf4E
2fcGoUH1HhbKV8gpht5sRW6cHuq1PaZO9QXjeI1cpt/Pye6+7AkfDgweapgz447ZISRD/gxwJLQ8
TjiNYIuRmkEWD7+TYQhM9ga08jxJ2OoQiPFWWVaFD1YfjX2WmN95apnHVOu8sJp9Fk51Q9JbK45t
Lj5NZQH4W3nvcFYvB38FKyzv1+Qk0ITdng2z9Aho7mPu3Ciev51FHM2Ydfx4xAS9GrBeQcqEI1tP
PvxMgLK7pekPVbezXDYIK2JEF2+XuftlWLxnlIdsWfJZgAERYodmUfdm9U/1jEpXQsGwy40p+d75
yAd5+6nsXV8Ugdu8TZ7zO2UdB816cnW+iOsBLns70YHzjrXb/FKkpnw+nlVNE0Aer+ASnRyoCYgn
KqJS5AIrXR49HRT8cYK6R52ghbHoW2STjfYJdajEUFCxkLcPwMH09BeUGwf6o7e4efWgO+Co7lyD
i8UHBI4S9VfasTz6XUu1I6J22cD4W8yFm9RgxfmJ0SinPleZiRnq8JvQXSbMfBsSXtZX19CTq/up
7EKDlukHVAKbBYiwm8Oc1Sw6LbLI2K6yOSW6P7CY3KWtTVwjL1D71KI33Q5Zx/lOdNi0QVdlRK/6
DI3gJLKVNSjejAQ+C7A3G1mJBlou7ImVTSEmHK2MADEU2XblvCGsZY4Al9sGh+QNga4zDllFfb+a
wo3ivvN2FEwmHyVtDPFS8IH3oHQaacJcaE/VJe76A0yGENp2/s4OqvjsV+PKAhOSeKZd6r6ynuvY
SgJsemCfbGd5sgz0UwE+4KPuvAric/xq+WUWSDX+9m272Q/NXN4Zw8RHh+BKJyBE+fMexuWR6QlQ
3bpF7g+GOT8NQl1sLmy+TIKSFYhDBGCc+v0EvibJJ37x9b2ycPH7/i7nUt9pxg1nXUY8aZd9sh4N
VQ3gD7ZcBcrL5M9ZiNT6LAGKSezcH70lIz9u3LO6obHZFa92wa2z1JlI030p3b1iXm9N4YVzJge6
OfLtCHGwteyaHCiJVtWM8VFLCzZyasf9XvxyuUVtzPm/2TuPZceRNOm+y6wHPdBiS4IEycur9d2E
XQmNQEADT/8ftLDOrO6/y2Y/y7LKTCogEOGf+3HAvZPjdvuFu4jweP8EDWHbDCAK7fTUkjofc7XS
77klTZXcuam49Ot4z8HnXuh4U2qPSHM8J+V5mjFzmToyYjzdFlIrj3ZRXJRNTqIS79bWdcSwGUYR
8WtGvexr6j/ab86mHPxIh+DRTw/JAB7KoGL+YMW4q1vP2zUFwL6pnnf1xL1H9nDni6S8GcsZWibc
l1472zFMJHKB+OGu/OTVsud2j5h9Ubb1DcxRJvUo0IhgROmjPr4mejLsBj94QiM6Y1CFXU8mnf3F
EDI156HjMn6o8why/MHTmx+deK1nlcV1xQuH+Oqi1mj8nTFp58Hpryhey7YNqWYHgz5eyMCe3sV4
LfJVosq0IBpLY58Qhg2WM6H3sK+GcGC7xKPUH76k0z3Z0EW2tcfi301GstNKgibJZK0Dffgws3rs
CDIvybBcgcc5uEgxZ9ea905q3tD3kpC7IJxPb+NN6eQ5jLDsYYHrO3S7EuICo5GjJ0YDhYzkRV2f
xJS9losO/8ffarR3b4Tqg6PRZRe+RLoiv8l7Se9gu7IeRy6c582kl4fWl9A7a05AaG8/nsWo2tY+
ikYefMmFVBvYYouwlvO2CxjQNBQfHHsMc1Gezk+1qfYzod9YNw6xV77GormsZXIga7mLOV3NWvWd
QQcdy3LH2QssE6+ayvzZcrqDy0SmE9V1XjCwavTY3/vOVB0tZ4qotDvM7bQfk+Cjy73QTm9acU5S
ri3cmxqmzrW9pAkeVi4dOhD7m8fBxitFVqgbnxXamz67xVNf6zwFr4NFD6Kyk0clkGFwrk5okhas
RDJ6z7p6H0rtk9IMHv1nuCr6N/w1GpzMLfarjUOauxBBBK3tsTRKsYszz4wItJZP9Rg844ot7rkn
/Q3HZoN46XApHT0CaPtDQ8+KvbirFASx7Uql5VE5baukucOJquawdQikOvWzpuCsOsLY0VNVRY60
BXvoCnDsWhhA8QnOMpyTV2WG+hC8ufHOzC/a9LZMHRKvEMPaFHVVpkt8M9by2fHTK4L1Ob4AO+JS
o5KDzgV6UvoLku/seOT7BLYWif8qyA3tqNKaqU/WHHKqJ5dtTPYxYfihGJQ07b7M2uVlTIeKJ+1b
XVDxHSsj3q1z5t6LYF2m20G/sjtCOx7e/YMwlXjMRsEY/VBX08tSurcF0Y9Qk/ZroD6GQoW9mQBW
moHkCu/Wq9Mx1HEIWPGKJ7YZXJI0gVTk0kqQjOM2dWCSQoYpZpyKktYTw47iYGnDlLM5e6KyeQRg
XmDddu3lE70BGZ2bbjhb05CFvaJ6wO9MXHimll+21UhmqrYfmoZHjFE7N/T+Ta+L2S4/acq/2YMI
MazkMuMa2jX9TdCNjwvGEmSwk7eoY0EX0SYzm21j5NtZgZKd47NVeHvYDHs8iKGjGOjZRcdR3NNu
F8Bbm6BMhidIkA+lyQ5LmzESjaRwBJ1XoGhIUBvPmnAvGk8cLHxRTQc3ytcKVPTgTDLqnKUBamN2
pVX+c19Onzh1rpLqNugpL0rT9eHygkSOydffiR5nKVOA3Sga98ExKu2wuAjxrV0ctbg5uJ28MLLl
0sxiaMjDyOcQJrANGG6Ofs/A6ZqB1H4SVbjYOucEDq4bNITmUPvMH1rOd9s4A+LueDe1r0WJbTNf
63BYSffA6YFIXldvlRsf2jbb1uCFt0PNl9c6rqTwIp8PWBEeLb3nMAcGH2UtfwCAekkiImpMcbTG
/pGN4Kkn/rYXLRqVUvMppRtON55JFwVbPXHMa8q48D1pp5H1S1TlR4D1iqifiJY53XXOLY+VB4e/
1NjYa3OL9jWo0Taz+2EzkqI61VP/nFvalinv1VLT2OI0xs/YpN/xpO/7OHvqg/7cQ/HaIBm+2O10
iYONezs4zPwsrjiQt2LH8Sa8Pdy5s2mzvZXUEjWDvqMQB32dw92uKKpnJfvgCc5Gh4vHP9gl8CBV
9Hvb0K+XlCdy6ql5Q8yoC2NrfKbi4q0qiDN4QXqF0+VdLemuqcrHBMDCNisDfCvGF8yybYG54dQO
14qYvaCtSRFKw5eswrG2b8juN/ew+Pag5BiomuxOa6++LZS/HxdPbax0/IkpLjkjskmWCLjencm6
qgesWEEP4nwy33WBbFvO1pdI3GYjnQRzyFQetHyq9gDzQkt0e5K8ZFBWrzF0wfLCmFp2ifa77VWs
IwGzkdiZ7/3F+ogb+cDx3rCJIlLAgbaw7/p+jx8qD9vc29syvhv7eg+O7m7M4t1gejtnzHayt76q
tjn443TvippYPRYbzGV9yxmpKgjgXQSFvW+64pEJY9WWtySuFRlSQi3DcGhoiGCLQ9PHBxUvUTo+
Qyv2LhulUNgWN3vLcx93oiEmyJOJYrQ40KiDwQ6E22ecpDpjvLRIvmOqTy8zO8MeoMNgPHJFadSl
ZT0/MBuSTSKZjSSDQINOSay1hlnf6Main/Oca08x99+CF+zxBBCQdGxfP0LUmsNm5vAsluVSlWxx
7ZqcBHhPuWc/n3Ci5gJOzdgIwe600bLgZXJqfT8G+oeAsZYQVYmNY14aYGoJihwUcdCoGcSbZibV
owHFggNdbH4UU6GeW8/woqShXj2IYXfTiMIUjf4IgB89lLXKMJA7tfHA8N45CDUkfPelgiIC2ebR
SiogxVqiY4DT4tm8cxb4eby+5JhDG4rzIHiUnerKC1BmK5v0DzYDcN8DtT8C0zUPDTeXZx4tuYq8
bCkgpSBztHnXXyaAx68rrO+nsvLTcg9ucP5yA4JMzaymIyuQPMZtMuPDjrXTArLDbTp7K9uGlkW8
8XvM9/1OT7zpOQ+W8ujk5vTS1h7Jv2WAXd/zNu8IBI4/gv0Uk33HiyprEAedEc31JMr5K3cCDr16
SWJH0iu0bQlIBlQjcQqSfDJ5Zu6R7AxZLxHdd1SENbEfaVwP73Hfwgd15vyDhZxkepHs1DLoB1/3
uynkSTV926vy3Q0D4qyZu9bD6Hbzduor+2xhJq+JsNviMIBLPejKhk3PUb3NGsofncEixlPVnH9V
+eDzPMSfBseQjqMMfEbVEmOOKXyiVIDhx+ANzDlWfbFmKXGte0QYgUa9OFcuvR0fk1lmEMlyvi+s
vFkU6DVcK1MXD8OYyAuZ1RZG8CEPS0O/yLWUIQ0thhV4ZtB6W/rhu1sY2Ppb7CT9a+KZVKk1Xbfc
4vjgQOKPJfzdtGKzARWXiiR2twcPQAGEPWxXyp44xJZO6pBmKmhUSRVI4q0Q5D+VkzKpJ8V8cjSZ
nTO2Ry9dPs5H6ricC2xOcUMHYgAUQZqmIPKLGXjxO6w0hWwctutSWc+cnyCbEw2HAuMd07TadWI5
0s95a8B5DKsmuIPT885oM6KUbW1WjaPEYC7qYqIGtJDTY3eki6YrN3PbowBIT/r+FkfcfFGnTH03
YuDpT+AoyRYcRAE89nEIOcgPDxAnzbAB37JS4sEIhy4kOM4eFS6oTtO3NsfpyEbAtfB3eOJOjlVC
+ZWFMDdjwOEeiHKB1zDs857DTjxqIoIVnO0bvybYRtK43fje+O538pnRuXGjkfRhH1BdFNZ4WWtM
G80cr1QObPHWoOz3krHKnaSjoPSr23lqh4h+tK4/SKWGOGrG3rucvE6Rqi5aPDRV/ZZXxnqnAsQ5
lmnW2kReZjBfENFTQE8gZXZdzpJKCKiJ6sn+ADlJLAx6wXQZO3TOQV8p3TM7ZGNXzRpqKw09uBEh
LakTPT14kWUnIrcBBE/Wv6q/qH1E81w8qGYn7oJp9Y3fjjpbbdPkLMVmpB9ek7qcse6CmmD1W8Me
+LhAGaeGbjOkqZpHfN41FHj+3ZOIG3ymmlecF88eDkAWjkQ0PYzizH1Hs/Z3Fuy9B8te1q3H4g/H
0ab0M7RIJp86hAoer3ndXk4CR0mP9/5s1sJsWEKMYG+NnBC5txYDUaXrjogyWCM5Bla9vhviXo8a
b+g/6JRKQ2xcwyZz3ZpeLrkLXMDJiRX1Cvx4b453Zldyuu8tffr0CvBhTsE+hANz7oDDjv1km/EQ
P3K8Ut9O2ib7hfQS464hXq24TnIJbZmGEbdFLjFNkJPbupfxyZ3lDUEBkMAdYfTbIrDMt5gzWLBR
vQJnr00kfAS1tBYtmZCXm+Ha9OInu1ePuWwRFrv41hgwmVSa6YZqYb4vOdAjd9h8vfi7JG5b/I/3
HaCwRoyvgdDkuViZg4VXnP6asrbM9M0ytAS+WfMK2fvGmLqHQRg/LCNbuiE3bEs5h2tXQ+PVbCwk
ao09hkpvX5DA+COzeOkgCOzcwh+3JiP6XQUFW5dwMqhkcdiyOQU4MTGK8qwoI5L2PUqSEeFFpliy
sG6Ib84bfZRR6WDGzpm4p6Pz1DLVDOPF7m7RmW5SuglTtNVMf7AWwztLJ/+YWP+MokHv1RxbnftK
U7eahphOy0y6W2Z+SBIO9Z5KzcjXcFF76HVYQveJKcw3McuECgjb3Y7L4D2mDQlERth5rz8w6ga6
7fvXU8vOAfDFZ2FDt7YlI2eBWxLONEagjNGuo8tPABH7mlU5pGftWs+HdpcogZkX15A33heu3UUL
TTB3Q6/7O9Oezio3n2Eifbad+95lj5RybXUhd+ky0BjtPcuCCUQ/CTSnrsT5n9dzaDjvS4CBTqTe
46gHlzM9tBs4ADxrhy0q4kLOlibLPms3dUcKF22MmsWbAZVvaPFPUpbLR93DmeeoPe/KTt9zbn6C
v8tzvbQHwDXZCb/Ayq8nz5DZ9p2nKoFs2jyMfX8tAtoeOUCfx8WKUupatin0pF06F99JSxOD33l3
g66yQ84+DeA8sSyoV5e5wSaPCjNAA5W4sQzOBZjqvi06fA60Y1Q3CMR3E7v+jTtwVhajc+86DgkR
xG2VesGu0401enFgpmO/9BJuYF4/FS72SmT6sPPL7zHNxqhI6o7WvyTTr8mLao9Y5CFogmwvI8vV
XlEOLmDdQ0L0ceeZK6llmg760N4qcCVkaFNityNbNFn+AK5F3tJ/gBk8+6rPQmmRdLHtDAdO7KRR
4yf5HkXlcUxRzbGegRin5xf5ebnUUqH25Ri3e5tSXcgqXh+q1jrLeXpzi+IYxAbfHGrYZizlA2q8
tmlLvDBu2kXNZBNBnFuGRwwzjg61ChLr9+qrcWg96l0rDGCxLq0f6ZagDtdQfHNiS3AlofChcNBy
ppcZ42NYDQGpgMW8BEIP3UHzx9upNzQCHZxiExwJ8yJtHMDJvJn6LucTLj7P3OUMKPtW1Ck0tdh8
8ExIi0aWmW+9k4wHfdSxPlYx/vUAZ+a1m2nQmi1Xx6OB+2HqvvymdTAe5u39vAz5Kw/y6QKv7Mei
ifTVXmL/SrTiUPVcLmDSOJ7gxYc4GG/jWp04FQmVA3IUPo1m0F+A9FrcE347n90g1/aWhaeykGfR
4xeHcwk+8n1SCHbIHhqSFIMxWKqXnWNsxmn8NlmXVZG/JMxhJOMhnJ/5YUHFYUUT4DKlvkuS3rk0
Xe7TGmtJa9OQkSX7auZTs83beKPYF1b+qJrOPRYGPvq1n8DIrR0eGX4kyNMa5zhhPaYkEyD60tLm
B91P1qqXJQ8SuHQZwXq4LSVEjI4dxsbCwR2ZEHM6OztVSieU56Bqs0QnnHBTYxneHKU19DBhmBOV
/7iMhKC8lIxFdjIyiIhFHgWE9r28RVJpD8lIuVIu1DklHX016oYA1BkzzDFZqml2gt/YLDMRwhjW
TYo5Z8r4kGhXsj6rfjma9CCya+2dAzUPlQ1b2K6L/JQLTcPeS7rfBQw6ixJ07/TDFIuPu1xDRKYw
yl53CMlLgMDU98UUWlhJj8Oo36dZ+jg1GvidKjnaxKvmiSaCyrh0GhdTFk42pn4XpElOPBjB3aUG
RE3mmvvOseowszmKeEw3qBlAcdSDi8KAn2UuznO7wA2Mx5FEweQYJ8YhDxpEwKGv263S1Ktguh0O
hFdB2jHZlC4Vi3jZMrBH7NusJ5m9tuOPahl2aFz6CUWf7FJS5xty+VvTTZvGsw+ytAwGWMDZE9sK
HqVjlScH1jDzmitrWB4IB71LvXnVJ8YKgIN2fTuD/bsC88zPqtx5sxSJvc9i3w8DTpiBoW1Mq6cz
j+0Z24bY2EleFrvo7aAAC5OjOVE/uhcxZhhHbJWuX3QxHra6Y3VYfKSGXOocIDR6Git95xj70SWr
mi2HgEblTVtLncZO0QH/JX87lUZYOOSl8nQ6TZaFY5ew+iOQOx7Ui5GE+Nbba9u1PnumHUOrReuI
c9ASCO6mSEKAX1XY1subk8nbLDuP1AHRRUu/ebGyygv5oPgWzktusIAbLnBR3t+c8chbdMI38Jhn
vmiuO2fQf1z9Mxua8aNjfrgHtMeLY9vUvE0rRXDlef5t42Bi9KxroFkJI5HyKTeFtVkDfpk70GQp
zcOChR7a9XvD9bWSnMcnEBmbTPmI1J17S/XmYQFswR+L0FQZaiQ2E3Ie7UBAUQTvdDy0GDTopW6y
R1zrcpOO1o+77IkemNRNY9eEXRm/mE22HwufyaIZ3y50sG7AS59UvNwJtiC2njB3ZkQSlz8xMEAU
7ZQQ+zJGTs+2lUfNtWKR9+oqsnwnVD3ee1oft1UmLuKxvLAUxj1vcXt4pzBxKusIlxrbot4WnzxQ
iJwEdr2vtDaSQA0OrZRNGJgKfYYxni7K6ppbK8dFttxxFiLAw1COdAlQg8aWoQQ2tDG98QEFGLmr
rw8iYRhsfLHxP5SJBgGasz1h9i/CyZdu0TzT182tZwXbIblhIrQduJLJOU0b2dIzPKtzxaawfC5G
jK1YQdGK0NTcPsVRW+ytNZCcdoYgf1h/jlZx147cZbqrH223Q3xML4Iaw4ARv+QeE/zaqH/KFfg4
47iHcwdTiuJMRmUzor9Dls0c0ssyMT763JWXZt/gDW7tCyhYPQlGvAxDAmFunN9cvWye06UbolFD
/PMQheiL9Q7drL1Odr6rsJTtbWckyAnlucngFnj5yaZEIxNXtLBsgxnD2zA9JHYc+rjopSF3jdn9
oHUyz9QFN5aYH0c/S9/6obqZOayODQJ1PezyQeM45KsLv+suzDV7uLzG+rKt/RLvgLExCu8W2S6y
EjuioWq3OmNMrkVhNdFkIN5Jj0wY59U9RNtjQTNcZM2wuAZ48rh4y2HgP/zuqq15NNO+gV3hmvHA
kYLz/SStT02x7sdNd1lRSNawxgdKQ067HcyWfSaWjgrPqlWRLrGeSpyHMYO/wL4nTnbqZv2UJOtW
wB7Flmc2J0A46hVPRF970Sii3nDIumg9Wm3yOTIsEgLAlzMJwtMPQn/o26Nh4mMeDrpfsonk2kv9
qJuTT4KNsH5hy0vJsIXgB2tcEXsPLVp+LkUByMHZ2zWP9ACHequeE9IhXR7v6OYGBZ+okAdk8mPF
rLKxJbeTmx8542+a0qVcHUtT3MXHxp0vWyPlzjJBeeTxMxyHE2kUPytv2W6O+4wp8QRqa1Nm7w6h
4tjWHjpobmDKd7VgtLtwbrA4WzQGYwPzom/sY+0uHX4+CxUXnEjL2yzNZq2s0pOtM6SHasEJMNmY
QpfIEO2JtmLg4cAXivLdKeznwZuv0dyKcELbdyvAzOoAb22zOCq5BcguSO7rdIh4+oxOn9Xztyk4
OonZ/pmSaltABCmc+k4P8vvFOdGXTSW9eZ9WwxX1bCULe8OJCubXFKTdLstzbBEyYtRItHnQOEf7
XNlgt4JdpfIrq1DLY8v2lAUyQXBFTqENDuphtfMpmN8Acvts2ThBb7in5+reh1GQ9j5z8jK4zBZf
nZXeZ1dYkpZryvUuJnNhqyO+fnHV/b0S9LcK0DVX/s/c+V+NaqYB5GmNsps6aM/fjWo1gAWRV1wa
gs666zkXrorsqs+/Kq8psJ2OCKlpNXvnaagpscCY0Zlw4Rn17v7knaxVo7++E/Cizkqiwu5KH2mg
r5a6z/e7tIrX6tL/TlM22iXFhRvse+07VeP80gaaIL5s8l93qtS0L2R7/6HoZXvvd7TTMbikDod2
svz7r2/m/3yX/2W4XAH/8w9z47/U2V6+9+CbAcL/Zr1c/87frJeu9RcHQ6Pn8XTBJkmV2z+sl477
F2QR09QBGCDG6pDB/kkU0/9i0VvrgRTjr/5uvTSpwYVjYq7eSxsMWPC/Iyn8fhX5Ji5OHbsl1AaT
FzKctfD2l6toyVRR5TmjoSr3DHIh3vToqgz4UdUTeFi6EdtvS896plaBspNL9j7qo/ejFLL4L9/c
v7m31lvnnxf0X9+K4RjrpzIs1+aq/f2tVETMCQ+mM37muD04JhAaD1zTwasLqoVKO+lucz8Wnwq7
xOY/v/QfaBKmjSoNsMJcfwjPcG0Msr9+C6RwCLiQJA4DLXny6ejj6DJ9Z5O/x2tk/cmLrYy2Xz8n
L+YEDj8cGGCbksw/vBhd0a6j5X4dIpLM4Zz076Qe8ug/f6J//yI+3Dk+lm75f3iRBIoNRQJaHZpl
ahDkwR+1eJZ1/59fZb06fvsoq3mYXypYP0pAcfPv31vdDh0zqR4BeJC3jrZg/InVQ+At37GxvMIA
PvpDSWwk+JPFb2Ux//GFaWFGAwls3QBxu/7/Xy5b6QaNFnfsRcld4Kcgzl/N+xzU+TNUMrvbC7zE
+A6k/m6tQy7IDwE7JoHZVA1A1cKe51MoHEXVsKXoSKPkPOC4VwbTc2oN9cKiqnHa1Yi2LptSmQOz
Zp62AJ0m66Frff61JqFXqB8QLBuS1+Koqnm5IiHvmUfYDQXxcbOlUkI2Gu78oWesc8SQD1DMYjTs
bIMyBWiVWU8NX1l8IKDMwMLoeo94RuYQTbUgYMJbpVFn+t9egPzQwMODwNA9k5PUuib8+uU5tdRy
tOOQQU5+qdGevGvSwPuTV/mXe8qzuMx9EySiYWEj/8MV2KUTtKjO6MKRwosw6ACPLrqYYAqQOxwW
s9r+52vxd6K1b9oePSug/QzHY8F1vPX///KpXJpGMUM2XQiahl+uryy25wqT8lodAx2OZNaMHPSf
X/TffEgX0zqrtwPo0XT+gKEJggTHvcvR1cv7G7Cl+aFLWjygVnBTzWnxJx/xX27q9TECPwfvIiu2
qa/v5pePuHBxDI3hcwJLsn5bNjiw+mBq/uQzGesv89tdHbg65n6HNdjmoeX+8Zcz4HaNLFwhZavV
G0xM08FiXyM+Kpn6D/5Qn7W+ISu9xDB8caJ45b5KbeyCdE57D+48AC1rmc3/7eP/3y7jvwyP7/j/
v8u4SuPv5rcdxvrn/7bDMAh3BC5AHo9lEOaSzhr8N1ST/hfD9QNuc5/HgBlYns6N/ndoqcm+xGDu
TrojYDvrrQvs38Md8OndANEzMC3U3b9ucf+x/bn521XS/uG/f90wsyn97WryLIOdiu67jg5YFdza
v+xTGzWnMfMoERfmcFFmi7S2jQ76gpbexvnCuMWxpKXryzto9cxYSbaq009WKYUWQVwlPJDQRJTf
CC3ACC9AMNtfiT+n6mb0LY3GTkwkERmNagntUYnnovYx6E3uVH1ioEs+WmrZCAhU4MR7p6hp6MJf
TKNbI+OP0TTq+KyZlC37ZifJLLlIphUT14tZZ168F0apT1SllazcQBcgbQTHubHr5pJ+aOy4TMq6
R0YM7rApGsHsHIqbgtxBLWLJ/IL48s+8gBY9u8NsMCyl5fvAPN3LdjU9APFuQoQe0YpQ3PQIYgZ+
F+WgPH1XqghUtQcaMNg+0z7pe3IDpTuwD+UMYQoLiJjEG/Yy8AKFM1vWlYtlxdiKoc9c6DZugkl7
GRpygyDoxVePP/ZZ5TPJAzULYByzD/WxHzi1b0fXH+5m+Mg53IMZZUHvx+Qm7zFsMhLS6rOUNobu
yVSKBqs+FQJS3OqkEhJKfJPV5l3dzOW+o//9Qri6SLfdXLzMhkZzJA/o7Ap9w9e3FkSBTznY+YjH
uUruqWEjwD/RzLQZG3MIS0ZSb6XFko2NPmCkach07e2tm+YoEEhLtGEzmbYJAfkKpJCwr/A9tDXW
Ch55oZ31r8Y4omIP/nLdmgmzlrmbaJqCS94kpnuX1nb9aZvB6vpUIzI2ldsvc2ckBwbCoGvoGlme
iBFjFnDywMAwObqrhA+ZaE+oxKDSNhMEnUkp3Jd4nvV1hEUp5QFxle/KHbEVEDVmcPVQDB1iMNsB
r2cg2kw5NAM5+mjUnT/VXIrubOEai93Weh+zChwrWl/QLlc1NU8zvqKOol/KKPlhNXMxivW+oO5G
b235sNC+TMyyCUInd8+DnC4XZPte1nSgMZWlOxEoUVKkR6IjM5NVJuxNCkRJV0G3gx14LtoRLBno
6Y/MaR7mZgWGxzEYasKs8Qai1efY1AruFsJ1oJDbDVwkh3yEvNvgkY1NfJtJUjDtBiCxpdX9qSv0
p9wWViTtrt3T1047IZi0SFf9me760BhThk585sNcwN9vvSdKc+i3Sw8t7dBslpBk8hluGbFwgGWL
/tVO1Qsexg/lFhcpCIllcuO9Pdr+N0rul1YsjHUhcM2LeV81VPjZ4wISWebc+wjD8LHM0JqRsHA6
FWExel/kCZg5gATZJOYYhy7e3dypVeT3BnXaU7ZG69st/XHYd7oxXTvq+wtk/cgt43PQKi4amiWA
VMTPHZPvIIjfbOXdjxkT7jEt3gKnE6GicTwctP6q9rL4tU7KW9P0j0s2WFSiQeEt+ua0EMTEDq5d
x4k4UOvynMRMosCxVRjV9XGLk1s8ok+7d21dPzr1+KqV3fW44Klpuws9g1/kyB7DgCwfWdXV1u87
iefX0PZyZKJqpg6LxeRN82ms3btspHutGAa5w0HkbjjSUKtVAMRpmAnvzKWcyONWDDIGnR187WLU
x1yydolBmqVcjbYwE0E2K7o3YFPDPnPcLz9r8ku16MUVCR4gJQMm1wE7AZn94Nw2tDeNHmG52Wn9
K72CclL3zl3TGuix+j6Tlr4JEju/7YIOvDpGNUs6RyoLdtkkXhPX/qgCBXEpC/SwsKfnboKmUE7k
beIF4DSI6OSyWulZeSd2cAyzQzwM+MEcK+wb1azjDptvwbq00qChAcPMTr2n5fSomvXOzYcLaOv3
Xt/e1IyUryj1SMLeWz4dy7+Dt6BO7kCBFaPvFzAU5X0jybwVI9Q0DNcK2dg0Dwb0TtMYpiu/Id+L
r41hE3jO1FLnbrJ3nUmHAlip7JWdVERv4kc59jZ+J/u6ALMpux591OQyzZQRoG+nfph0kLqcsXls
p/6rREXO8/SC6kV8qHP/VErK5XyNLNIC/2GiLHzDJVdsOw1zZUqcAVjaY6dPoJ5sg3aU5VKuC/1Y
RB5Oy63BiGfJXW+TcEdhnBARrJoo7w15cJOWGoKBnDbqnHSCsJhxdnVKuxl6sgR6eZoZzFmGOraL
rh2Hyr5lfSuvvIXP3NH8CYEHp67j1F9zNT06evVjtvPJJfM/E70JJynPQzoHUWPAMFgqjbpjlDEv
aLjXJ+1IofGpHtruI2E0ToAFnI6EWmCYTrYl7eFtk0V9SjnflGu9SVx3n3SbzKGfpNUF3VrUs4yr
SaI197ke3y19AIQAVk45BF+gya67rrBvZeac3NG7XAw/Wxj1C78E62vQA0d0zixY7ird6dSP3un5
Qye5GHHv4JGBUk6BCEI12+E9rVD4YaSna/JzwmGC9zPxrHYbJODunuyE9Aj8YE48zOVMriny0p3C
a2M1C5aZojONptotRsnp0oo9q6eicPHT9Tk2+oXvPQBkyMcz5dPZEaGi1Jxt1fVO6t6afikDtdep
henlj2n0niyPSBYZMI4etRSTiyAhZWypMaauOuPNtuycTBJaFykA9+XN1lU3kXlqqsk3oonkZ2FG
FplPJ4NlLs2pitqumzBV0112CBp7MCnHq005wDXR9JM+J8HNhCfyFveP/qF07qOw5llhQlRBA5/u
G8/hiHXwtMQlPF/SFo8teImd53wkG7O14pwYyqayuYZuC5P7UNtB4uBoSNElco/i7vYcbUeRIbO6
UNOp7ClfCJ1ZqPxSPupGORbadao3aWscKUuA4lUVI2yQJOvIzfPgc8xqIQU697atpjNQOb/cWiKl
SvGOQDLerdQp4WLkjJmziBHxmnKxYuytZpDRy761AqNAT2DYMV8C7ewVeE48CaUKMUJ4Pl+vtVSO
tRFg64lLSAuniZOXlgNaCicSSMWFB81VIpqmJTGiNyyyDQLyLXhj0PJWq8po6uIVhBn4bfpaGc1b
x4MgfTTiVnr3k5ExKOCcW8uP1OZC3bGFuqH3JON5spg4rfeUeceXSQvBJCwBO0E9HNNlxMAOTL9O
qiFCj6HKHGog2simauA5fDN0m9ObMfen7oVKQ9gZpEwmqiUU27LtNPGlU0yZMtmUxbQ8+LFju9iN
tDG7XnyroIAkJc3q7bsxoAgSyFoS5SNwGWZxQzY9V5DA7wQ8b6IeEPabnatqtI90CJR9lQz4mwAg
zOkYVRSj4CEIso7uFBqOD2RRQTL/P/bOY0lvI83atzLR+1TAZgKz+z9vyhtWsTaIqiIJ700CuPr/
AaWZJktqanrfHaFNU9TnAGTmec95DmCOxOD2xngesWXOSSqRKN3MIBhBAQWUCuuIHc3SopfnoKL8
JTcnpOWH5JYL+PfMGdzSjKbrZgoLtQvwmWZHsyos51Okuz5YFZpeDrBec+tvRxWVJV/aQDw3tDFV
6hIFqJ5mwqaNkM2z6RFes0awTq2XZrQYWFjyCADibanmJya71ec+S3r2anaJrAVTtHWtvaabjYmA
CGF8j1Sg2BGFqn4Ca5PTgbgYfVUepUydi3To9WF2Rug4rarvyoynnTuJ3iXeoDcdX/dJ4qIkVuRZ
B5VhbDY8Hlt8SrH1IxLgqpGMjnEGpwcJcOrszWF69jKwYBBZ2p0dy/KhzSDatYZH31tZOZdiqDI8
WooIcCSST8moDI7vYfOtmGp2iYo9/teM8NI3IOEjVSbKEm9e31PZQzFRdUWGPNmaObxBzKgznT8F
pwaz9Hr2PTigI5VTBm63xtvkxsv4iscI5Z4YUvO6u/JB6C/rylvlSVDzxCSIh9XeTU1G4Y0za7St
GoFLvUwJQY+UsDLfcpiWwS3a4e15E6Wrj8RXp4Pb+ATaYkGbj+hH/JYhD0YRUhkZeg70uHrwgCwV
zyw7GfaksXomNkFWKGWKmldB9KmCjLXxsu7s98xA7IxZYpdWHE9UL82d3y+dU8VgD09+G0BBnWIS
QByhyMhK5zDW3dfWq8PdEpu61bq+oRY1v4CPxdheM5ZLPdbydM6StZkr/MBZ7lsbS9fOI/Xyj4F2
omNikOz3crlzQrC2hLXklgy1eTJDktVJHcfvebMcZFVe4rAGeGf2Jv65pM1g6zWcHbUzrrQzVE98
EraoE2mJPRW6pBg5UJLHM+cresSrYx80ig8+EGWzpnHDJ+nS3Xf54T9KzD9QL/61DvP/5q/N22uc
vBY/ijH8ld+lGJf6GIZxDpI4+QUmKogqv0sxjvObQpdAZ4Fv4aHH/1OJcUw6ZxxUGgMVR/nSYyzy
hxJje7/ZnFulQoex7WXW9+9QNn4WDxFjLZRy5BLLo3PQMqwPUuUcGRFhoMggjY/hXxBH/Cx6J7/6
4Qv5Q//5Ue8xf5Zhv78MSiyaj7P0F+Is/1mjLPzBNGfl0hESFOo4KYcNdwEOU4Ijfpps54u2dHUY
Gotq0raYbmQSYu6kFO5Vjll3KfEbJ5uuiOVhcFPurqwbVkET1Kdfv8+fh03f36aL/I00jXDL4fKD
Whw7httCQ7W27rJZ4tFTtDB//PDcd+PXMMogFXqAxTtmeP+evPrHS1v85LbjLgDzDy9dJByFJzDU
W8752Z3O2u6pyzVOVLtv4ImB8Z+xrL/mAQ6JLDK6pzKJ2ic4EdTVyGZrEmL4m8nbX1waTCIdLrVF
+VPmhzFOEpmeafSFuZ0ai7VoFEa6g0WVv//6O/+rl/FdRPrl+luu+Z8vjbo1wU21C10CZPQx6TQR
Sg48vz+b3sf/Dr+Wf3EF/uWrcL+opcrJtOxFj/xBJMczBzPEq8dtnM2E1SKyJp4RvP36o/zFVS5h
5hiG5BKSjvwwQsHnqT2fFPI2iwP70pEGg7yhKO+sFlncngOYiT6U31+/6PL9/FOX58LhCfJ96iUN
6XIbL5/8h09m2W1QdAONOjT1vlRpCc7Cwzmb+EX4YpVYndWU5rs2tytql0v3069f/U/f6/LqPEHo
W4D94yz1Aj++OjDPCN6mb205HN+4fqluJFLj3a9fxF76A37+kEwdkKVxJiJPS39hFf34MgB7NHdj
m2zrUkxMICJ9mUiQ++lMAwW8qjD5HPgTbepW0Vw22g73s5U7PGNIdmVgDCCWdC+VMcEYqaGnjLAp
bP0S9thUs8DV54hs26n3YnYt8YLBooQbYMkMyif1puS2MGegW8Hcy89E0WjMEBjc9l7euiAHkiEm
HiIL3MqWM8jVQMLjsWevsG1gyJ7bxs1uR+aJMA4b+TlNy3kPJFetAydLvqkaSw8VdtOOTSBwSduS
0zrloYwGIIeTk6niMmtIctKOZO/ciuOxXWdfp7CtvvZuQov4SLk1OOppqxevPZO9ALdkiSplj4k6
GyimJxuxDBPnYM9f4Dn0p5y/fYoCnTy23P81rmVsI3BfEIhDvinKgKrK/NyTs4BSXOAIAvRQxnXG
vzM66iLJwbhGklRNr+AVi2BqSTSGFjpMi+rqzZhM/WwanhivT5sYuwnuksy5IlDfEiRuh/k1NCfa
mhr2t+uBgidEHYeYWaP78m7KreG5Bee4hU1foZwzXNjEcjwAUQ6h+WffJcQai29iHxRQ4KOCSrRv
SlfUJ4AxCSHa8TkqmwFFqHH2LuDrQ8VDHCOfYR4bUcpjkkhzM2tCN73TV3tWaXVXTcZLxI9z4ykb
SAUM9VKK7iZhX485t5NY9incK53UYAuHi3kI7qde3IU9zRuYW3dpo5BW+nI3xy2wddd8dYaEkItB
vIakqHNoBOpZEKb9ogUBb3ch1qcZPukpHU9JIoKtqMv2RfXdwZaYu1DUt00V0JzUX0Q4Xte9jp8y
muXb1DjD+n7rmaRiCXNv4rS9SyRMf9is1dEnFnwjG/JjpXCsY1Fm56hMr8wicbdYUoaDY1gvXnIo
k/Kdw8VFK/pPRbhYkKfuFBjFs1vZw9EL+cYyPAls891hY4WwZjQ9c2tXWnDnUnOAY9W4PQfBad4O
YztuTZgvLu6yskM6LB3rvsTscADJAmy/98NNStYJNDeW4am79SaQkw5H/w28nmvDS644tBJbMxzk
L1Vg9U5TI1jhXm0pxTHppzT9I/WyaHmFNd9BtbWOUT0EN0FDYMaT7T6Gj3xpRdGwLdIQjIWDORm+
JFzaQpGOyqfLoZqyFYht2hIwKWBGtc9TrZcw4OeWUObBi4tnXIghrF73OpmLW1HY3qMP5evGygz/
89Dj+qZC/LouOka5ZPHWsa6RZ0Uzb61m+ILJHfMp/SOWW91AJ4HKEH+hBnmhJTTNhib5FhWYSo9u
Dh+pZiLtM2bnAEsEfuqXIa6GlbImKoyKaUO2/m0GT222qOx0I+D9WVmx1d13Iyq9U87Y6T3NreU4
+Tux5n1mK0TNymAaUj6b5QzGIR6/wEwNt6WO5k2WiYOj1XzVjuKdDBhpgcKPsDokNHYikOSrSoPI
56qirc7g0qKaUuxG2b4FE/2ZjI722o9eSAJe4+J98uKovpQq63YC7TKWy0Nwco80s6VrPx2TPbAh
TtEKEM2CbK0kksI4kQfkIF6DSS8FSG4meMvtlN2MRumRsUI3GQiYeJHPA7xV+7bpTrpO6Kyb0Gp7
GzPlEgHLp9ehFpjcmQytKn7isuqfmohgZtpOn3tfXXFULba19uONgeCxdezCeZM5DSVwRcwjQZ/H
ok2eJ016/tdrFXvFP61VDFcX44HNDoDJ64e1Kmszg0JUVW19IWZaUHtdFTtjhAayc6k6+OrNbkiC
UjeT7I/k8eggqdK8JtJQgqrYjV0X3cVxzrUQ0OkRIjSV5Ztue/81yNhD78yWFCwil37oddl+C3F6
O2tTCGEc2qyGylW3/fRCEUf0JuIZ7mLLuItNVRHSyR32bnWJ3JK/2o4p+u1YSNqxJrbccZXlgEBz
YY6Ygrz8m6J0+7V3KnjSc+l1vHACgmpjGKAyWXJVK3ZDPOZvXHLWNbnS5sZwQ8D4NAKH7m6KRHxD
P0xJMTXaGqoNRswVkgHFjXE7gBWfQD8SJPVwhGxEH6RXoTN6d0bVkSWhc28ADaXD8ZWuRAYBnMfn
V00eI2TRceP5NiIsRMq6bvDwlxz2SSUw58U7r3TT0QKbgs1r84KSEu0F5TutCHW18wdhiY1uCh5m
oJjza89JmPBkZe4+ui3AdhKdXXrjMbFiRXEHkoi18EZQKgA/L8DRtIojy4i5onIck3YQyEQkBjvt
AaXwjeHOlguAPc6W2jZNViVdce6C+J/T4Jhv0rTJL2MrgXyMrGTDFbHssTvZhtL+trG1ROU24iTZ
VfTHFitNheYTTeFWtIn7AVKd6Epv2igrmSNa0HMr2Xl9AXDTV6OfM4LrggMBVtcEjpQq6iF6ZwTE
nNT+dMjIsjC0Q9WGKI4qP61J/oZfXFUMEfImoPG1HiY61l3hAnlrMx7v+UALiVWNJDQ90BFsDshc
qL1VM/zeNgaxBpbtwcEonYS5PPDP8NJPqSXPcT7W9ba3WCqu5Czy9EK5jReMpEKK1jxl3lAU8ZqC
wCY4clmgxA3tSPaYiov4mAzWMH/yvUEwYedE+iQo+LDXQYQ9ZRur2DklOHiYO2cYutd94pvsjhZT
HVnTEVpHYfBILlUw3uuhxl9MCoHJau1qBkqK6+C2tiLKw8I0zO2Fso3KV4Ezstfz1JpIT7PFrAzM
GBXXtmx4oNfhZK6m3AsBN6u0uYe91D1HpilupTmPz/wn6YdKoyR97zmsvdZTNr5aU+3ecMk39XoQ
DFkPk6XGcmOEyXA92XVBTc+cA1sz+8aveSg56jMDKRfveOI3cFS1YhrCgzM21kk305uUD7I7A4Oh
lzoDO/4OnY+Hmwj6jqXRjnS0zV2zMbleB/cOBaphoCNKNlDxgJtjxyNcyY0L2+9JCA/FzY2bJR1Y
zsOFx3zgVbSA+DejtFjCHHPEcBnWrfhkBh5fxFSZ47DNTPQ0qheizoS6UFK+YrpdCiOup58wFIRO
lq31BZ5R5ve+qYNyXesuwirn+difhA2xuPGNyd1VunMYPoat96Kx9nOpWwq1v1PpcF2GqSYIFvup
y/ghR+t1gh49tklt/3k2qIU+m3K2FuEShhxfo4xoiAT9C7y2N8YjGxPv1XWa8XFqSkvuTDMzWtbp
wu52PCZgp0+UYOyGMoe8NYlk5gHW42K1OokLnp539SWbgKWMAtzDeaRI5gr+XPA0Mx2RJ5+rI96a
/GCaRd6AsUBToD+v5jHsOSzEIw+iietQH1DyfXfjzg1QNMD50/WorRZQO+7w21p19Jd3BgQtdifc
M4iMasY01ZD6pYJDzPOq4Mf7wvPVgfpYcWzcdGYNAKf1Y+fedgf4DxNzpptZm3N8beKhrSkvkMHV
4I5UYNlZShKltRLDWDFpDfD8p3GRbiuUDQA3sfOQaVuASkJ4jTfk5tNq5apaX8t6at58HcZLUYFE
CgZKNt9yykiegzCi4awcXPvacciib8ifh2+SS+SYz4u7pPaIL619rZFNHGyNxbpdHlYYDxYMomk1
zSdVKgjLteuMxXrkrNUQ59eorkYG1j8qK0EijGpYqk8q8h++LEBdSkHlZlHONl5MWeM9IDFsXeis
qm89rLnvhGKq+2Hi4LIOvKJ9DRxhHPPUc1Iep0VLcWvhDkj5fLLPYoxma626pK430FWrx8mKu2g7
mBkMzIJJbnQkpAs2hMIo192bbRe8W3iLvxqWLIHN2nQGdV4pvvquoNMltSjDA4UX6j3UMlbOorLd
FwNPR7etqX19IlwP7AZQCXN2JiYCXKYXzHSUmI18mfuwuut1B0QSx2rIOYH+OjpEHRAI0Lv8Wa/U
ZLI0qSJ2kZRNdo7ZFPAc03Y704k5huljxqFB0wk+VuGRcZu6julVu6W3rmYdcEuG7GjzS7Uvc91o
NZiAPlYh25f5mDpD9grkClisNqizskLQ2AJLmQb0FEePHSl8tlYSlsOWZwi4S6uzzfzIrGmgpKOv
PCp7Zq/LmLQhH61QVuZtPUX6wSK2icUH0vWd5jnGhbWcZXCqPViB1ndYdO1xk3g5dL3Op5x0ZmFd
GkUF9URacmxiLpdlzH79OIbLZCRAcNqm/ZS20ru2k8TBLKZKk4NqEQ1U6fo6CtfzEGW3VkMOEAwu
g9iVD7qGMwwIOB6lI4ODarBaqB9qTp86WkqhnqiOFR0gpROSeYUEti9wdEQPMs8cdvtJhMXClIR1
EoFJTVHwcdaGV1+liBV34EetZAsCBMJ6yfOMesDeyYJdPoA8WXeghGmj9wPvnuXCaRgGhK29Fviy
/R3tIvh3BSzblTJUQCwMIvYrSBh4v0Wftd4TByPgX1Dt55kcPfCKI56y8KS0GXwerJKWY5sFCc8T
C+S0Ra3s7qvEHemU6JNOPnle7wAtSOdi1lsvAXDCiBV0GXMeEGqdaQXPwNhYqXNCW7dZ76agd9lA
AO5jVlNurLobuKTZxO1thnZiG5dT/RmmUkx7TjJN/mWl25kpuzANd5VjlVsOucq6bCn5I7E9RyOz
Hq/FK2fzf+znHG1nV4DLuAdRCi+9piX0KwUBLIQak5O/KqNodmHjNxVFtwLE/NYnCv81SmseIBbF
BXLZvdAAFOZdde0ASOmhoMdNsPn1/t38s9REZbtyJDkeHJL+dyn7Rz1N+qOywrAjOO0WD5YTUvsW
u3EK16OsMsrqHPOhcnPzInGmam1WXbPt8wq7jVUM3C6Z33rHGirwsalEJZYBNN4jvgnT3lIBbn6B
zDf+/p7/M3j5hyURHP/16OUlzt9e3/TXHwcv3//K76MX2/7NkJ7tKN/GZ7pMWP5n9GK5v2FkdRZD
sykVuS304D9MsALvLD5XZi8W+QWU3AU7/j+Ic8v6DfuzyTbBcPljw7L/neGL90HXdBnimL4iqIUs
LQ3E2+Vi/OFiq73Cm3yG8bgW5bJJLPugK+5D6n5oReLeTzBfNHFiXiZBK3e1aZdnzq/Nw1iU/qoN
OFdh1zUp/aWMMw9i+NX+aDTnGF/Vpuigyq1jw8TD6T3h7D6r1hr3LXjDfc0Aw1dBzxPUq5N1joBx
JixM4BcfStj77jvSTMki3D4o7Im7nkJSg4QPcD4jErdeEnIG7FU90nvhTMW7bfTZcSKVcWgkBlAn
motjwts/VPwr95Xjhf1W26V3tkoh91YAn64gNbimRJAKhxDDZAZjd1M6TGjN7g0ww9mW+S0/qUFK
wmN99MBoEADODxzOhjMvetMTIPWn4lY13lXNokD1Q9Sf1QTNYzNRQFzvZ3go8TdwPlB78jCiyZ6A
trl3yhEIpzG33akxcErGyMCvyLrtimwPUU2DdGkNh1JPqV5yvNY6RNffFsDSdlFmHGKVsPT0bq92
uJeAz2lqvLWNSiMs6IfjPLwTeNW3Fcwi0tME4I088a/YMsqNlwJ3N1i2UCqCx74AvSWrKsEDUboS
1yidnFhXbzBuVscOOMHRNKL22qzxKMJNopRSuHLdjynbKRtjSALbaFMXofkweEEBcWoouncSAPOO
UiAT1uXgnCcZ2S/YEsQ+B+N1IPCCutf1nEr7uDO2MrY4iVZdUW06B6HGD4B+MSO76DtN40uaE1aF
3bhLzQhfFIvIdKhgdXF4TaplWfONDjkNgoCO82YNE6o9TWi2t7kXCVJaTUzAs3e3VVThSZhoLTSg
G4Ej7fkOOUuDPG0z9V56Y/lM7jU/ILgTMauQ95zRTh6SQY27fAbZlLIxIKaelqwBVnMGggL3zgfj
VfOpr7zY89DiKeNY6arz8+1oAtfoI9O50KUhzpJzIkFkcuIcjCZ3ofRk5euk9bCfXGHsoUZQ5mnN
Wh7s2oOzZyek7+m9hJTnBxA1mw6sRFRrrmsvPZfthDU1ismEgbmm0W+waXEXbyaWNlVMLOlJq8Un
PwM7UHb+uA/60n8ti7Z+FE7k3HPhzFwpsANaNx1vHbN0KS7DVBmxJXmHDiROODqHuyadBTDIGEsN
R2+3cNlrGPS5GdGY0doyRBe6NkeEiNzeVYIWFxa3ZucSkt7SLYiIZxhtlK9SOyKdp+t67/uFc1bJ
dBvm8EYtzuG3Bd7dYRTXTY/s1uRU0Qo3vxobeaq6vLkgbHVgKlfcKxjjiHnRlXLlPfOl19Jq8NbC
4gQhB0qpgNCFH+hlou37kpKTO8SBN8QucMWJ0wD0nrISlkl6b7LJpBgnNvFJms9qdOQnpoPJzqb8
kVIiOuFU/koTsrGDyGFejVlmrxMxv9tI6G96yK7TwH8gS76vJjPfMHTeeEF4HbFVyv0W6nN6m/fT
K+br5wkAUpAjmRciB7pauCzizbaV7VYqY+/K5pvjuOG5NNxnJqjvCtY7vYY62I5Z+AY59toz5ugF
46ykhR6iK6CV6GsgqzsiPlctQMJzRudKGYPWAGO7LiA7tRIe9BgfEbqfBef4G8sR0zaO66eBLhcZ
O6sKo+q6rKKbSDGxqJTYsUM/kU2qdo5lXkjP3UN2alc4xXciDhl6Lc0O7JBR9irnXmI/2lNNw6NR
cfZ7GIkGfKucOtuJpdrVISQNgQD/D98fFV+wZwv/KqT+YYUTEyjuDEEGlczdcsznwGv7I5WiHiaU
L45NdZNdU+jDM+PSm/CME6/ITpPksM9B9MoPIwXVzgtWQ+XPhyZzLxR2StCV2Xvij1/jWexdYUE9
ciJUxvqEmFWsRs5nK+UCsOySE4M0skLFQRqNvYocBrJecGmXNeo4auaqa9RXkI9gvAp5C2z3gZaJ
88idsVKDZT33gvupj5NrNtntYcRSucY1eKstwMa+vslIBX5Lw8jEg9dJqi19+PkQvpKY1TOR4CgU
/4EdrTfjWmJsRWUwYO935rZz0OAdF7R6PdCGas3qnIzYX5tofjRyoDPEGdAvsfexaHXtfVTDyp0o
0u6R5+lS8rKvHsrvnS/40WwaGwB1lswZ26Tr9qaV1+8esLkVnQUOSfu0+TIzBqNIVXZ73xL1vqSZ
Vm1C0IfJWau68297JbnA57kDg+JwStpx5giuymkeEf+GGJWvznT21ndDfF+xXY+ZnSw0T2ooB33o
JzoYayVv+4ipoOh9DpQdxNTehzQage06WVkbrDntDNt8gEXvWEQRuphTGFZi0H1MqKRL1IQf271K
vHpvEWnYC2IsHOTrdCcn/ERmN46vtZFLqMOQ9LdGs7BMMG7ivJRTZY2nFuid2AwovuNDDoTNP8UI
PPXWymUXUIM5kiO5ASVvUR1EaV9VV2utzXwHSYTRUhBj4QbbBymRFN+2bsKNBfCZlYWOhPSzUWOh
jRjYUHPrPI1J3x35Ym4MLHacOMHUGP0yZtsSMoBDHF4FTrrxs4SQQswKwDCTSZATm2cjW86G8Jhc
H9zMaNxWtHOu6RS5Mc1Yr0uafVddQFXMPNR8RlqiyyClRsyYzLX6Xj5sFiOSIw4Jnsk+pVgTh9o6
y14TOVG5HEhv7XB8ZjOElR0qEiOsh6ZY7k1pg42Zy2znavE2lSP8KUCi+9y3n0tU6VXf+qiRaPdr
fLGwIEv5GNfTJVaU7uDXNklSBXaE8i/QFUZebYOMq9RJQ3+l02kmzDoNx5SpGex+YwDH5gYTc7hQ
X+J4jc5gw9JDhuC4HxY3qtEWn23PDyj01VIY0AxiZhO6Cy5KxwuuaI2iysPFLqjrfD6DfuzuOeu+
qKiudzUFjxfT0H0DHbura96KwSUpcj0c2YbJl6Q18Z8lxEAA1uCvLSN/ZzblvlUzl5G3cSS4VBIq
u0xD0SCNAIltwpcn5LPrLMiLcEoe8pwbvimNgEugpCFQOiyC5HXf+ppqiimvJ3A/qgX4DFHwlcT6
piOrzOaGGkIWtqqYtjKyigyZNbYqH2GCH1V0M7DngVmFPKQhvwfnNEFnhKXHlDK8IpzA75k1u2mo
NWAlnQ2dDXNzZsxpS8Ik5tjAuJooWFinHQE0jNxpSUgcqRbztxX2z+HEbHIrImE3mzzyaF7wRJHS
UYAlDNEmnoxbg5iGQZxdUpaeE7jIbuDa2uZLayNp1ohMbbZp4imn9YheMDJTHbjHK5N0Ac0gozOp
r3BSNLWUNoO96uRnSnd7im70l7IL1SA2ksMznCzDL8Yng5jmt9HE60qqJ24Ers5oSCgOCa0sPtl9
0PqbprcwCbSBZEsolCHPhYGk9FZ1Xq9pXSVxe5jBuCRrHBlz/FixuT1Vsh/XtGYDlMHwEMWHIMEJ
PxNOOjVBNq0Y34w9hoghcMFyLv3Ckhc4xwYjFoQaPQwNkJA8bcGvRtFDGzMudYou5iiui/48Tcyb
TmjBqPGN7TUHKxIuLF68wXzi3olZ9stCRKuZl3j18L3UA+UrPdYNWUtc9Oa8sImqIQ+sK5dAKicT
SzTD0QZE9IDe7L75SR5SWCBNgvgVPOZ+a081XM2M2UCB38GZF9Ma9XHWTTLA4D0ONG80Gz1WNHF3
2MVeYAFJF9HMiwVqS2U6h6mPK+sZeJ5QJyKBkudRYcX4gU3fAXemgetWh3BsRnGXRs2MMxX8W3uH
2a2G5o8uDqVIQUTZGRk+5z33mEG8QvZMw9Z1XNLUjJ0hXXoyw1hAAWpqsS9gEBZsASCAXSqTJvnT
aFpRtg3NuMs2cOflkvcIw+aLzSCR1YcpG9Vz2ehepGTjWfcCHxwn8cjXzuPxu8JI1Dx6mLZz5mxx
Dpe5Ce6MzjQg900qHi+1O7eHeCxn84tnD167N8aJRMe6Y07CyYa0ynSeh6S8Esid455bjIZdHG1A
iEZPJHsnarzhk2g7A1ZaMlLtY9S6YrGlJslAjY3ZEnRVS6BLwJBjUuNu+yF4BtpOfs9I82O8tMV3
y5rTtHHOaXagJ2YY040sEhJEyTQeSB9zvLOs/ujNtnGjaiO9sYxmIMbj87titqDmuTOs+rOvA/PG
h1wIfC165NzE9QnVmKaHCPLq2uLmW/dM9p71IJNrMx5Q/4yOYfJUNLR74JgimhRNowGCRZJLMQCB
gDRTnX+o2Ys/ceLrxKapR9WeKmIexoYITn+uGccizrb1DpBvZ61lbTJESXH4+6fB9wpqL+BJPsgx
fO2Ys13Gpd/s6gDgdu85V7M19NuMHwBiEjx9RalhlNy2obOOvKRKTgiYIzkDbWbXcJa+TXXSblRY
pkh6FfqpJkm/rWv8xMOwsPRQM/pX3AX9+rtE8x+16h/fk/7/Wq0iTdmByP2vT3EDefq/jm32Wnxp
f9Ku3P9lxAjp/GYpsFKetI2fITHLH+GihQJjwmb52Thser8pB8CCAdzDNgwYLv8rXvFHTJLNhcih
DM/xsSd+iGz/KsK9GPv+aTvE9Od6UuL3M1yJ98/9iIuY5qapxlb6m9ZpEHw0B3nAc6th3vfZ9O0H
Ue8vzJuLOfPja3modIBoFgyM8cEbC0tuzoY2IV68nH9n3H4ESgwMFlH7N3bG74iQP72U54H6wjPg
yIW/86MgN86groKYj0WCZs3Z6Dx4nwrGeWAinHSXN2zeOBYcQXuITaCr50kxvQiMmygOSzLK34bw
TkCD3boiNzYUgIFdY5ZkU90yOHYOHexv5OqfLae//wy+ZNAKusPxPOeDgJh4Te6yYfbZcpJRmVtK
F2wNt0zRq7CqQNxtBF6Vv7GcfgCt8KqSiJWNod2AqIF9/KPFhWxh1k/4+qrEc9deXd6G9fANj0R2
K8fmUgcRgpvQ5WUUCyp9bXNLa7x/OdDXWsADoO8kYcLj3XKwIUth2OSg8ESE9WU1fBpFqimeNhHG
XOmuplnFKzcviLOG/svEUpKlVXmvG3k7Yhrg4CYoLI1m7HHSox1VxYxBDVoMcmxYZsWQp2n8Rfip
ti36/VPbiDU9LPHFry9Rc7kwfrpw6Dy18MxwibKl5H8/XziNHkOOGZ3PLLUfN41iMbInAGBZznzK
dNSmb8NnZiuS1GVwYQT+KWs6dDdcl/u/eSvLt/+nt8J9QkyAt4Rd9ue3AuRZOTkH9I3hxyVWAuxZ
UzUSJ6GUbz3XCSspbrZtbGG9M8GDEfJbT0h57KSfWM+a86/fz5+eFMs388+3oz5EDHyHujpIQD5m
DvwwoV2Hm8FuqDvqPzV6Tn5fXf6PRu/vlyY5CzbOCnUeUZ35wY83cDyG+ElZKzd1zZjJ191AoIYa
rr/5TIuV++N3vMAriDLgfOYp+PPL5A5WQpZ9fyMyjrED7mJ7ZHFVcX+ZC1TxMJk30+jZpyqyMTya
sJ8VuGuY6iqi011mnOpL1e7lmN9VjPfWCbF52gq+2AVDwcG/7DMzuJw1Z1tB8W5QWMO2KuO9cIRk
Y9HCQByu7Dke1nXkPzauec2u3TlXksjh3DLMp0aXhGpclRzg8PMBhbsyyceacU9IlNBcgEN2kwuq
J7wo3zpjS5dbFrwKI/mSFvozsf/6wsty5sHhTH8jLXmAlBUOh8chLueVx9ZkIfVSqxIl0TYt0CRB
5pZ/8z1/MNP9/nO6ZBDwfZssWx9jEaictWYA7W9UltGGMa7LBOS6XbjloXPFQzQsqHQjkugRGEsV
+X3PGuE/eeuBv/Y33r6fR4N/vBkIbC4SnLStJa/z47WloCh0XhAsgTtgQvYiJecGmq3xjp+sahkg
VBFyza8vtb98Uc80mY7bhsW56ucXNWad85DgRYvwZug6f0cnTLdymvpyjkF4UmnXc7V9/vWL/uXj
bMEXcQP5hJfcD48znBDKgePL8u72x9bnCe5NI6dkvtNygK0l2v5FlUyAh1K9TAah9HxwDx4A4r/5
+OZyJ32804gNsRNayFGIXD9//qBzZ9ydoU/7mHbWU440DyOC6jKFfcqoo4pydrJ2NSeoU4DwBpi8
A0evxBVn0vHkSTKsHGAw7SWHX39J3+NAH98a16Vis2DzqLE/PGvSOAvDhckHCIbZeJ1dZ9PVxEnM
1XKHYQKXFIMS0Bf2EevKLIPp0ulBGw9uTCdW7gJIY1qBhXRYTXhjVmXlfyan4a4zJPt1Yt/F6Otr
Ug/+fvRn/msWmW5V4HbDcRAMyWXtaW9b5TBi42kT+g1lmwSmjMGn0ourY8wuUp0cOMsEDCjCYk1X
O/lGUVcIxNErERbGDThU29KcL1R4XatipCQst9A82rMwkNCwg2KP5IsOQ6oiJVCnDa1u6doEqE4L
yfWvv9C/Wilgj7nLU5VtHhDDn+4vqKlVAffU2+jEHxbEzPr/s3dmu3VjaZZ+lUReNxPk3hyBqr44
s6RzjmZZ8g0hyTLnmZvT0/dHOarbPnZJHQUU0BedkQhEwCFx3sP/r/WtwG3Xoo3uIyHqH0PLf8c2
pHurW1W//ePwXDb/2Kj823MbFfm/zYd6LSDzRUHY/s9f/5Wl9F9nMtMhf/kXPBNIcK7VWz3evOFu
5Ud/zG7zf/l/+4f/eHv/LXdj+fbv/3wtaBTOvy3gtH7ZT8zf9X++IblNi+4tj55/+5G/IFL2DKOE
SchUapueOVuLfjgXDfkv6VhQoljxzMpKgyf5V/vctP/lOngWXRbPs3HR4SH+1T03LZrnBo/X4f/y
3Qn5H5d+9eOz+mgDgpL616HBoftOz1xHOWKwBEaXdPK+DKhUKSBbSIQ0LXlQACxelV70FESA1eaL
VJpUb6mfEHdrxKRp6XN5ZWsNFPPQJw4ok+ayR7hAuxPuQteiD0CwU30JwSGDIaBy+6UB1hSi2pkY
ToywG3c6YlmxUmVTiS0eQrqoo8F+b2m2bA2AFIXnbFRorQq5NUuvIZgxZM7kPYbIXJpFG276DLb+
AhSve+PYTXyL9MdDmFUTQrtQlT4LZwabql6WQ6ia8mGQqOsJPSHKoiD3p0klHOmEnAysEwTvXioq
S+misWRDRq/t5/0i8WitoaVD8SkUAjA0nG12LkI6XT1RaBWLEFc8G3HnjouA6Np8qeUUy88qw4xy
LCrVRIE0QADJsjD09mbr13tpu9keXAPNnYSrxPlA7xBPlJjVe8PUFM1mUJ0UlyQpWxjdtBQsiV85
SbsZ6rx9jIMAYrwl7C7YVV7pdKS6xMOjmMzqRuY8Srwzuo7ocEy6R19JbCAAFevHDPTAk2ME1oMT
DP3XpPIq8MQE+azoXjEwWeioyY0ijyFfQus5ytJbUo5pFoIkOJ8mVUmNuC0RiC5RTz9ACLgoWBlJ
TeLsNqKNR527Arrj+I/ZcFWb2DGoOvmAwEOgWpxFXtnLyozOKNORjWvinBabCIWvGxK6YuyLjghp
d/qCbdPeiWJqj1McrbyAFFuLZAqROWtdZi+TJu5dPxJLK1PL0qgu5xwMimIHJLSQhKbLQam7eVcQ
asZD2rzFZU+2NYkgiLGrdhkH+iOZiHuo2ot8ci8VS/ZUw5gf+QheqRz3ptz6YfNYJRDT8/hY9eMW
Efq1gUXf7ilOSi/fVtlI86ZY9855gYQAoQeJILZgW4thkLDbLd73/eRm9VbIZGUQBrKOfQ9lYNAK
RKO2vLXTqXiN9eZMDrxzhOANqxCfAHYfadzBR0tXuWmsEbQ4t4mFnWVZtnxzC821TDSWo/aI0Dla
mJX6LpL6YLvxleW65QWYoXiJAKO/a0YXaR+hwoQiokepjw6yCrzxZDVWBCjtazEnGtU35hzSIidC
Ib0vnvGsM/Giek0gSpl0kPQvtqGv2f0SIG2uMzrKZI9A1rkaoQ9NKfVEF6nibKaxyVzVkMEwUS9i
iPzt9NU2u2t/am8lAG4N512JraQqJb2MgYnpiCdq43oQwZkxG49GlEVDwBs2SVttIte+cEN9M/SU
E7X4IiB2HbbNpoqtPblJK4/Gb6rnO0smam1yLmZZ74q2uFXafZi+CuVfSCdeBuOjwM4FY+vVwUKm
RxeRn6JYTpfEQkdG8BraDqcVrp2RmNMFzbWnEPsO2VV0Q297z7ijkFiQhem9aJr3zKt20WXQ6Iuw
W1iVwG6RXPfsy5ZRXd2xbiFppydmm7XH0nHLa6ArG3/2M1Z2z0AFPqFt9+DZFlAPvCXWng0SPHHW
2iXi5WlraiTLDZG/Bm1xqSJtS3Tem6VGIB+mEuI6qvFICOroSzp/V5FJJmif7tMuPEx4OLa+lSAy
HfCoGpGVXAypGm4GfnVfdU+OVhgL5IuHMbbZ7SRfhG1ti06qpSO0bZOoM2tyb7NpXHYNDVIPmOh0
qUeklKfThrghkmZ4e7smPepp9OKFyKcNqFdlgqBvgY+SJCrGdG9ulJ4nXW1vJp/PtXmUnfGVHvHO
ybP4Nu+BeY/eyszkNXnFl3q2tyJ9HyTutuzSu6Fwjk5emxagMqcrl2VV3zpxdyO0/sxk+WI00MjY
J0XBDdLWfV0l53n73CHUWXiNqm9TZzoEDPpaEDyMsr4RPXlF9YZQqnuyoUGU4Jrwl7lot0MPqTYq
++EiYL1GkAOdG8rScXQJsHk/xfoe4t+ORJ9F0TfAL67DktwDW9tb2bT20mMqdpms933ogqYosohY
wWxhdoGzchDP6+hd1nCMyN4ce89r2GDWYhNXpbuSEBgXVDLa5RTLjRL+92awzmI3Ic/K8S9yYF/P
mWUnK71zkfxUlw6br8WkzWiyrrs3UXguwsqVaJhxh62LxMY602+J+N1ObbmHxbS1WJkyr04t8mVr
3/ivdarvDdJg3bzYtB0YjZmcGOM7gWoShaR+Jeqliqw9qcpXRlGTRTJtWO9jkUWmbL1M4syb8ktn
uHRJfJmaKz0Tq16/MF0i9mSzMspw5xWZn6AuN8NnObUSggxQmKVKGvQl5N6k7IhHvX+mC7U3HfOR
rhLNcfUIOvkCyb69ILttBQeEuI5oAwibsXWoNw4Qpj5fq8C+681UfHF7gwaus9cIB42S8jJT82Bb
yAyLsPVEfp3gM3utaJLHevsy1WrTN1rxUtM0gIYHSpAFiwmtX5AX5bvuuhlhTqV4M/26eAy1ul/B
XroaIQauxukKb1uGX5V4JD6ygp1PiMugWbtORpDvxCgYPUd2/YwAjwfewPIRBwGapWIwN7AMrlrb
rJZOsA88baWC3iNDWyemgkA2PXqsqRZMbbIPkBxdaym/fkQU2JItNhByeiSHpF7olRWvtXYDmWXJ
BEqKvWvxpVpYWqZ0N8pHgsfci3oiAr63DqiRv1tMa4kxkQNQCfKDItA3/Y7wXlEkrBrdS4NQjyxb
MD8+eI57HhTZYkI0ed36V27g0PUnsdHzNhnVnmF4ocCB96AYsBWU69hSS9rc20pG57EX3MUKhKRA
moFdYaPMNlqy8AN5mfcEbetfkE691gXYSGicdd0cFT6XSONLKtqzBDbDYpLWRnrqW2DT0Les6NC4
CpZecmXL0K7gIIE1Ho07C1b6glC68Uy2iCjdxtoHkihh7JlRtrSnesdyK0RUcckObNUmRHkbnX5F
BgabPkW1cD3F38iYoFRI+F1gk8kWk53YDs/Z3LZDGWSOt2kcbKrEotP9VcYuR8mfsGBTORpvqM1Q
e/wq6RJGiPeAZ1xHWOdjE4FS8mTlHes1gdYxOqI/JShln7ZMBTbpnS55U8T5kpYsGOCTztinBQva
jFQU9JUYsZf0JZZOgxM9yjeIoGcnzAJZ8xXRz+uWSBRJs7Rlzz2ZxYNdwIOKnjCi0rMeK9oj2SWJ
jLNihw2ouQlGOuYzFicdEQVoBaAa5VC4MQn1q6R97obAuOj9B7tIVGex0KEpcKHjReQ6j3Vl3fYQ
Eb9YJfNxGO9Yleyog7EiNZYpZlN2tmu48MpsRpDWJNkF3zph0q1Ui5rVo46bfZ5cB/Lte04Eow8B
2OR92+ReTy1znT7ds/dfTzIg6q2+Jq6hvo7i0UbNgkpoKi2EhmSdt5U8lIl46Ko3zQy2Y3HZ6RdZ
2a49Mqu92ehJPl1avrjDgPhg73TPQ7EeKRoQ5MrrZWxJBJH5m28h1MgumzI8t4jERjkfPHbkciKc
gb1XrRMzxPYK9rTWBEVv8zb1WGwhAbXbZmuQZ/NmWi7jTlsiPGkJQSObfZhIkQ2KYC0DdhgJ+xl8
Rkh8mvRRUr4ju+4qinsEb6J9wMhcnVk69h2BlI9ToMqomys47kivWnmbZ3BjOWJS7XqnpUetLcOK
8wOi90wd09I81JfLnFRor3e+NXa9GjX9zlLMcnDYqkUVtsziEC6F0xIRm7NxmpzmJaJ3OQj5rUW0
dJ3DLJNE+o6+uRkJ4jSdN9Mdv4JulGSN+ImOC+4idsMDppgdkgrrOkfhrE8XkSbeMocVTKGtBiRb
uCOZMhGBNrrgI+cL8v1pJ0yELXqFjIg0ctY7Yk5UJDBJhWKDyfguGnhQFv6W4aVPh10aywPIhq1T
etsmRZNXvwU4by0s6Lb/6of9ZUt6RiBxVaTmMqYbHxT5ReCkG/I/ab3mG6O7aZxdlt1wrthjKKVk
ofVgM+mwV70WhP8KZSwLkR9iii7KdXZmkGym7rtEaduJ8a4mNQ+cxN5lsDyamdpahMWpvr4y0HvD
xKto0sbrFDrAqsGOiGrv2cD1jqVKrizy4MVCdhHOJ4liwtMID/W1W4nNokTe6wzWVzyX2Q69NCir
0j9L7AAG1qRdeo5i6TPLC+PH1LnBrrkCObM0EmxZGuIO3UrrZ4lHqXLcqzyIlllCilt95fu6s+5I
FCACJgvy8zytV26QHyRc2CJU4BvtkZ14/X0i610bcRxJYo5QjIWJfvRZ/uToqCPW9ThOmyo+BGhf
5ZDNTelm281BP5Egdi5W/dfQZTwH9kGYfLnK2BYH+jMYZYYBIF7rWtgK2DvLH4mFgy89Y/8x1rTJ
erT9yL+681SwC2R3sxc132AbRTtcms3Os5puAbHjFpegX61tbc66ZZO6NMmzn7I63RjzvKF74zey
6lAXln59bvQT0UnY05dpgDVM88jwjgyNsO3qtWr8rRSaxeMfthAjwzVtqpHuRHARS5/sM1NziW5P
GGjA0+w1t8KIk+bbTm0Mu+8WapAX1kQAlfJWSeMelFl/ycdxlyU5rGaC2KaK3r0WaEv4xc9Z0G2d
Co/zaFRYiqcUzu3SKvJ6DWMwuUImj1FZsFrHWebs0jIjidjeju6+Rca8cGwFHxXdbq7bZ1F5XTZb
hQqO2D6iyoDVjer7BD2YZ6fIgcVHQJ5mxAIGSMM4LVjyDA8h7dNm2aZu8xRVaOrR7vntd1/gF9wh
to4Rp3k6xFaPxjZxnKjh3ZXwSx2REVJAVl8TdggWoAXZXAk910tVZOylUmJquf4cuW8WpoV31FXr
1QwWxnBQwlXRWcaa9dH3DWAfgTX4+tYubAPgdFWVl102kGKKgNfYg7hm9iEoHbtfbxglMmljdK5w
9LMvEGXADcXf7D32qGTdbU2PAS0M7nf03OZE4lpYIp5i5acKgYwYIxb9F1dc5VTQOB3NSXQuM1Hf
3sty/x21yvItv23rt7eWYuWvJcn/JyuUFM8/qlC+M+5/LVC+/8RfBUrzX7ODBvUblAUX5xzd8R8F
SsEf0C5BNe6YpufRHf/fBUpql/T3bcCdPBO6d4KGy38UKGfFxSysoOI5d5v4qb9RoLRPxAQMc1A5
oHlBb7OgihEl82s920kbAXzcZ8kWR+WwHXWyvCB5FLp3RhFidKFBB9jq6UYn4UG1Tsvw26Z1cwY/
202WdWlT7B+EXd85KscOWCZ90F96BJxSXbCiCg5LQMXQPS9JfIq9Bew5gcR+EIkucbeCDF/g1dei
TSIcuh/OaMbWsoTfYB/w4fcI3RiuCtZlOnyvrNWwuRe2asNlBzqIqp5msIKzpYEkqEkLGhuqSeTB
tELt66RFNOcrhWN2AeGOzgZC1a9JHEl8OJkgvDe3M9Ljisz0YS309EpAKQVOuaNcgCEB2Hs2LWNf
wG+UlPtZLthDWy1CZEuQR2CLkK3b8Q2vbZ0m5pKUOJu9bW6mj56TiCMeigLVdpAGl6zWvGdgZdZj
EbTuN1KyvZrAWUuhDa4b5MOjUob96AsO+SWg9mvxLfdDdqAY5GXnPT0tdrcFLNWVsnTTPTPTfCyY
J2ObILUSKs06cSaP5SLA1wlZa0j2NlsL96EgVNC4tZjapoMV12rv2Tg2eYZaigA6atR0nlZ+1Vw2
gCLSMxErF5meLZILYQN+wCDbD49gOVy1qTw3pH/YDbn/QH2yI58Pa3O2a2BlygVG7Fiuq6ipXuoR
SwSDvutQBZq1aLoYzYeebtKTHrWaBQkuabfk+ZUVg1Xuvjb+nLkY9xGiW1CSVr/Ujaww8SFbGRm3
blBfxCTNkp5uK6z5dWw7LMvNiIose+vOwZCa0V8bDE5razU2ze26YqZsKbp/w/LCLDD0UXRBllx4
g7iv+W6Y5n0bBTT7w8bQxTJt4Ukt0tiNbiGW5BE3KEHnmxoDflh0RBpbFCG/CIpAoPdNnVKVM1rW
jQKgxI4mVjTBozBFoN+ltkc3XfQNY/iQDY/o5aS+HCqVv4pWw7jgyhZf0WRb03VFpY5zQ8KdbYQs
XBoCeUdJQjIBvYUiYw3Xkz/pIOp4icjrTTdNUAz9bGvLu5WNSBXtYBf1X1HDQDbSlS7qrU8uDkyF
0UN6rYZ8ejY1iwlGWrCpiEHAC4HUwWV7Ufv4g9ywolceiiguzkVbS9wyuiiiZWA1sl/obBF1mD6E
2D2mtAJfs97A5FNmrAgvLBdzOK9uVja3OX7tcOVQio0WXSsSln+WuPHHMtmTRARePqwT/RvTrZg2
EFDRKTdd7D7GVmBft3brPWK6TwHnloYTnRWpbIuzsE+zywqYdbLIUsoBfHJODCGudYM3QN0wkKwa
GxR/2OOXbypMWQuLDPYACPyQ3uO3DtE1iXBS93GRBk8qnp8P4vporocYrr6yx56hb4hSKhepPSB/
D6VbMUgZ6Hw8rF73uuBoax8z0sM0sjJinm6YXA3bVgnuahNvr9Q1yko+QNudOZuvtjYVwHYd1GAh
SUSCoUPKU0E0hdQoTy2Kyq7h0kcms7vnY/Zi00PAGX1YReqCyfIBWjD2cn1DYF5I37xI5qvzIo1i
hjmX8rOUyM5Go++1KDCTwFtloYPcvJa+vRkdrXvSdKd4ysxKqEXfayWmP5AEYHoHytGLVIGL4+8B
9m6E6PZl2uT9S+O29QUYsglklmdR+EvQ45Q4hUx5wwtLSDNRxCmYMdMknAIpuZ2uwHuw4S354HL0
Y1Pbw4tTMkeb7IJlc5yyDC9BooSAcFUCf0I4wU1UZUgDBjh1WK1xCZiVySNwxxSqAhCeJjsQ9JgX
F6Svk9BbjTGuTJM5CCf1ZFFiAFfbemubVNavkVvxUqgowDHUVp5z0/iaPy2s0g7tFSGf+L1DMURP
UaRHalk3+Qzg4VO7QzI4S/zhh5/7mTCadRK4MNsDs0QRy2iKa4k5Q9VgVWbcSUuGASJ0I9UgarP6
ahaAPLIHZJTsnp0W4SG7GQsxmD7o5YNA8Kota5Xw8nWRnlNNh8L1FLYwXqD4+HhgqJtjFKG8Vy4M
xzG/ETOpV7jsjfjJtQghyc/MvkEy90CGOh/0wg5r41vfZvlRTVOULAh9cc6sJsm6Le2a5Hs8iPRo
DbZ1L6ApPaVK1K8hdTUSJIrC/mY0SvOxZej6w1DEMHtlUxffzYAUVNx9BSHP0/Q1MoQ6eL4BkR43
jvQwgsR1wR4gJa0gqgocuu1kfLEtFOXgCVDkLnp++tGv0PKxYIZ3lgA5/p5obXeO8AkoQh2Z7bZP
4wmHS+d4lyaJbii8INxZtBJFFVKJC+mAtWFnnOFU5Z1RPXXXxcRHEy181XdyBnfbdwkod+q0te90
i9Q36WKYwFfVyhxqDCfgVnXcJlX4CjUsIQKXToi5tCjZuNf4Bwggad7DSNCQlfM2xMU0S0Lxe3CJ
mXSRfJ4NohTeh6klNwNPHl22acoskDzC7pVLqdHokr0daB1J9Aygfn5npxGBKaTVmrwDiTP4O5Vo
AIcWXpCB8Bs1K9WvobO41JIwpWTYVeeYlsSW5cEFaJJe5G3IetyZYuPVAW/TfzPGMaj2Reqn2ooR
mDrK8B4lw2Ldl/NPjhNojVC+BGzT+6XUx6xBm2FDiVoBryDaZhpa3T9rFLTcL4S+aea6IQ01vmtn
xCcIpZi8CRzYM0TRZpQ32HOOUh69do7iCbF7+V+VaTYY1d7jetCkzNk93Y8kn+JHrk9tWYT8VAnD
GD0zKQj/+ZEE1JHL1fYL9kymuyc41R+/YyrVk2PDAFFvWmAQ9SFKgqI++O9pRKFHTdVaZ6wtEK/i
94LEEPalogaZxJJ2NYHRwV50Jj5HHHJkxoQt7BoenUWZPzJ9TlSEyu93g69MSQ9iCMD0qqFV6Xnw
nryELIaY4Blmj9/gPZ3Jf09qIhx2Ym9JMA+O9fdIJ15T4p0k+yfjodEnEW2DCo4P8jQyKu7dLs7J
MgL6StUjFlXlIL83jMfBh/G3zVzlf9eVK21getipGCWSkTABHw7ZbNfFX0x7QLUbt4JTuaPkkIxn
3PMEex4OpGZp16RUQvPTdTiIsVBvqBD7gzv4zleMurqzMdwxQSAAjJL0A5cCKv6MKBfLyTFwQmHL
DqwV+PUID9fUFUecHppcj8rQyyWm/YCgKC4M6Z8mjRE5lnAIXC+d6oUxIVIbIGIurzrB0OaSWlHn
XraO4jM33FQWa5NlR8VqTQXkU+A3VWtKy/r3SuoJK3gvokFlJ1Ml17YSlMcLxAT+yjYczL8RRpB0
ywLBnMOhBtRGvmcx6pXMm/emF+H441Ot7tAMROFGkQ5lLeu+NymGsEu217Sy4puyHsPvOc3GZImW
Yu6D4iW6aDFCVLTKUESsCvKaASLWDXVAIj97b1F7me2eG9jpGfgdPfyiGaVDSc8OEn3Z4n3Mlsi0
E5YqFSDTK5BYgTpDsAdRqBvwlF6YfUqBfAQmWSynXovJlkCyTE8qj2H7dUol+aHCfkybJHUrcQHP
cKS4hvsXUI+CQbKMC6PXVprOUyC9xU7wshZEyuM9ivFI6KrCRg9zBXdNXI65wvMA1onmbdiPtD28
/rUDSMoqugmLt6CMUm9dURiIX8oUsEC9IkWDzcWI/4gGs200MOyqwulcRWJFa4PnKrpWwYadLKc0
ug3bDo+8ZAdSAEzLfJCgPKG14t9IEgB0l/DnpH8OFTWmnV2Tq/PFsfpBUaGsZWyUy5rFv3nH0pPa
FUxNYpunHyK6/18/+CfKn4/qB1sV5W/PGnut5ln9LHN6/7kfVQSNioAt+QsSBzh04rQoSfwoI2iG
/S+Aw+jqiL7jHxxH/p86AjUGTBCGPiv5DEP+VEcw9H95glRDj6mZOsLfyuI9Efg76GooSaCWcgSG
C7T6v9YQBvA+neHHlzj6IQPbTYucuBa5vvX5oXWJSOdeT2ukNT/dpr/UVr8Q22dV9k/axvfjYj3x
iHKl58Oy4dfj0jEpqq6MLsMAn3hx6KxmEWZtvqj7vR1lb7Q2143Pph4//+PfP7SgLmMLKigz//7k
0KOPJKGv6ktWDzXRgCUWZWgD04asB6NdmpUTBgd3iiDtBooweDo2kI34b0Ww+eRMeLqnNwGLA7Ul
dLdScj6/3oTeaALcW+HlvFugzGlgolw1qUkGbE8JW80Z6vB4Uzs3XnqGSAeJPfv9peHhUWDAcsML
AaGjXdh2U1afPKE/vBio6UzeVxDctCZPdLE5IRb2MHlHQj8NKiypm9crs6uz+3Foh3EN818vLjox
cz0+vivzLz55M4Bb2g7PCJC6c8qssUbXzMIiuNR5B14KSxUvQ+HZK5/twHlqZMaXLrOcK82rigcd
jv+Poew/1ffPD/+3oztsvbhiiRT7xE2Q6WZjW413jIM6fGCv274ItqEbFErB9uPrnL+s344EA4oN
Iskxwjup3skwHKpJ849+KPV712iqnZEp45OD/OlyYBDh2DIdjC7WyecNkJ11mC+PgW8S/WwGw/0Q
6Pq6RU9w//cvB6uCZQmwVqi3qYj+LF5PO2G1kUQuSJ3nrmpsVBoQGs4+PsifLofgCoYryrQIQE/u
mUqsRDRpdJkbHg3fygqzM51d6E1ctOMntpI/PZ5ZDy4thgkqtiffZtFj0fSj5NKsIep0LfBfQLMK
A/LHV/THwxC1wTBuzsr/k88M8AIrpyTiZiXTXZyRC9rMq7KPD/Luljt515BbCyx7Bopa6c7K6Nfn
G8aV5t//afyPviyCcnQBK7Nz0FaVA4Rik2PDXlIQqh9zmbU0uydLX+XYQhl5YeehkyuF4aC2oo72
yfn84aJn04VDSZ3p57dMhim1C4tgtWPT5vVZQrrertOSYf3xRc/XdHrNGAewIwqK9I55Ymwos1nI
WhlHIQjpo0yOvbrIv4QpOG+v/iTY4w8XZAsmT0AtWNYwVf56f1n7ZnQJhmPvJxjuFbY4XQIp/viC
TtBxvIfMlTb+Ly7HtrHknbz9cQ6iVk/BpIydOM/myk1Wl+GKlwsSqgmFtKIRthbFSOtR+LH1aAHH
XddmLPcTZYQzEaX+XVW1aIJh/4SLWq+HpdTi+MZSyDc/Ptv5ZE5uP2P47N5ERk1K8MntR5pXVvQL
jjYN0Mup6MoXNjpwTkbTQ2gQ6Du9162bj4/5h6njl2OejEFtqA/gCc1jLDgnmKwxAMNhyC5Kt6NM
Kkub5XPaOt3SsFJwHI2tXX98An96D5CeW9R76A9RLPz1PUC2zcbIEkfHJ3Ck0+rmMIRh9MnLdmpa
en8PXB2TN/odgRh+Poufvmb8FJWRt/qRdYWUazUUQq0EVruZL+V1j1bWAJYsm+ZWeSMrmknmqNJq
G/mGGetasALKaM/s+oxwyo+vf5bs//bU+ehogNn2vHA9+RAmQ8TlHMLGe4wCpS7CG6ON0hfqWSTP
JHX0QMkJoH3TUN9mHp8r7KT20DCP+CfPu4r8wfhOqbX/ZJg9tfm83zPA0x7OZJbZBCX9es+6yfL6
xtOPwH2McwLZBL4TxIPngJDMHZh8egd1UzzZ+VBc1DVJCLJpIclGVUPXKmUNv7aDWpwNZY6+MtPK
u49v3B/vG5ZqyLJzkJM8OT27VEhJbP2o1RapiAge6V276vDxQf4wIjoEuLMSMOmquaezZwBmnxpO
d6Rx1iVgxU3QAzod+4joGHOTx8T0fXzAP807jkXU7LygA5DozvP5T29qOXW0HIzmONBPvzBgCgCL
j82vtd2LKzDpg0dpdk6MRgdpHEDlDDvT0rtbf8K/88mr+Yc7zCcJdZPmAJZi52RhlxBHIUO3PqaB
RqpvpL7rgmyE/8L1uqwcCT6XGFtOtxZtLnBMhM0RxTvAc5fYRVqE9VYVoUSkg5iSzUVTsZAAfbNQ
o9dqUMHhA+d1rX9y7+cv7WT8hfrIe2/Rp8Y7djL+1m3t1JEG8CRkr0Cl/Kmc1Fvv6i9+4SESnCDj
yM8mqD/dY4a3OW7M09k9nBwzIXCvsYryKHtEwlpZk3Mam9bSNDx6J6ZxZuYl/a9R7Id0+qLN46RU
1wQdrnGvfA3mNcfHz+OP5zMPRLzyOMnnLfTPr99EQwiIUH70poDopyFDMDdazidX/ftBPDqOzDvv
KwBzFhz8fBAtxzhYF9UxG0R4T7uiuTPCwv7bV+JhzRS8UnjwXdOSvx6kMMY0AzF/zNDnvEosq+eT
BUzt49v1++qag7gmoW3Cw451qifINa+ApdIfW70Xt+QktGf+NIGGijsLhezHx5otXCfvJ5sSifWL
p2MxFp28KyP5yT1QlqOTRvm4MF0zuA4HK3qQzTBM6Odc+PhlLO9h56izgZ3L8whi5tyT4hAglyOu
1ek8aJbt0JCFQMhNsm5kU/arT87ztFDB7YajqntzfQQf5m/jhgXSSgL0KQiJlou2V8aE8b2LLizL
xs2E+hbRrfS8TC5spNX8vUU+Rbiqlf7Nd2A+E/YJaJ0hYhD3cPKiJXJIafiORxu5AKQt2I6THumf
PJfTd4CDYAam5UUePa5o/WQ/MtKw19pAHfu8RiHSx/3BxjUFgzX+LLNvntJ+HqDejzTve1nB2OwD
To6k6kxC76/5btr6etJstCMwM5zzqPfkJmoQ7KMPcLZ1H17XpEhc5SDM3vAMeedUv6e7Tx7z/AF9
cDbeyfQQAStCbtUeI7NpDkwi+VUlenUFlPZQaaa9JqQhvMcutQRMMZ0j5Oo2ozsYcyAGOTMFyKPx
k8c9X/9HZ3TygQzjFMW1Xx8pYdNhZLD9Rthqet33drPwE/QzrWFa+BZCpBVl9XdHtfnpzFQFPJjC
wBU9P72fZm70QKjerOboZEYPgYNic9RY2ScDzuke4f0gDDV4zy1kVPo8Rvx0EL/TqhpYIQuSVtwU
re2jkx0PAn4TrzeSnZ64h0+e83zXTu8qflKGa2cuIrgnzznVaAJ4bXVsGlenl90Lsc+acbqFPw/M
XRityknnKAKWB250M9P0jBWbZuw30ijgiH9yOn/6CCwUZnO3nQzEU/6AjHN63WnDjiXw4FdlFPOi
zrTLpR9rj4xvQBDYapwBVUWG4tkZcEpX37AxyK8ImKiePzmd00F5fiCsWySKNqA7/O/XB0Knyy1s
2R7bbtTmRmbYPGF4QDQ/saqMkVV7/aGoxqZaD5SC6PM6pf1WEuxVnWtl5NFvwQBjLYgNUds4Gunr
aYCXyZnLquTtk3P905NkYGZIZDBkmXMyfjBr6MVQZMfOyYNpLRPTDmG9TC7Pq3c8B45Li0W0xnFb
waHU2ytFXvSbnHp2vjzJzP5kpjhdB8z3jmoGN9BDx/6bGq/GWAY6oTwaWjVFy1LpqEkI9+7+K68M
AkJoRZDFMeaefDSpK/NYRPN1S7iRQL+NGGMiQWsDuV54YpOsOMurArUIHbeJXM8wQdZaVjI9Rnhv
CbHIe7TSHz+NP0wbcHrZ+QmwRvOe9NcXBwFKICbXOzRYZ/YBMrrrzggh205lf/vxkf5wmz2T7btF
0ZTd0ulA7YRQNumyHwrQSGc4d+w1VlPtk2HiD98BVUYpbSSN9F7Mebb4aWByWJT76H4PZa3Mne8P
agWrSV4nSVkTBtPl6e7jizJ+X2WgCkVOarAAEyxWTw6YT36X1X13aCLRPOp12ZrLKe+RwPckLeSL
JpwGfdNMUIwXXtylyDyNfvyWdz5i8Y9PhXHndIhkTUa/iTRd9sloX0+GSHZPIW6o8iBDc6Ln2XcV
Dg/6DI9DPXmPlmz7e9uz6EaQJNsOr6aJHxcBZdU2VwOlK+SEgRlaeA58jOqZNxvCJz/01FkG6yXZ
Coxg2hedLPLpHKrlTCaWM29GtdxbTGsKmdOE0Hwp7HY4GlOZ3OJvrV7pB5igwFEXlstmcgFaOFNu
ZghJNDL5rMzRXlSukusuqhOEnsyJr22jB8eiH8ZXy24Cc40MojEWfZTiSBiRT8B2TIbm0Nrd0G8q
ZWWvI4mF2KophsYrTHTqpjGNGo5tyg4DQp/w1QZjrhqXkxDJNwcZFJlmnaHdVPTuMTuJBvuTzuLl
LImL/omcrTFZRUKbimWRJMBznE7Kr4YM/hd7Z7LjOJZm6VdJ1KY3xQCHy2nRixKpWTJJNpttCBs5
j5fz09cn98iuCEdWJqJXXUAjEu4Z4WYuk0Rd/sM539FRG6KxZSE747eOYxDFHg+up+Bg1aLbjYnb
dazLjW7T4hBtNKSrEbkxiLdyBj2jxpG2ditXq5aDg1QImUITO/FHm6pQNmTIXQTZnuB+omM/KlZG
SjiMB8/Pydd5f5UAJX0fpSbqXMcmuquga8ZsDAzI2TSkV5jHwLFwukzuGI+roFNcTFhF76yNQF6T
vgRIC4CHgfZdJLF6jZGHUIUJLy3ANcOyrSGDczwT9TlgIg2cZr7J8d5wc20tLDhtqekOaqps5A1M
s9KEYcR9/KFNhqzzEyHSe703GyC7PQIgeLgli/dgoPHEGgU4eAmdHiVcL3l3fMI3m4uSG9w2dSvT
L9aAKPBGyNHmDAx63KC5KbVsOcuuazYab+4LCeeh47U69BOYi3kReInesn5Usi4iNAXAwZdUmOUG
szK+lp2ezbtCLSdlHYqg+SCzRs43dTwVJGzNNgk1aYjLukVhBgtLICwCrp1oGjhuzTxPSCpvw7nm
ClKnrAbegOm1QE6BrdErG/I0fVahXNUu+Y3w1aSDKmswjWRclVNxjUZsDDJjcUroDdLpCfFhNwCC
X5L+kjfLKFeEcdAB83Z+Bb7oTbRQgjAOFfZdaU3jPeYmK1+JOIn6FQsv+M5jMqb36igd7o+wda4W
cNmf+2DoL1rJYg68BGnJy3h09U8rhTK6anoSa3N4UHvbNKo1LAk+pUMvN2UIEXYbmPw1Xg0zfzEM
VfKAxheZbNA10X1cF9oBEayyr60QbpuNRRoVmlN1FgGiRXvfdm58GttAImkmAmBAkNe1jy0hBoYH
Dt3Nlt08kHc3ozAM/Ur0Y/fzlvr/5Qv/xrjPuZJuBFtGi/EBc5k/3A2uQJjfQS83bzmgl/94n77i
P8oY/uH3/5Q16PxNv5sh7N8YrFGS6CqqBJXi579EDOpv1NrXYa8Ab0VbSd3wuxnC/Y3b6tUEwT3c
YiNl/yUzxC/jBNswGDEi9jZdG6gUO5JfblpjaAaoZdtXGPQ4ikiesmpU+k2oUgeNKeMHCNlWUREu
Ba2oMSY8f+BIsthL86pxbmVKaCYYo6bPqua1lGVTEvRAfpjtN5mtguuo1UjYHz9e3b904Z3+hzlq
9OtI4J8wf0oMHH/7j+8m/qD5+EkR2n7+73/78W0/rxzD+U1VKa5s6F/4Viix/n4lIYch05TL5Xdd
y9+hPwq5ODShzK6v9RHpOC5V4e/XEc33b6BKXXYu6v8N9sdUf+nJQP1cZyCMqwHwUWj+OgLBmgC2
qNf1RWyRJ+qHKjczE5efDcHfbrsXfRTWxN27kDbBySgQsUND2r1mZpqS4ac2W+Jg5V2d+03VjKXH
tUsQIJl50XwDPqFzLkNtuDDUTXDPwW0qRNMfCoJ/ua2plYvpMLcSMJMiDHf6UGkgmLWC8Aw4PWLo
76xZ1QNY7UUB/Zr4zrnzw5am7C3DTzzoeCP1UHN89I3hBdrfPPqmSxjsKyltgGo8l2cdrtNkhM20
mNH/jCdq27EqQYmQ3bIcmjxtHwY6O6hnOugRb3SmOTvlJQGma3JvnOSOLbKZ3mItqPJ3ZKr2xQwL
S72YHRDRnVXWEpcK4AriPbUx74ksq+pyk/VN79yjFCxNAn17h1hOzHhF9p6HbZVsWscdZuHrbVDm
2wQEj3vsy7bRfQPLJw4gDhMT6mGbs683kdfOQ3ijOTWp6h5Pr5xezNZV5t0wglL/QhvjEi7Y9qWM
3zLyqWvfJRAThbSYNe6zCxMzqL5Jo1pLL5CXkuY1gu0pb2JLcZQFpcSgbPMK6/u300lKHY2kWfk1
pbbGmGAk7FAQf9gPhqL7GeOijBxdqy0MTDHNGEcjpAOyLzdJyFvyPapYRfy4mDVlFZRaydtW5xTK
IyOcyg1PBXQdxyLuIbEsnmCPMBVeDj9szAvBzra7fn2TyRPdZGnc9G7hzs9kLqC38MYx7sZgy3mn
yVdMpDJ4nnWUJY91O5TlGa/JcshcsopkfE/bL/bpYKSPmGfaLfyFYdGm9jPw1OpTK6FSeKTUPask
kfoBNfyPC/cS4aH3wOdDLEIUQdom8sUGvX9IvTdi1jgT1mQbTwaVUfdS62k27E29gVKnGvGgXvER
8HucrhJYMe2uJw3Gkxij7rOxJIY7EUm5Svp5vgRKW614UxUsDyxysQcrTCl845ohDeCBH2fUWF95
bpxYLyCutGTrkjLqFl7uDrF6k45po54HhTSdALCbpTS+asUxpBAN1WV3iCfMBGus3OP8DvE2aIOl
OaYsIdLELedTpuOyf7IRNL+k2aQva6HgPEBXkhvrEhX1ik9Y8MKX6uuk6gwSlQQ5FXAB+efoZhFx
NqqGf8BTVfz/t0o1pyhMsQ4Axl+oJW3UXZuWQnmO+0n279Bt3eHTwdbmbFUrV8yNUmVDfKynqtS/
G1VNy5WmoAzfWXjHk2WEGBXYD/1A1p4aWZXtZlZkfisMgbi2naB0c+nVP2NmE090siEvo7fF6Am7
z1Ovm5TyRemjOvKT1ABUEXUcHTdVwGdGs6+5MbPLi0rDqeAxc9MU1EqBAnXFzZZo7TKHU+XabUnZ
6ZQmbuAuq7FKKMkhnbD8LTTsysYesBEcENY54ARYcgH5UavQ0Zf6UObP6KjxoE2Nm+6JKujP5ZQr
mU+0Fm5qE46WBKkGDqjT8/krKIW116x49vouJmVAdwCtloN1S8DB8xyY0y18A8iHMU8aV1dElPig
y3SdI1tbBurckxlbc37ygygOKAC13Np1rK1RImCBYXJPDapI+TK6eC8Wca7EHyEVBMGIfXhq+TsR
7ct4mU3GdGsWTrbGQ2ys66CbDoWe5fdhkg8XWaSGvgts+c2Am4T7IC7EqlbmimWbWz7gNcR7rbaa
/t3rGqbzBt8oxnTHXjRzbA9LYry0e2wO8NDAZjBzbA372SYHNvNG+CEkVCCkbto8yXad1dheEDvm
o7Awb6znQKPJzbMRqUdJtgqjOzvyez2oT5FLxoQ1BE661PCJEfkojfGra/qHtrEYftlDXzzjwa7v
OQGwqGhCCZpljhpg27F7+nSy3r2JJa4nh2AQ3yj06YhrNHgdyFC8IjvaAZ101vQ414fkZNeJfeFl
BrlCmu6rrK45oFqJ6bB3eFLAHlXSlMMiRFg9Ymn1ihpj9KbCd/rEPtKhpseDWq/tXohbqG4Wp6Id
PReq3R/DHvG/Gmji3opk84JHA9s6IpnVMNrxbSUMuayzEfmQrezQN+HINKp7NR1rch7gUp4A2aYb
3OPkVlT50HtDYyI/R2bDv7dgP1r9apNravJsiEgyBtV8aLT4XQCK3GH1PmAEwiGUDWb7qFWV4KpX
xdEW3QleS3ZPeg6EHq0nFbOZI38sy9br4+DQkgvsmcwzLl2GHt2dr6WAUen5SxxIe6frlnKLYjyF
N16WJ5WNsa+Tl/Lixn0DRM3ul7VqKt/ZrJON7NaYyQlFKsWFEPs63VbEuCxoMi3LkzAGVyB140M2
d98huUUuDrwCNPFLoOlne0jlnaiJ10ziRjzVCvsqI65YubXHRqu7bRJVsUIqXK5+B2mfL5om2ouG
HlSrRfRI4js2yFD6I+FgWzdksDtLuauvSDswqRwshiCUCik9xCHCZIP7Ee/wijvfJ2tw0MGWXU6L
Ku/WLsOQfTWgOStwS/gAs8xqW5GlCpWvAk9KUNypkGLcU+Q4Gw5U9wBCh0A56HyPlEGK9VqXTR9+
jtbEDF7Nivo2za6U1ioj2B5/HZK5IAnapyQuDWPXtOV4bzolye89s+iqIoegYQftmBRrmzykKLnV
CCy1XzLcQe+Rk0N5kFM0beKkK/yhhZujVNp3FXbxtOKQy79Sbvk3Tmc9ZaWSvORNxPFcElYU22ru
wUYO671R9USStK7m92oM5mo0GZ8jSIJ3ChbkSJJX6rEzrFa2y1hmhHd7yFHl4dDtSfBKFAP2mGF0
2DCiLFyVlJqPI3ZBZZtV11O700KbbD4Iy+3KbqbpY4x+kOXgJbfXwOR6jba//jCJjV2WMc7FWRuy
1z5I8msUtNX7gdW7vMeK7q4SactlMgkCfarqpCcJRkl6yIBkRaYRClkz06LRRH5gvsjPEyatVw7z
gR6rDld5VRSHKTDHhVtMxbrU+7LyLMXWVoo2EFaVKoq+oHLO6oWQnKfsRcOBMDq9W8reGA4G0yCv
IlBYLBrCuD/dJC3uCuKjXxz0nc+T0gvMOVF7O5KwqxFUPNerHjv7k9PIdtP3aQEKsvycc1vdYHQj
aj1RGdVqRX4sWcGucFFnn/kAIbPD7buJ0oF8EBdLoM5E79T00NtNold8Gcr4th8EMdJQEVe4dfMH
PIPzzmQx9hTZ1UMWYz/HC62CoZn7L92sK2/M7K+Sq2GNtQomtYlhuIpQCvVpf0uZILmZxgL2Yu2a
yOlr56zjoibUzw6PDXINCrsx5F6rBse0lF9xZiaKx/Xv+mC46tuGd9PYScmmh2FV/gTUH7IE7ioC
hLLoHWujtYkmhw+c1LX0QZpFthYSd2E5dOIV93N2L5McQz2dCCYeZYSp1Y4V5SlmpOgkhoZcdC2B
ihQgWkzJGoPxlNK84YTrxn6AgaZ/kwbdbbOZ+mIhR5Arg50zeUpjMJnX4DNu/ilTuqVeDda2StHq
LAq0PPDXdbFtjBz8TZEjaIYR3gTKznFmnL/B6HRr0q510k6i1OXirDD/kNuJUw7V4rOiN+a3aU3Z
Oy6l4RjjFPbtWTSk/RVw23DLlR4QLYu1pyyqN+wS+U4ryOey5gBR7jQLdQkFCzqR0tT9Jc/sKPIH
aw4p6eQ50wdxA6ajWWtq6i5zFGa3pF+YSB00rm1ZgAMJodkWC4HHjvFXR8xSxhJ0Z+mzSjyo2nAl
Go1d2P4I3SM91li9vK4C76iNg82qXOmJK45yGDaAF5lV2tF8QC9qq8eSaxuy0aQ3PCVEDMZCrQ06
Qa7Y4cbt7PR+nAcypxQsS9V+NOHlXGl2tzUGpE1dpiLZ9U1sE09hCvkwVKCsgT6RxTRJMRG5ZmuY
ByRbnvGpk9MR9wazC01Js4hCW402U1QYS0oY82ywcV3XobA+TLiqBiuysjs7HMNbMaXJYczn8N2W
5CpvQzXU7WWKtX85CHOC7jRBaQTPTqhq7DI+xEebEepqlnAiMKXG/QqqT/qiJA5FYGY19+Eo+SgS
MkaZwtTxG1Zhjvc3SLYKp9xT2Jnxe59o8bJsk/65KWVx6gTnk2YhG9INC8UJAQbKqSPF/DS0vRp4
lV5mj4GRNIueGwzJC4SB34jU7ci9sE1wbBGhXS3zsBuE6PaNW4rhTaOkXDI0Fx8kcMUQyhJThZiR
BM0p41DcIhEWB/RyxX3huMULbk7K6Uq05H6OVVvdVpWrruoiy/aT2qqvZPzJZZEE1lZtG2IHuf0E
n6JqSXvPg+HOMZrhMhdMNAHNSsCOCB8dXzVbbZ1a8YerjuEjBn7MvYoRHVsmEeAx8iDxp9qQt5oo
5g3rCyLWpsJODnXsOLtWlsO6UiaBr7kwd7XlzJMPR+Ip0rRg27CpvZsCJfkiIhMaj2uQ8gNBfdGp
JMtj0Cc2ypTRjZWP6a3GociNJ+5wutItXSLdzbjARvlWupV7iYEPrPTRJbxSc7ampXaHzMrDXeGa
gBNYl6tEvWf1Hf6M4LVt6/yoVw0N99DFh+ia/0bflk43JlexopubLEBhvpAQO0Yvzk3j1QyCfG8p
sjrgECUKyCjv5EzRwjJDK1cuGUxg9qmLGPEnU4z7OIh3Wgj3SkOJ0FDRNtmjmOVgeOHMDdouQAQi
T8DjDM9cu7ihLp+KGle8Z5XTQAHfhanwtCCc+Y7Bci9IPEqofbRmNuAmvAMJ0xOKarDXi5H9x6al
aioWrY5YwbebkYi3phTP3SiHh0rDVAylCf/DMqw151ErZgGFJBndbduZlbuf5jpO3ufSdt1NUlPj
D26eGltWGfW4UunxJOik5DOTve0HqhzOfSEASPS1863CIH2RcabK/Tg7XXIqNZN5EvzbWV202QRx
uknfpdmMI4G1KR/cUY+LRVoP4ZMbTNZGjkLeMfgI1nU8ssfBB62aW8OsU1L3mnDaDGNjks6Wm8SG
5Sqxtr4eTtbSSaam2CmmAMQy1O5wKLoCtuPMBC6F5mEYBEVJx4/L2vwkRrleB+goB4hgVOPw+qBd
AOgkzpEt/5c1MyWF+KAvR9fOAWMjMk1XtKcz+EM8oWJbWQNkvNHRpwODnbaCSVrn9yW3ywxLZw9I
c1IJDOnVqn4YGxHj2m0Lpl5uCCMuj/OPriXoQkZACDrbuouDrvebblA+VJlHCCnBF+SzMd5FUCIO
FKiGz3wKtEiuI6xN4uSiZXOx1gfDWDhNYR87RYx3dlukNzxTGjElT19Izmgg4YRTA3UgBxgnNCO9
mRy8oXkzV0vuq0kI1sQNl7M5Tce6xboJ7ZtThewI4pnNsklurRJySiwLnJ/RBEvYo+XKzpYSp9Ib
g9JUj5odMBlkMz8ZFAOjYe+6mdzM2yZze+ZudTtle6YdoeOnMSgxLwZEzj7QBix911SyDM9KUHX0
bVxZAxkwehoJ60vkc1e8d2GemKvUbGrC2FqnqWLU3/VcPkJdsBzM7immLoDM6Rg8t4BmYFr0tRUo
az3vIzhgFX17SASsnZpnSTMutkA0UuiR/UAjg2XFDfaR3k/z0sF2bH1FrWkfcNw730PSJu7r6MjA
BO/ScjgtYdhYzaEnL+dM5yCSh9QdLAImJkJTt6J0EmcVdWXgHAP62uBiBkZQwjNkVLBFqkHKKEhQ
HjUOc5PgMWMmf8QB8wU9Q58XsQFBFzm/TWc7LirimV1/MvVAA/th8+eAU1TjEmHyyzYJIGtSwrmN
rSx4O7DYu77FLByBV4UMOXe39WD38ypO9TxYq3yazCPm6nYmLTCdxMbEyR9tmA/l9j5DzdqtjRGs
BWyMbtaCWxjUPLhUVMXxHZ5ouGZSSDpm6Mq8PU9KC3bGcNJoWidsRZRVGqlFvmmlrihn8E1uvp6p
X5APTlIvN6BNreCQqWNBkUwbpT4wS7c4doukA6zQQBhapOxilLM7jzzu3M4Mav9d2pNTqyPRREQE
TAdlmAuqY/Hmsg7fSfjfszdFPxJXAlkeMKCPM8zAfnJWlk5v5SmDBiotNHPrLMd8OASdxYg50Jn9
1Xw86U6yzSyCtTWQ6E5gngV1Sc75+orx9yCNUnegyHiPZRsu+0YNHhhjgOFTG3vbMT3c5qmu7S3C
vbZBFwBe0eni096Epgn2wmqBKTodeZalC0QTKOeR+at9bwIfOPUZ5QXbXBt8W0brxsaw+KwD/GxO
3vJYznMzgTJG3LUDqAsNB6QalGAm924PD1MDht1HhctyEWrhnCL/j1omWlEWPTUzFUefkC6d1Ir0
hlaBeCBmuIBQaNbRKMkZh3nBwO+aENa6i5Tcdkkw0rJ1kNNU5jysglydFsicieHkZnk2ZR0gBgiJ
5Ir7Kgq2YP9QCsS6mjJU4QCfhHCXDoD4N4kqfWWyi/XTVLLVBV/aG+pxbki3jzJ7r/QAShOjJERH
iaZVrWe30jHB7GY2/h+O+EvoEDpPSm0K81bIbUQw7n2bWtX3xAb/RtKUQWbEDnXOZod7Vw1U1KlK
0PBdV78IFYeIKvVsS40P8qDi4V7Zs9M3mQX4RD5TYGXr8dsB4b8ApM4H24pT6CWVZr1Dkjr085g9
Zn0bPvWVYgGqqewPI0jsdzWPGVnywj7bkrqjl1F8ByYjXmij1t9oGoE7DSsiGE1VscyNnlFTDwoY
oHKzUktHrEiBf7JKd0rWrVarHGL1QOWku2SgdVZFyhHw+rQAJVhPJ4OBImwk+0Erosonm52juo7J
3+0AvLtj8I1KJdlqUe7gKXUgZTIcB1X+OVXXkFUXd+Q8m0+dZSRwXYRGWjTVutLWwb63m+ps5+Mb
Jb1CBHfPyIMP3qI00/AcO5MDMIFxrG/b3YUa7D3nQ7uoApe7z5icM9Y3C4qUYcXau3iey7QplpnQ
2mUVV/Vd2sYDe+9kzG7ncrpo3RxcSYXqclaGapt3oeKDCwOzHaiaz+ZfIzQuvUvY+S+C2m0aP+Aj
u8ZyUL31qXoLZhrWy/SAGnqDa5htR1s+K3ZT7pPcAu2uEo6Qcl0lxvBSaON8jLtpF4z9vLQI9l6I
qBLrAG/Rvh+b8pgXzrjTSK9fDNS1W7iP9D1VNC4gqWtr+NfhTTy0qxBQylftIoBAKahfR8AO3Jva
6ra20XzEDeurmiHXzsZ36DljuQERVaMDcbOVWlNvJYJYeCMXvkzDye8tMnN1aT1zhvYvXTXsRNYH
W1axvWd0CVFbXc36d2EnctO65W7KcDQCpmCVO+ZGwRBWg0HW6r1xQkudooIxcOfRQYliR+dWRL7G
52VYZ6Q87A2ywG8Mi8u2Is9m4xo5GVp99gTEjntqE2iY3xEyMJ/JfdZLBc4h1CxT3sCmM4uHJrSe
w4YrM41h1GdGwfFta0/5FejJm3Xt2JIRKFc2MQ2LpRMv6WCftExDQRLVfpojWZTCytfUAvmyjwvz
IIpO+SSdU1loV5JXNdiIKqPyoUp5S8eOdZenMcdboGTSdxYYLmYsdfg0pxm139jJVWxjrZrTpIZp
ZuUvPfvDZaNMI+Hf+CsqAmhJY5OJeTEkjPQWiwh5V2F1vRFM4SeNKLWGDrxiTDkbOQdJJphxj+4G
Zr/oeIpDlwb1o9ZUwHFCBtdJMPKhdOpiY2txyD2CxPalGprWpgu7Nd1MTFvctqB+LXUalsUQH7rc
6nYMBznDo84bi0xepiQx97yHxRfIkoABQ0GTosbRg+g6eRiSLL2PSooNBDojWX1xkrNfYDj8DbLI
9kvoIQ/6pMZ+J1KHoQmrIz/PIhK1VaPj+WrKII4NmfLF1hbm68gMeau4VSnwTUayXY42emo3Qrvk
NJ1+Z7E89HNtfI90xZ39TmkCgOf9AJoXUhBRDnohSE8fkMog1Grap4BJ6r6cuFnGTlRdoDYUwEJA
IafXURryGrgmBmGFbwwwKKKVdE3Lox11cIwPc5BMKwO1HyCs+NOZTPLrBnHRCvfSXpFI10rRgg2T
zn5Sz6GPZ59BdoqNUiRRi7FvANXKiFn31cr5iJNWWeSsI4Ilwimy8FDKXePaBLhhT6+qFgdmyEDY
MiMPKL5FVZvrp57dKwMgIVd93DEVGg3QTqUFz2lqqmE1zTpnUJLpYK6naVpFaqZuCoFFQ7pa9tXN
xS6BGcPkXYWeLTXlxHkN93Xi1kyxShKtE6j34MhayHuoHP8gMDj/FG//kSXxi/bUwqSNpxkprEB7
qolfndp1Hg6KUUzWItX7DR3aKr1yWyjO7X8hvf2z9BTjmIFZBT2odrUsX1Wuf1aFBoM5pHaQJwCP
C1HviKXXx/1kzprq//Nn9Gfv1o9kUKTgGjYfTTUR0/7iWwqcaUiqvIhRNWcDqQmQh8iyz93ghTg0
VfGJ4pIzZZob3WuhZfb/wrr7i8H0x+MjrjUgG9iIjFHB/vmJDjUh7aXlgkouFOJtAsawYkGqmHMR
EarjlaOQVfeMfoLoDJUkwbM6V0waRG0GPgt1JYK6VanuETW9NH/qU/+SZua+pC3Mf8XP/iku6xh/
MDMqv9t/+lXrr/KqfJK/ftH1p/k/0Vv/b2Rt/dCp/Pe6m5vyb/lb8b/k366hv38U3vz4vt+FN+Zv
XE8AaAV2AywXVxHVTwmXIX7DHAuERjD0vCZd8Se/B24Z2m8uDnLyAbWrSktzuBh/l97wR6jQEb3j
5IdVYwr7r/BsMf//SXiMWRx92NUnim9S/REh/OfLLusHVtJmyjRXYzcVH+oGcEVVvpcVrRx7dJAF
8Tk2rIcugElrZDt77o5ssjOR7jWjAiCvqi8gk2xP4WqMWHoy+llNeXgQgNmRVpROQArMm2z1VyUA
+idixBysHYGd92SmEJ9Uo+pIC4b+Uh5AhhEaQpiJLuo3Xax1fZPcucmJLXNDfgwgymoVOEvo7+XO
rfwGSr2zY+B/aulvbfuoh14UHZBydOualCDDG6BRtp7Ojh16eLtCv7qQ9nKCsF5sAc2M1RIiftWd
3fRCfntc3gbJnnVRXXp8rlLycVJ7Ua/19KZx2cpvs7vsLvETPzsF4Xf9YKi39dFkNRcikl4YSHuz
+ZCtspX5pAQMGBf5qzOtq7uGtiFd3BOUcF3ehQD2viLttrhrnMV9nd2UyqOeot5wOGBCDxCwQQEC
ILti5L1WG2dNpKqENR7AZb8iuqN89rfZeGjcemN1l1JZR+BmAcENLE4JJZFXbcBa+gUWopFU8+fp
Q3lVXqcP9cfv6o/fr79Gb+33z1+jN/2j/dY//v5P/528mWtzzQz3W3yYawt+ocLm1ppuerkKppW7
rtODzi1cQNTUTbD0NMnGjinCa3aTyJXK7VcvEacgBPDzfqE/Z2/C8FhiL9L7wY9uR3WbtjSh6wW8
/G00L5ElD+EaGzZLZJJhNHM1sF2n9SlPTU2Yw8kCOKdf+LtsEhauG8xFXp6cZvOj+poWxKvp/FKY
qwgE+OC/jB7ot0WDcJ/F3K7mu/k9vUNc1SyA97uvvSdOi2bJ1zlvpVjiibRf13mzSaoP3TmZV9rt
hDxsHRJOZHvWSEqLP515nrDIaqqN1ofxBajnfjpH74G6cuU5j/d2sRv1TbEHQlhtok7gV2Qfl92G
ykcoT7l10LdZt0IOxjImehyJRmJOW+zOlrrCgMSlGgo068L2NNj9Oht0lWkuevPVCEcgjGxwkiS5
EC2R+tDWYrFvTDjl4znqNka/ht/n2GxkCDkzIN2tbNIsICLQ8pF2QsLU2gyORnCsSGtajCuxK9uD
c3k154aBmo/gxz017S6KEH7w+abzu5fKWfYdUz5l0QIdVs8wHYdvRMY3R3/lO9nO+V7Vo18qN8Pb
kTg4MK0Llk0FbgoGO9Glkn4vPHmjLiPpS1KLjANtY3avnPpoyd+oT0szJANniZcXGTsU/0Oafwfx
k8OKJZ1owQ+DJ9q3EQSbNHKPUNG1DtUCSi8SQVw2SB9qtuwgr9leKRs32mdt4iEpCJ3OH+WuQS7T
HgqQqMB1uY0vAsLV+Nlc+sGz+kb9HONCe2R/UN/m9XfqiEU4ecg8ljZ72NvZaqEud746LyqHA+ak
i10iqcU+43KvR57wWmbS7PTLFrYLl5QHsfq0CmFYVryjjNq3Gn0K63tmZq8pO5TI/nKRvbQJ0RQA
+7eTsc/dpY1YxQnvI+1JOCbPdF2oq7R4LNRHNVtW/X66cd5Aa7N1QixPNABbgGyPeWGhOsvOIvJj
1WVndbpPdE9Uqz48dEf7CbhvpC3KS35xVQLRmIEsaC35P2x+jvL44z/z337+icrxyuiLyvZ6oHWQ
+3/8z5Se/CqPMZUnDSkn035+mgZgWCQWqos513zgyOPCOcOgMANPm9657I3YV8Z3SdpwIW9MWH+T
/qSwLhQ+7e/SqFGcsOdVDDxj6jtzfT9Ubm1yvMNwG1bKQvBT2MVWJmSNmIz1SQV06Jr1VVRtG/Mh
JwoJD4ZPPBfjp46AocB6RkMh42hhVbe8qgVde8eFAWAz5LV5dxYBj0yqK5IrnYkXHNXGXZfIn7rF
iC+ges5IeGVluGKggU8EdcWbdUjeu8GrGSCL+hiVN1b4iBYwDPBiFBsnYfywmKMVgq5pkUNQncG0
PxMb5rcz6aq9cuUqL/F0Mv3nRqLPyynVz63t8O84IOq3RnOXxc7kQxu3T8IclxUDKrc1V7o9L5My
WGVD9R2aGR0kRyxDvQRgo9sOfqo/BFr6zo39hZwSgA4KdmE0mTF466ZTz3nbLBkjeqqYSE+7qKXh
O5h7QpchPOkkHVgAWVhLkOb7jK0O+K8rbNnPr5vH4XsICbZ7ShW8dJZGHKEarRL3jEuFrHvSJDEF
cFBM8SU2C7FUHHc5xrPrNcwOFprs97p7ysc7LWRk4bDOhI6jFjXbM0ZnhDHkWHfmFc1Yh8nDZCaV
JtphNLOTnY2PeWZ90uYdQnGKip8+y79Uw/6P031fu4T/vv68i7+a5u1vh6+ywMj5B9339dv+DkJU
CUDQ2X8JwDCwaa6wwb+DEI3fDBX/gGtB5AMjdu2tfi9A3d8wxrk0XPCVaJyvfIXf60+E3+S9AoDF
p2xjWhV/iYT4SxtJD+mgIDcZdIGJ4ef7pbtrprbIg9nZdmiC3iZMViSRtl37rqGJ2f7hpfkHHeu1
f/qTCRn35hW1YMCNEQA6rj/KH+yFEstmXdcjpwe41AEPHpE3rfOXulUoVD8eBCwFcGLHZA305wfR
K71uGWptmdPOvqnHw1JJ6ulfPMg/eNE0yFZoHwVSfkv88iBjZzhznZNE6DrtpwU3eVPqxnAZRR38
C17Ar68ZzQGINA22HC0CxJBfemKrUIeIzLntf7J3JstxI2nWfZd/3UhzzMC/RMwRDM6kKG5gpChh
BtwxA0/fB8rsapEpkyp712a9a+tSFQgEBvf73Xtuijm/YnII0Z5aG/JW/+yn+fMwREiWsIyA4fT+
qrUQaCGWy0MStuZ9F5P9I47X7n99kOV/5Mffn+tlgaLhrrYXyeIjiCfFEThOAyOlghrVbmhRW8zG
YVjHeETwCZbqN8iov188Ug3QtiABMrsncfP+rIwGqbhzzb0DfH3VkpxeQWfxNv/8rHi0AVTA/CE7
/iGCgzd4iOn4xMFgZSu8UmEgBsZUloYuhwj1u1/qZxfxvw9HsOD9OeWMY/tZ0/da4dtbkQLcaUHb
XlEZYG15j6ibX5+dwXvr44/G3N9wILnyFuJz8/54M7iwrhrLfQ6W4LliHvEquznCap0tFqIs0Sdq
kwsvux4dNGxah2rfWbR8AKqRF2EUtey+pg85dz/LQqfnza1Cpe1L5qEsBPLKeWgKRW2ZZFG176pM
9C9ZntjaTT0aBodtGqX/5hf7+PTyoeNlZ5qclIHlXSyn/MN7qPWL0EpUh6OssXcutaDnApYTNYph
8g8D1cuREOp4jaMhwG388FiFDkNmavj2ZdRS+GhGLpbZqf9KcNVe9e1Mk9avf62fnRmHEYYOMMcm
nfb+zHI16Q3FuvsycZs1c+Rp53njsGegmt3/+kh/f7Q4MyQTk5uehsKPWt2YNqlDS84epNKMkYyG
uBzu/eofH2R5g/Px44vB9+DDDwWx2qEvrNqbo6vt8ONXQTIU+vbXB/nJNbN1rhflMKbtWB/fSoZJ
W2BHk2ff4uck9Ym2H7FeTZWtfsPJ+umROABhbSF4Hy3X9If7jkG5Z2oMglKvTi5SvdW2VVXKTT7E
5tWvz+knvw7MZTJlusONzgv3/ZHUJIxR14r9ZLAiJO3NGMaNu998zn92OuQsSb6K71yGD6fDSleJ
xs32Q0msd7CdZhcT7DkkZWdd/w9Oh6UJUhmiN0LZ+9MhSk3QY8r3mp9Mu2pgY1NbOFx+fZCPVBae
Vc4Ei93CflmQO+8P4oi5QqlP9ziZXqi7nc7S7eR5KAzntsT18aZTLvL8Pzgko2YWEIsj4yOdL2Ze
REw93cOijykjp9tQDHqxd+qp3E9TK7EKaUX1m/NkqcWZvP8OsxY1ASjiz8HT+/2V/8N9yMS2jSh4
2DWOHnmb3hnEl6ZKiO00PGzDGk88PaYt+W3oBLL9bIo6faU2yaYaz6waLGmsKC9xywxX9DzMUxA6
VX10RqcmQ+WlwKF4BVFkwt+fBozmw21PX4e3ibPGpwOp9ikUUhI41k0TG+xXM7fuUDSqnrqAvMya
W2IqHiE2RfBxnc+42mmdMQpqrOysj1/sVC8FITyLYD9OQcdaOcoIr4xaT78ltq+aI9Yw3I+YcKt7
nMCSnbjRCLw02bAXc2t0KDWxOAujw+TbKC7GytWL4Wgas6vYMXUFWkhBJFDHLpiQMWu8y0pPw8/U
WYQpU+3eOJRjFn5Tlt1YuzFrp6e8IyO5Zl7n4f9XafQV4E5JF2lH5Q/uM6rXo2ihDyYEmi48usn1
wHDDHoQSXZu00RajUntfqqwPpKr9eoXI1PCDuJmnryI18RJXaT+x78SkZq/gMtBAmJJfMlaVZw8x
xp/ZesLjrfNPmr74FhO0uKx5neWr0GzDO6WmUKyiJJRbzAhkN7Vy1N+sqI+0IG+c/rOIdDlvdMsY
z03eArIrsbm/aZOEwRAWDSJKFxchXHCqFU7thKF4RZ9gCMFAla2zj6ggKNeV36ZlUGp2nK9n+r4o
m3I6eiey9pWSmLlZUyqE00bNdX+fkoi8jWU4IDnRG2abezVqE0AHY9BjqmAT27voXfxr+6kpshuq
byvzPMeDRt8rY8Rd7Y25vpoR8dGl1b2jUUOy9ya+eZIoJO5Ve0CSwdjR7eJwdHtSnQMtvroO0tgk
s3hsvSx7nFB8n/Oo0M/eOEafWPWPGXpXmjUbVvj2FNSUqt5HTgvizAZm8FRQD9nhwoyWnuOpZScj
EU3owkohPXFDts3rFEZuvx5jPaeUi0jnSxen9lvTJgRyiOnRiWLJShaYEzIe8cImZBTow5h/i2TD
a63Jc8Ndp20Rv2ByqvRDL+0weZAa9jLKERycokMLPBmLRJ3e2UNhtiuNvSQ+ZYJU6EW8UhqaO4dS
rCj71SaG9oI2dNeAYKGKib1RVCIXdiCOsa9btbZjPYTloutj7dF0CYqsQ5yGMDlGlRt0J7TTzPAr
lM9x7yc8SKKbdvjuiCHFro6G5JEY0G/IZmliHXsEnBxKeao99VRgKqYp9x5zet9lUMYY1tHw546+
zj7zH6dO0NhkKiqBiFsIS6LhR4iysZkXD9LlvxUQLAFWkTKlHXEmxcWXbJySuzyZ7WYzDTzo1P25
BT0RAEK+5ROuc6YYJbrxTMId71loq2qNEYxzdwoPf2JvZrxKUE7CL0TdIgKoGCehl7RVnm+Z52FU
zwkvFoHrYLlcW5UxfsHe3Y5bmWCUW9WTMSWrOoyQMVVs58Pj2EtGT2sJYMSmrLRv0/ACep7bBROA
eyeoma3GZ8do2j+/wP9IUPn3Jn7/+2QXPlq/kF2q4iV/X2DJkve/FBdb/wN7KuQFYiiLsmKyR/pT
cLGokADP67JENqEKfs/g/6W36Az8UGcQVCzKznTT4fv/X1l7/Q92CoJ8/sLnh1sGIvIfNFi+X5zB
bNCZcbM4oyuTxL3lGB8WGhVIXo8dPx0rU/2aDPTXUcaHs+OHK3L9d3/A+6/8X4eB5WSwTCfh/D3v
/8NXnnY8mA+zxTwmTxsacJvoUA/tktKKJM/t5N79+nggr96tK3hzonG5cDR1ONO2YS2X/cf1bZi1
pOFqDcnXr1LR8vmb4DcFGD5NIooFZlAtIBLWRZArcdgRj6aXWx0Th/hxxnzBr1gG0Yjd3uBaKryj
pY+WvwW0NFXeLiPabuC29MtshgdDKzodsglF2y0Zc3zJLWq3FZsESkZ3CoGoZFFeMwAbpNaRL2wT
PWWmP7FNZkBQm53rJoEr+TQPp7rPpuEL6cy+J5aDTXygiRvym9+vemGOPVl3H+7WvGhWhWN+rsti
SoY1PjuLHd0ohEacxybdTVs9QyO31klMJl7h7zH5RERV46w0wyd7Gtr50VV6XhNgbwhs7IEX8e9W
dQuxaScstfjwWnL/aORkbGleCyAFTCP6MPYiT65EyK4rDKrKzehEtO2RJnKPQF9Gbon13lrUpkMO
Liathb8OXJo92gF/y6K3g8th9QJ7tLOYqio4fwjWuVbfsBsR8bHoesrG84wTD4MiqeriVMDo+4RL
XTmHKPUzbFxy1iuKoW0iUc9NJIrmALRzMtLAxU5TfZvStr7X6TMxDhrfPaY5xN8AGiqTCQjE64GZ
lCo84x44MntfwrFlt1lWMekbYTunXjlCc8WOa67hxNItr97KUPrxlyGjzOVrWbEIwHVGqxuU1BR+
/6lVpq6tZ3bCVAtiT+m914xhf8a7GsDw1jKKKSPHZMwOJsaezFYB6nJw4T+5WRieRmvsi1s5a1qF
M6vUKCEi4ilL6vEipeUX5lh23d2ynHXOuezIX06kar87/+nWzgcxmKdKZ524goeqjWAyMzxcCP6a
NIk54wEHJcX80GL2ZAu6VZIGWNDJaSPlXI0RMy19RYxNVictrXzMuoltt+1BnzJRoxDkNIoyRsX1
WW8s2FYFKbbUkHDuc5W71Taqx2b+7Pc0YZOyzqxO3BZZw4e7rT0L02LBz3YNYsvwL2tgE0vm1cuK
Oy0xk+4ShwPuf6smdIdu5ZXagSpCtow4FQLbgZgRQ66ONmXP2qAizBjm5SX4iiI598kUOVz0iTgr
BBA6EKlTtwYcVHktfAA0LmCCHOlhltOBRZTpHFOnnadLvv501nUwNvT10HR9B5ACENiyWFSYXPVd
UjeJu5e6dOrPrOSb4SYiAZXjxfOBod6xnrVysvWaqnDyx12ePVc0LLa4hQnuP6TgD8iPKHzptHd2
plCSJ95JDSq1GAIXar4d+tFu5jlooBZW/Z1VWFot7yBSmwnlJ6wBUD5rYiR5B5jBZ21+UtKdau91
bjHGz4fSiMP6vsNCp013ZIgs5lSJaY5rtkDkPKCLuVG6UbBKsOOCHVPNxk2ddGAlT4wArl1M0+Oq
1+VgFkG1wLSvAAglbLgmbj6fmRTkOIZ9mWB4U2imjLbYtMN65zatK8g5p1p6nLVS0zaQ2r0Qi5kd
avuRyl61rlONtkKhiU4eHF4c+oOWacrelXni5kFH0NU6Zq2sT2TToZBkFj8Hc0y2NmwoLIMR1ISL
VSNTgjXZhw9v0peAg69uxogxW8WmMf0MqAKUwamf/D7Kb/zSq4eQwHoRxjjlB/KH3W/2q+8/l3xV
8NkgGoMgJnSO6eaDvuoYJH+h48S4G+xoCex3jChyZ04+/fr79dPjYOxBEhQGWadF7vjxe0ldU4tD
GUpmJjGtU1rW36VV/Tv26fvP8l8fSTx7JmsTROO/dWakpFHckMNoSvOdw1yMJyXUocFBcEH9cm9s
f31ay0f3vzf7y+VDazJ0xDrTXkS0jx/lyo3G2WGub84QxGbUGWRXu6rWpas3bDwjEVTWJF6yUP6u
feC9QPT90KwJeIsgtfLTOR9+uUpMvRNCMCGLF+abdMjyLbEhQSoMJPyvz/LvPx4naVrMlTz6fuAX
vf/x+FjbRW9zKL2t4R/EoCHCzvsd7vPv13I5EYORG1VJ4Co/3CIdWxnw8XDcrGEGv61GtpmAuu0n
y2qRPSq2yuWUxvue7cufP+P/LfX/n6GjUv9iqd+9vZTvR6v8+38htXg7Oizkl0IzWG/8J3/B2b57
9JjQwXBalHebn/KvhT5QLQN+E1NXHgeDpTj/0V8Lff+PhWaLvojN9bvt7x/B2b5bDn949mhEgfWG
qxCoPAek9e3DA2B5irVKiy2injvnPlY9METUnDQV9YVXFnB52aXXaUy+Zm4AsFktBq9pE4UsMBlH
JLpY1TMmBEeMfkbGuyBfTjmv5cezv2usGfN/KE2zNS7NUU2lsYWUguMijW3WuqsClmyzzwrV0bdJ
K0y51sLWadJzhwrjrJtwNI3LdAQVJPF6J+VAp3slWFpulVPo8S4ineO8RmGcTtnWg8nYtNvBM9Hr
9m5Wm/1aNTlwx9wxY4wMkfItHNQzuWhKMn1R7bzKqahFT2kwi7YdBhSElzkaByx9Wpa6x8zRiLlu
aF1ljViT0GmSdb78lkcNedB+S0vbI0Zuw0ZFs5oSHdtQbJXJ1jWawl4qpFEZVTcSs6/KWscolJay
D2arQzN1eRjbteQOaaEiyfasqmhWoDCGSeEEbNJMfjOJaVdrc7YpXgtoLnLVa0ocUWEyiSrcLwz7
ypKAZY2pUMGkgKVQQmpjjag8ObPUHz3v0Dapl32bKqs0SLTAs+5O5DK7bKMNQCVY/dG3EjASrz6F
ersArojMH6hhnokkR6gfmONydd2pHgLM6FvdHT+X3T00btKaJxjshPCCtOzM80hna7JW2QxY1lBj
eEq7iNAvJe2YKmmTGhbUQz73blDRBlvv8rI03uzW9TGvgI3NNxk3MG1oXZzxRu6Z+x8LQTc7jhL+
IW1pJQFMOjW9Fdoi0WA2IFF3tFGHP3miZ1FosZCKWaHqsoVUD4fiporhVeDE9wtoO9BBR4xyrcfF
LIHPlvhkZk5YR72UgduXs08GpLDctcZaRm68zAStks94X8d1GenEIXHrKBaIRQ6wOVAVCRhS9NLo
vCtHZgl914ansdYC9Zy8DcQSh53rlLR/HXrdHs2XaMiU+SRo/SKb2itNMqb0iSsj11bNbKa7PhvC
AZJBXRlBB0mtWo2RNI11FyXmVenTCrmpZ6+KVnoa8UdRhoh8Wlk2ATojCfN6Bb5KTmxFKfEIRsi0
151uN29WV6Muzak3tQEznhCnlSkFReaTk7SBjsZ6zRM7PnLXchkH0ZT43aYUHVfzhvaqBihcr4yY
EhfWj8xPcb5PDV5XcFuffXNgDQmKNdwNWk9aKCJ48cwmWdy57O6fF5zLI5JxAR1gNMuLvEYx3Huw
bYeLLo47N2ikQaS4gfqH5bNzRigcVsrNlsucMbVdY/gP/KI1Z1iPnp8cXRikhFcGpzpYdg50pxVj
f8tutn6CX4PzTU7xoKN6TvzVZQgbYSmL7T8ri1cM+/spH/bAGqbqop61eesOdu49I7ijrwUNe9Dx
qgUyjyFYRvE0wOktVEyy22sIKjmJ0215VU3mOq0Mu72r0EnyM2LrYksZ5qrwV5EsbWBptOvCFAyy
qkiHZkWkwJ0/EcXU4lut9amNB808kNHhAUSEIFeJN8M6U7Zc4u5sDPgHa+otVMKmUNrRzvAbpEzu
0kyIfm0NQq8PI5cDPyzsORIBha6ckxZpVnvIKls1ZwqrPe3Ecxu7x4EguafWgw8UaKW5lXBWGulP
b161Xl8CP8mdvoq+QF2M++fRpyAqsAcAPeRIKh34Fl3NxhSvYXBSHR4YGi4JjNwWnu5XJvPenB3K
VIuMgoyqSVqRYl9kgIdZNPYVAeEa2EHkWg8D3LP8IoL4jDvT6et6J4Gzk8B/Mii+K1c+7EZzKtjX
zVMs7pyI74RnnQxoa/Mq6zIwQk2WaRd9Z8jutgQDCTcUcCi2Xh6Y+I7ErEk8HF2/WI9mQlOvSWIV
FSWGZbvNIwojN8TbhHkbFY1wV6Qp2huAKDZqKT10eWAUWjru/EnS+63SobgMe2SINZB/48UTsOS2
BVATdAsRF1RwkzVa1vkZbnT6rRJyUTYYDrZHSmGDdMr8bLNp1AjSOTjPNWXiWCa9lV32sCj5mDY0
M3YBzG7jqm3ycNqxoy+IsMIbuaaIKA4DsHbDdKisGks4JDP1tXEc+eSU84y52k/dcw+X7hzxbVpu
DSGOBXHsHECq8NP9nIU4duOhmcUhcRq+nhXfXWONqh4BO9IqJyLinTs5TTKynzApTm3/AnVKvkX+
6GVnrTbo8iabJ5fCIJ8UFSVWuk5+d2AmkkcNsWgjtMRxmKq0xhjPB6DCa9GEtEibGkK3UpXvoZAT
yQmiwbMxnLiRfkpMNWEBdu3heUlDjMFYQxPchqVkN8PnG/k77vNIrGJPgpGYDFKKlhuBz5lmhh6B
ze26z1q/GbZRKsmNSaYIaA6ZK9XGc/UWHFBFgG4vmBTNt45q2NMyvTd3QOuc6sgNBTpegZhDLa8H
585jJ456NIr4zQlz5a20rp2OBqgMby1rw6u2ppR9fdmVYX0kDn4LX4QuIb8Y8kvf7z0KwLWpfCm6
Rt4PWuN4m5GdBTxtNoeleSbayz2WRKVOBBShJ17LJmFXHDaGcWU5FlnERqV6epXH2YyVqmVwBbkp
im94k5ifzYpa7b1l2clXm1+ZC1qkpvHUt4bVPYBH8bsdNS1gzmvNj42j11u92JVuz8SubMliYLUu
FkMwOSB90zqFktrNaEuzfUtK4vrDymldgteD8OdzSL77NVZjdKdMyrUDLdbFl3CM8ScleQf0o6pU
0W0mrvUtWU7GGOFQU0FheHF97xBTf6uJBmKcjSMK0dEq5y/5yO2+Zf9DQstrciLHMbyel2xk3syw
Mmarie/APAnAR/zCzQSqXWMVM2wMjCQHu+BCBE5pJZhbE6s/x5HexPxuUjzUZasPgVvBZgiitGWd
SGhZT2BmRNOiDDUJr+M2549P9Vm9FnXktkEo4vbF16v26NQmNeZ9Wd3qsQNb0p2A+vCWq/pzUgG2
Jcrfssyy/MgpNwlolRZcUOFjORbFt96244vGbcNv4N7EU8fST+6mHloYrAqkpjqZBxWAUqKertV6
8XXoegfVEAPWI8HD5lts+1X4SdWpSembkMW48fssNj6PObyHe1J+mVsyZu1Kd2ckNWE2LWevYP5G
vXi/3V+2AC6Fvs5SYGVgQDM+iP1+rxAGOakgVkZFEbwn83xT6aK5YSjcFtyYPXLxDxukf0P5N9jt
suvAaYpRTCA1vN8MMymxew8hLXD1rDhZpiS9khFPneAebDJgXZtfH49d1vttDsfDUUV5wnJAPH7v
j2drY8pHQYdXP0U3Dt9baGFQz3SoBBtqlaDkk3xfG9SokOwb+3/kdeEKo6j7ODFRmhdr6feOiR90
G9B2KL06bXpj5YiND+gCD/gSFvvXnvMnl/S9lLEcBMYILGYIAEvky/vggktbWdIOkeNs6y1nJSdH
WbyDgb5EcI3+tEl/Gf9/9LX6t4/loJzQKUIZ1XJL/XBCoQ6kv04qB8Wu8NctfJZPavDFRVenXfOb
IdHfAOLLiVkcCOsnkpQlPkgamq6GOYcdzp6Gt48zuSXr1kLM+xoYy6po82EjWXWv1Ziqo1uY3quG
S3ATm4oFp0QW5LtjfRrBhrxIBv5ok8vU9dcX/7248+fF50d2SIQuOOyPbUF9FJmAZLn4aeVVm65P
8j0T+vD/FBZoJwuEfLlg/7rZ/0a/XxwM7/H3y7//U2ChmOUPHizMQgItGr2A2+NPgUXXrT8wTFG1
yOsE5WXJR/4lsNh/CIs7yef/jfDhYV7+l8DCf0fA5WeQisWY4KT3j6zrHwK7rs+IjHcOCwvkHB5+
a7lxfnhSZqlBp9eH4oDh2yHO/4CG/l0+GVn2TY+D5fHGJXrUH6QosoPLrbNH276c/PQ3Tq4Pr/k/
/xJGy5gI8UNy3u//kg4OHb0vgKtlNhzIF4GfNazks+1L/TcPw09PmmuItsTryORSvz+UalK2EUVX
HFoRfkIP2RgjzZKhY+7NOtYZmIVjkEWsnLTF6cIedto4dQ5QyDASeN6Nv/nhbvnJ68paboIf3//L
yTNJ5/WIOkol2MeBdsISv8V5pe1bpa2HZFK3KU4cXy/vIDD3myyeT1nXputaLJMyAz+pRSZViJMP
5HlHnqU4TaOi/WNqols/tl+ihvCXWpxXWx2cHpi9TeinLzjS9DyAIdG8hbOynLVXNBnb0Qur3SH1
tXtoACEDn4LsnfOpAye/mYt2bXfFMdFcNr8PXVOTJS218TJcjNQU2J0teNqTlnzTjcG9tiyve8V2
zJ43vexCiDhWA+q8i+YL0NyfF8Is+837bjzF/mUk4NykqTxooOHnEm3EiNhph/l8WfXdwWHt8lrN
TKD6vL/T9RHqUqWpa17q/O9PunMdszg5s2DNVqL3oiCepVqLuJ5e43nOP1WJu7F7gFULh5DBJ1wj
2HOMltgOM7v24h5rTfE02KEBOcGDtm0uYybnDMZhV/HpzePCuKTekQ9x3l2HgD0Huo029lSTBUtd
MazgzWUxLalshdymYSRQNMCth7je2PHokd6CeOXW6E28B7QkkJS1Q5CBH+T1ucDVNz+nC/wfrSUs
98OgIWgMA65BozmWnZhuqlb/VBl4nbtaHGtLaux55reKk6UqWlabKPbfXDhtrEcLDGdKpny6eZKZ
sY47QADVjp547+jksbVGmkJir5ce5yjzVnFS8B32lXGoqn5fVGZ91eQ9GmlZ7cay/ZL6VBIUPBiz
/TDNOjU21sE0kmwzFcUzs6bHOm6fIg24cTNDffUmpzkIZ0j2ZbGQ9nApEKfs9NOc5/0qk/yucVOK
/STgWdkQIxEewOxktafOWUu/D7T6+yhWZOlsOAAhRUq3FXVHD22u+68D+6drvyjY1bvMQYNGG7yj
a9XxlyY0mqt07NyzQIaAH8OLmMl66p+QifMj/4cjQJa58YFtTfOWzhoeNWWFt2bZ4GUaKnt6LUFn
XZqpiK98psZA9gz7FqgeMmuBKa5cuZnh3/l9jBUgb4Es+p2un0tp2q9+ASRzI1kuHXKk02uT2p+D
74zlrrVzeWz1Bn3ThYcKnn64xes2U1ukk3gGq5+9lOk0f1NZFO4HifUPDt0Xo9OdTwLw9Yvd5eV1
70fDAUXVuR3GaDgXSNbnRNT5Nbjy/ozPcmZkqDH9Rmn1LxrpVrsJjI65WjaF9qU31e1eTmJ6kCox
r9su7s92Ook7Xm9fmHOzVTVA7n3NDfPsgLi5Y3OiqZVyITjN+l5noQu1x4epR7WBLdsv+ODeuraT
L6VoXyC3XWnoCicPOwy85B0YrBZ/XJ+04JMs2FXPSOIx7nZzgweB2VkxPmaFFe5rvRs/uaN+bHvD
vZ7LT87y7+Xcg0SmYk7LQbrg7SPS8GDqw3zsJm8/kmWlseisa0yLIi2DlJmQqmwsl1whgLm1Zz1P
7iR2raXeuCQmQu200cKoA5uEv096+2nAupoM2brM2nprjAU/57GHstgw0Svbq7Cf99QDrCH01ivB
PVmhMXfafSjkySh2NtNl3rTQkXrrNQ/bbtXqFDEhuuvjlmLAHh4Tu1u3OM6Z/gn+DZQ5jCDRJ5eJ
cDj0h27o1/QenZJx3krbOg2xCyNnO8hPqoduRrAb7LuDky92DVLTiXttd1+6oUSLzdrdrLR7xatE
17cDDRR0VJk5f17fnQ1Xu0rTo8E+LUopnomxB9svsSeQPeN9JMp4bzgS2iMqjIrNVTq2RJBRt2m1
YUo+dzReKLmPzG4/m3dd2a7qUgua/hvT73hDyQMjF/Qh3rC96E4kklcD05EwCa87q97ZdeXvYrSn
eAHJz9pKOYs+XvCXIIGtolKuElLSqV+ssFwEABcCpYFaqC1imTcRNaS+CWvIWb401Evn073LCw2Y
ZSqtUy545vr7PE5eTe+rU2nIrjBpdiCz6ZqI08t6PGvhdKeNCna9r+U4kbXr2CC8IWfvDIONIQH2
miqE5lE05UrSIoN2aF7WpQ6zPP7NzhFg6t+/5bBemBSTcGZT5S57vR+WVFjXYnbeVXaAvBj0VcLS
KYIqH+ZrxatD1vZjiUizsiuNrc9RxpaxaS3vyZiaeFeMO1aM26Z3yNCCATy08KZwvTKzBzYZV1iW
kF+hTIKNDadqPQgNacA29GucNWg0mvVqp/GVmon+Vqn+FKIlrltaSQND38dx/5DNlto2TvOQakRt
+77jmYrrfo1jj58hCT+zGe5v6EEDf8ekbREl1qPhXYIaMjYDhMXHGrITPWJ9+dlotMupSyFpmfE9
LRP11k571AoLbFF6zJLEXtWGcafPxsSuPYrP1eif/dHagcfsGESRN45sOmjH7Kh32tbTBw/WIph2
OfJlqiMWgQ0rDr5dIUyhYthUwEDvuFdOVlRmV0OGQ91sve20nLrLaMqCvMrXo9wOvX87KLZ6Sh/x
7jY57wSScjWvok6LP7e5dpFYehD7NU4s1irjhL3HHDdeIh/EUDzFHeRvw1RYgHdV8wUFSgtmLQn3
0FSrQ1fBhY9EI/dj4++bytizUH1iHHQFAfJrlk7DqrahPHkTRSdhNa0GZXWBcAwrQHnaSxpyg3Qw
H6DJ72rRvGoYP1AxKv64/NmrQBEDRsOgvHSvzP666LAeUPyeB7UTFRd2Fz2B6BW7HqwrpGPE3bqh
KcTyrLu6bpmfJ5TURtj/KWoVG14c0UY04bWx0BEmi39QOY+uvmTDJ8LQIim8xxZa48aY0mcDCmtQ
hI4MsnIi2CVZ9M4miIciZLSJOB5QY2IcaQBibDaUT7bsX2SDco7Z7XUUugKaYufr1GxWZd9tPBov
A+mOvFXMTSKNC1I1DGHApCgxwnaAo6u+WKATu2y6yXUCXjGLOBd3VhvH5lqL26OGlxpDf3JixhYF
bijgUg23oWbcNKJr2c9qR4ZZlyKEDFohy1q5thYIj2tfLzZzm9zOKbzrEbOhGPO9nxuPxpwAq3Bg
aFm01vDBGtNPXlmfGv3O8MtDNL5hOb7IjXElx3yX9xvZ2escT2ZbvgqLRGxfH7ywPmMh2cgoA3rW
Bk4cH9zqLmIvUQ0wODCt2ZAdvFQEo/tkLtUATbExVIhJkIA/vTxOAcp2442QRfQDbLKbTPmPnoAM
znMYVdcJzYulvrPsr25tbxnZGdrZs4E5QQ+1skvWBhcygyETAwLHmVQj7A1sX+aNoGW85es1PkfN
roOVq7LuolNXmey3Vc3LXj3b3vRixS+yI5zAtR/mFdq0m761sA1gMkX6Qw2XGgd/IIzrUtDjIKmT
0OTegYweMVVmhhF/G4EhR8lWItIOI1uD9VxoJ/B5W08eqUmgY2odAksdelQObp5kWltOe1kUvH+Y
K481Tq3MAHTDh9hk+u3z1D3n43rhoDDOPtLrt+bq+g1oEYpMR5YqyUBmBj035wqTemakAjA1vtTU
ujLEyeK7GWZh4CvryHgBMVIewRWyk+Ou7YstPGx6UXjpODcmbQcFJAPADV2z02b+dyJr6xXxldH3
q7T0NpPFzsbBBdhtbJxw+ZCv6xbLZMujWDAzx46IM8AymAkxDM/SLSvlW1vhiozuWIRteg+6o5S7
QRhMeuKtUgsBrSeZQK9J+FToM+WEm9lPNwN3YD5gtiOgMvkNiERjndWszI3p5BgvPUzLFC5Hh3zV
z96RsXpQ75SoH5kDrLzSOhtpdiX0fjPaoETEBYzBnTbVUKWp7smqdVNr+7m3NnO6YR50a1Xg3zBK
kVY6MhZYO3gpY3t5e5xLqCeOdZUaz7qerAqQGM5U3pgdL+36ZSivonIAm/DFrrxtBmh/BM0z0j5A
SLcfQmCvl23e7YyCD3Yz1/AiuHiMrQwSE3YOqLFj3FLjdGJpKi+zWtJADpWmyJKbsvZu4ja7T8JU
BpNtNtuoYx8hwG7zv6ITQYBfmvU9UTKMyx1vhnliETQW1SOC+TdVtOchiudjkg93IyTfEz4BM6hw
4h5l727d/n4KvW+m0V/XQB98ZwdkFza1Vp+qhZ7UejsBu2OIWCv0Wv41hE8ZpPyRVFiolZN61qPe
qHwT2sXuPxrHTmY3wy+Mp5COdelV59xQ/8nemWzXjWTd+VVqeQ4tBNrAwJPbshcpkhKlCZYoSoG+
bwJ4nX/kgZ+iXsxfUFlVIjNLsuxZ2TlVSrgXF4iIc87e344eWkSTR5VlphYrrfI09TBDMOIg9mJI
6cgXuXvtSp1+ykUsz/PWz46C5K9fGCTFczv8B7UaI4kID6bR7DDpQm7/6vjRYAEqEbKoUyD0WLbm
sNXvqA0HIMfA2RvO7mexqU9WWS2nTWdP14WIq1O+VcriZWqa2FQ3palz4ueSR5rqp3ouhLLnosgy
9VFsKiXP1Ey1qZ60qaO855IKD5b1zsJ89UE0un+SELRP2euYVijZFWd910fnaZl5n/qQk+rGhcx3
iSqHJBcvSL7k0pdnLiIeIDw+5V7ddda1n+Xxo1oH534crOwdmafpBXoZXl8x3uU2JVrelN2lDODT
BKa2XE2VuSZwCWP0aKBOtKDGR22maBys1k0RzSORtwhYyWdGoe1AvvFYXhvvQUVOtCkHdZ0Pz1AP
qMnF9HkNMgExs8nOdc2IOpzitytATK/M9svKfNrJ/aPNdG2XdJS7qVDsYQ6oTmuodkMfftAFqWKT
Oz3k1TTxcKoqyk7RNYwPeKghw3YIzverrtFNIriOzhD+C8YPPLT5Xlo4hCbP6ckrcPyBxTRqo/6G
VrK+7U1JV5viDtbzco/Sdjipn2s//VwHdqYkNOCKCzic9fnwXDEWpnhMTBlZmIJyMqXlYIrM0ZSb
nik8V1OCClOMVqYsRdG9a0yhWpqSdTHFq2vK2J83wmhrvm6D4YPlTArmwLaZy788OoeRVS+RbRen
mCgZfPjRw4xaGhKkd5oEMwSumsSjwQ7uf37Zv+i+vbjsq1fGCnJXLO1SnJKchyDD51xFKJm7xXxy
8/Mr/UWT88crha/kbKNYmK53okAVMD9aKj3GGZThcQ2fivRX30q8LETo5tIHlDbETu4lbU771df6
10qVkAR1XpgVh1ddnoPfTD8NZj2qzMrEsFwdULsVhzVzy1MrNUvYonrowGZds2cHuunzbfgtKeb/
iyhG2rs/PC9/miPcIat6odM0//sfY4Q3TAjQP8LhwDBu2z4/5vcxgmW/ERAYsFXyn6SrjfXqn4ME
LFmYpNBdC0YFDrME/qg3Qav//b8FbwTt5gByDUYqM5sIfseRRZf+5btLjC/zSwfENeRt3mDzAX8s
ext7Xfww+xamuRccq5kSK8wqb7kcxxpdRhdG3fqZtWi5grwfiYuk18SOzKk5vzmi/BYmDtkwbhHE
11h54/cZUp9PyZw39zWRe/becUZXQbtpaakkynYqin3Qi7XltCTjzRbBqraTIHqLIMiSOuNP49sG
ixPNpygZQoQaoUE8g2y8dguvG0+ctrOb/YLo5aOYycP5UsVLJz6IMYuTY9dPEfLNjEDOy0Dm6WmE
qsPeYbAI2vsKandEk0qJ4J6NKs/3NM3kgSQcmlBTUed6P4WElWfbqm6Euw/nZonQAJC6dRosYmro
k6FaOmhA29m73ms6aGsKnR9h6V5wwbGnvFTQsjj4hTX843yCx45Yru8eUf+QaSUDeNQbldf529pH
qjQjdUyvJwHWV22XWKBURL/lluthTrtpeduR7pNsfIS2HajgdYL6PyYUoUub+/HFkjakmHttON4V
wieNO3KQbBxWEAgkazNyn/onuicWmj4raO79XvtXaUUYjH8AzB6Qr+06arwxdrqnCHs0CkZvrr6h
51bnZAsiHck6b963QyMLqMn5XB8a1IblRpbqyYvjCHVU6Pc54gIPIrZdFoKavuYp3sxV1t2a4wcQ
RxVNy65rayQ9U5rH+dZyojU5jWJ/tY9QoNsLgGW4nhXVBk1Im2iRrY+P+JvJWGs2iLN4Cujb03oJ
UL8x38oiTL5EsbVPPcP+5Dijc8o2/YCGAxFegvkUfRiCvL7to3tCi8B51wtHcZmVCyeMTM3Yzps2
fugxOqRbHK/eZ7o352mkq+bIG0nPoYrH/LadIFCDByXQZTu7xYoEyQ/R5QBI/4B0p6/PjaQAXy0O
OE3fYQ7vA3ecyUhZEOpu4iFMlq3bqfIpaIMeHQAdlXWHD0qTWy87hQKY7t4VwuH065rKDAM0nf8b
zGupS4zGWj8WUs3nKkminDEQsfU7t/QH3L9tUT1o3xkeM4WXZUt2e/jVmVICNhZqk0cVIdBc8qpE
GxQiFIMiR5DDxklMUNvUBEuHqAsf0IZOXeoSphmo0ylXYMCxLGbZ+Zzi1t8IHxnjFgef9dapfA9+
nc7mhSbBMBNvRsGIrBnFa2knSGFHS2s85+lCneAOHM8hARsvO4kRn9zIIihqGEhL1LRaBuaVXvdI
0mZJZ6WE35ehvcYHFJYh0zPi5cp9pHTFsCV1IjxuIuOjDpYT3LqZh5c/WJvhEblq1O5Db8rEgSDT
7hjpKfENyjz0j3K2O2fLmUT02zge6E7oYbDuofu3ZOUQ2fi1gOxB1wOfT3excmhCxitcqm6cT+XN
Srfp0isaq9qh78i+6sTL75Miot8D55+7B3iofKeQqo6ITJcARKoD0YAAjOLzOCbtJ54YTRor1qz6
pGJFwUqk4uYs7Etcqa5Wwb0TZeAB11oa1LdfBUawVFnn3hT7X+dnZyzq2eCiJgrJNEeKhnTqPqnU
Hq1B15+EK/SlTR3SCWRB7bxjhc5t2rmTTo4FKjaiIWpanP8H+/9/qOvaEHb+vVLg9u//Vf+Nk8/f
/8ffoC3/7br7+/+svqTN15e7Pv/E910/fIO3GU8wMyvYWKac+8eu/5x37uKnNqNjFCjGm/wPG/Yb
I0ThPPAMpHM4R/9zz+esYAvB3myOCohMPDNs/p1t3xhNfjyxox6IPPhMkkOJhLL32p9RALug/Tpu
yGLaYvptTqmke814wD2xi7S7zGPHSklGyVYE7MUYn4alJE8KB5B7BithgteYh+U98WbttR8jvWQn
XNZPSztZO0XI2Z0XKCgqP9zzv5q3c9tefmpKY05RdFwROwWoMl6eVXJGwUUXfpyA4zoUuUJcJ6kC
BzLkfXajXFqqCarjG6TWmEVKQAVvCxm03zhwu5du4Xpnbu/o9xZUl7eFZkrNeESKc428Gi2vNc0f
J6Iu75Bd2OCbORjtBzsNLlB6CHaPtLC+dLE/f7XTqXk3V1of/NGdHjNvSi8tFYf7KUEitem6KrtY
aueAbYJhF4YEi0nkSmwOhNW1/0asELEMyAAv3IK58Qgu/1egG1QrP9wnaYdOiHqKncpH4wuu2xRO
P4wyBieSRWjuE2QWBBVXyYjcO++w1DrhQGyNINzm9yuD/9SVgfrs368Md2RCkij/ciHgb/xDRfTG
vLRYsWCCCFx6/FLfj//hG6Y74AkkYCA7RCr5z3XA5Y/MiR8mJr+fTQHwz3XAhafJu4rAUdAo4rD+
Wy6tV2sAPi9XhtSXoNepOGG0vHxKMu2t2l5K3D7ChpudzcnZ6qXRLiFm7Xa2yLRculVfh4AYz4UF
7fyH+/QXb/Or6p3Lm4LDJyEGVaZvG5/ajw+pt7jEXxQeR7w2EFd1tY7ESMX6llNT913g9r+rK8QD
CoUEmxxDP8ygrm3WlR/eh9KKUULPMGDdKivuyPMMtjWLGtEFNDh//q3+dFM9KFo2pgvcp3hzXxsl
XXJRu05HHKR8skoHolssVNITrq0E7ymnc1HcBXjJxQFCSvS1n/vFPf35R3jVQECWxrc09j8acJIH
z9SVP37dPh0V55+c2Xg8ZfXJHIFp3BIcyzxErinIXtE23aFbmvWsx8vy0VeeQyKcmzfvqbEgQ1tt
uD6hUOod4lu6pvzVOs71/9XqNJ+PoDJkXBBLfVxtrxscKVHaYsXXREzy2l82VjYxLmrLXyAwX4uz
zGWQUvPw4qJgHXz9gDG1RSUjknyTW1UabwKpCX11p7XmZnQOwQFapW/L0eohcKB9WY/wDyJkGWHp
Pc1l3CU3KUHXN21bTfmWQQCDX6lS4ofHMrNvs74OZ8aSVco+WRchAzfVX+Fhp4UdzoPVHVHkOaQR
JO6UEXDZeF9+/jO/6kk5DnpcUC9sgwbxgF725a/Mtl4uvGQoQcj3OwS5LQ8tr9tmXhi59kMyX//8
eq8Fs+aCEcWmz6GFl8h5DY+kqBhnWa8ktib2EYMU8g2itKZ4BH2Zf2K0dguQixq5Z9jofZzt4MzG
pl/J4VgFFUZ5bmKPA/Dnn4rF8MWz9PyhgP1hW2XFlOGrVSSkFqMqXMpN0vnpbcNKti/j5eva5xLG
xeRsC8bI259f82WDLiSuHWsrZnluAcs3RcTLO8+QviLSGVFJxPn+FPdafiDS6FcpN391FUzyXAhm
HUyZV1chAlX2mQO4pC0aYtznwd3GQR/84v791VXYBUBmotan5fRqE1i0F8RTZa6CL+ZU+EMAvIEi
97fvGHscJ0SBUBTA4KtntY2q0iJgjFcxbT+Xnjt/Em3nPf3iIqYr9vJhINSDywgaY6z19vPC+MM6
r0XQ12Lyv3SELFcbO5l9UtHggzdfA1FAFWGM8AHhDNBi5XmoG4t8JUZYCVBwu3ZuivkK4ELtXPlp
CgZutPOwRkpHxU30XLYoYiCGuj0dvEEhsdAdHDRH9zRk0j4sfLIhgIadO0Eh3QvlKP6uN+KiOkti
v2HrWWyxbqc+zsaT3s0qxEwI8ThdJ5X3dm0ZKcCENZOfGGbaicq7iJCLKsX3NPGDtBsG9FD0OpXp
x8EXOZrSYa4ArpC+rXixmlm9bSblnuiFkcQHbC5LuB1qJGwXqCHH9d3otqt9H9eJcjArdcO6nyPR
fYm0ZalD15WrxMEaZOVJmBbokfK0Q2YJOHj2Nm3olO1uqJ2GYKepX8qDgRiq4+Kt3Qe7wZy5G+1Y
DZjYGv9t1Xa5vYccIsezeG2mdZdX5AnthgJD3aXX9ETbz46uCTVOPWCtHof1OxmsI8m3fhIRKr8g
ut4Ib4nB32eOJAFlwKuyi+vO6DFcJK7bGuUtM2pRoDrrJ0HVInq7Oyiwuu6pFB73J++hlpCgYvF3
IPZ8qhfGEITweSCLmty32gPCVFoqqjF30C/KYkAy5aubQWu2vJQ9+2rBHwOth1tqeiWDRPBZLxaE
tWydPuqlyb92s4vYDvQJKeM1n/6+mzoeAqgi7wRSV+st/xhipTwWQbnvciLJjw44zWVPL2z9kDvp
Yl/qmlyvvdCVjfV10dVh8coqPnV6FuEzB2/tjHeaZKhra+rb7iAg7aQ79EKEXQ4ocB5EFyF1tpqW
6O2GftdH6U7lY5xiddtwJk3TywXfFWbVLNDZlajX9iPG1kLuSsnZ9qSj9eTs4ES2T5PbEroZOelE
dmBeLDuF6rbezn3Rn9bEGWbceL/SW56lhchVz6LOmhDOhdupxczNGaLsBo6NIIhJpdDuI7gNSdjn
gDlyo0uLpJgE+SAyQZFP+KuyOTubrTF/bBH0zsj2lGDgGXg0MHXYDvlW1YSHb+OqZ5NOAXp8XkLc
9idBSy94D1fLeZQ612Bj7Bq/bldqC5+wXaJXaHUVnjauqrqzLG6X6Zphts+bAhzQIW7OiR2qP0iK
2PQL4e7CKQrBdS5JkO5RvuFd8/0ciZGD1H648pHg62O1MPG5Hqfe+Rhg1G+uwXyp+F4MGD3P4EXG
p6p0BON72orttuynirS/XKNHSKHfNBsG1fojnl2EM/mkp3oHnFFMhz7qq09LlM43Lgl8zN2dOJRo
TObWH+g+xn528PohCPbN1Aj0O/WSr8ckb7xum+brUBydJPdrAnOZdm8YDIP9ltWIAjJaJFBaRb7R
xeqHmiMQayZ5mzLpvU09Kpfu9BqF454URQnupwfG4xSItLcrOrGroi+SGt5snRQbPZfeeu3IkRwX
6bTek51RZB89iITJIcg0M+Oiru1tE+fNU+oO4aWDebje4wZnHx41ggny7XriNDPZnAdYiu/4SPFl
nPUS03xdIV8nlr53d7rAXZgWHfpvO+uQHE10x25Tt/NQm3c4uQO78C7zJkTV0MaIYHHwMeHcpUUG
otAmWPfMSYq6u0QvyGkoS9zOPXXsJr71wpVvPJWuot89iivLg3p6Wkqyw7fwwHp7R8NmXI95Ea2g
Gf1mbq+neFgDotEbTzFgnCOixgN60YhReiI0EOSc26WgzerVeSjQ5SXFe6HLqN43rFZHRvPkqBUV
nqFDGsl+3MJsIp3DjUkgCVfxdtVpSkvP8vt5S9wiLj7l+CWiHE+c8W6W7gXSSOu8amcCsSY8FTdF
2RrGV9XRwFflPBfbFbolZvJMqHSXyWygA6Ed6xvvQv+weCL4XDdYVjfz2rr+JiwTIignuqH0dxN4
AZtQxi2ZOlotOb1ei3KwCXAdb+0I0ykRVaH/KYJ4bhQ/dNsPtByJpvP7BOyLpUrrepmsGhn/bJlc
G675xatmwLctvDKxsdYE0Wmflp29J+FuRjLpuuohY3OqzjzlJGLrW2SNowkKrLcqLiOjm1vqW7I6
Uc9lIk14cIoxvcsHLe8j3cTfypH+Px731rEvqKa0JPpqSRFGJI361sspQcCcu+X7hRMc9ALV++Mu
0dBpNkEaoxwi11jiVUAFwowrhg/ISw25A4vvNd34mRNjPDn3BXwHiCV2KT8CwGpufKuo7uu898Q2
B1jgb6GsNC1q0ArXPAEwC1lBTHPlTdhkhcZtor38uMwLiFFzQ5iehfV8lvRtNAEK7bBx+ni4v5ST
V/FLBHabs3taDR71vB2RUmb+CjkNw2ocDAFq5KmcJNeMWEYcMdrWicupn21q5PF1CRUKIX0NuKrv
1shknAGdaMsrbxVVuguiXFdgH9IOn3PRLRYjrMYO1TVt+ErfWsyfkE3jdRrCM5T7Hsb2RagFsWMV
LrxlThGopQAuqEd52va1T2eA0IeYVXbp3W9j4gls8a2SVbnv85QQyd3zwe63xs7/oc0lY3H8982l
WzPy/dvtnzhA5m99bzC5/htyUgx8ElM7QRgR5/vvDSbHfYNnh//CkA4g9Qpn7n90muEAuQbKQ08Z
qpgf8M/9MV3mL0HLckkSoZiyASeK32kzvyrOXHBUmDlpNEvo4oBJzZ//cB5XiUx02NFgyIR9R3qy
u690UZzV1YJK3osDYCBT6/2iOgufC9Ef+gtclugY8ixBmQNpD4JX7U8/osJYiul93dVVth9zqfSx
Xvz4AQV0EzFtmuYZx1UJxG2iVCcQfQzvnCYbHqEWLtTt4OlO6SvgtrQgNIpjMw6+814HWcjmHPT6
CQ4guJAg7u0DIyn+iUy0GblZ46DVoRnBSBx7fICXqh6nh3iIPPI3Fo5Fl7nLHrTvZb68VYrbAMwx
8JEyhuMcIpDM5Rdju88vOfkh40453NQ0svks47a2moYU6mBiKfo2pGiDP4Zj7HIIzIgZl8S2c7ed
Zg8nh1JrX5GEkJ4aNmZfnErdWcEDY0TebaGi2OagoKmYs10jnTH6EtUWeJh6dZqK8WNtP86zyD7W
CSPmo07Qvr+TKQxqb5azes8fabALWkardeiQMDE3GAWxdp7I/FsmVrTYZUE42bz0K10e4BnNIUq8
LkDYPU4hw0Hga6M6omDX7ziwxvJQ273cR9jy+x3oFvuk5aHqd2G0xgqfrfbT4wjPHExiXVqXpGeD
thwdjSOhqHxFEG5fB2/ruZtLUre7RpxoZSWcdDAyuRsx0aLdl2HFQHbjg0REyduP3nyDt2lI7pKw
fHS62eh3Z9T0uxRI7QbFYvCJtBmwmEgDga4of6xBBvpjQiBbNJbjTqDT6ukt6SLfxuW6MB12BaIG
pynzh8SDCzOEA5K2cRHwBe0ozisyEYVH6KM1dgliWTddNwMQJ0jY6VrZ51D47ENAIXrP+D/4GCdy
QdkYcN+OdVXTVwIegeOjjouETT7qy/YEGsl6GilPna80VJnwhtnXkcCyr3CY0PlGaPAJYev95GsP
k86cjROHGOeq2rU0MTg81I1zgudGtdumrAlMix2PwEG/K3FQOnE5X3SG8o4A3aeRxjRFi42bxumT
XWpNeqYbdw/YnHzSF/sZvAf+7Y4TWtqcAfJq773GadsDWFc09PhHfc50nFnC07maq2NJ05aJMOEj
xzBueV5WyUmd1EPK9H2RxyB/vFH576Ks6Z84GaTvZoVpbGPrsrtKCQV679lT0JKc3s8XVpfxNsE1
797VPsIQeKTzcBamrSqP09DkhyyxOWTVjQ6PohuQAOpSrxdRma8xg3mkgpvCrWeyDsMekni0cj3g
++7M5mpiJoh3TCf6F4vpYpT53BPyPk/UKYmr8/Gw2j6OrqYeuzugss1NlgPZ3Jis7ctWl9SKfu9/
qlW0fnCjuJEb7WTjtS9kepvlY3WFBJug5wWe1Df6kxFDda1D90yowmVqNLftgxeDBIMyGYRXnHmW
uwU2bstiMETvvCJY3ufjSsQl6heUAvEg4FrWFsmCxq6I7pAolusateQCmgYGFSdOnUO/Z7IebKTu
ie/pHUBUO9tOwOREuAycfZz5OSGAo2xrzhCFj/WwoBZhNNbaTtp883hZbnNfhd3X1F2wcahwHS4j
lDLD1mWKz+jJL6ua/DjDJptz5TgYsg2zzHnml0mnpytu4eNNAcQ8Q84a3xDPaBdAP1OdIaGVz1S0
Xj0j0jiRux25CGuslz2YUMNTc7oISO2WQSSw1oNcV1iO0m+nUB+msbfe8yMzQIe6L71t/sxra57Z
bbxPzoQwiFZKeIK8ySDerAbWcH6wZkN/C0YOr0cOMybCIIYWA+amayRi66OjMAns1mSdQcrVHad8
1NoQjrdOPYn+JAGVis1qdDuIdN53PJ3VPMPqcg9REo/8FCzREQ2Bgdo5K0JG6g28qIcAI4e9naMw
X05ia9DIGqOkDrwzs0UBzM0ZLYcnyAJrDL6yjFjjEAkaqF44QAW5RJHgFswesr4P7kD7G6qH+4z4
YFUF94GJyrA/lmcQSPwMBemeASHdMyxEDG0XfxCGIbIYmshsRGub0TBGYME30MRsNbcMhA2GZMlm
/zg9w0lYX+wHVrv429rPycWQQTFB+SsBzhi0ibIsDBbQ4pDcZzU9e8qKeLyUz1CUBAMPMIkZVkqQ
tsmHRincI4akMpYmV5eTbfvoLaB+tlmp+cJIs0Gw0FkCx6JoIDQQaNnH4VP4NiVh19j3LB70XBZn
qq9YsejX8PAiLlswkp52ocjmPZuQQ7sC+67YSMOIqZ5xMRBlJEILQ5GBM4dy2A8bRrrlM2jGn+sV
2yp7P+ZFg6JJQUY/uRI+zViR87512ejoDRmCjdIMmPagX4Zi67gNH36NCvtL94y+iZpC3UaGh4NH
l31nCWa+6Lg0GmRfa00dm24gq+TQFAmSlqDKwauVSaZv/FnK93A/hmFvt0Xp75q0msI9h4WlO+ra
LQF8920JUAuVU78vqn76OJOMAKEpW+DLIRsWLHRtW8bbQSThvVWSLHKIyj5o9qh0MHhE0Pdm2lwh
wlIl6+yju8zw2txIOU+a19o3mZfJZxXw/hA8WQHY1iqHaW1D8cl2wKNAzDUp7uGDV2fhladzep22
A0QX0RMYYwIjXcCALMEg4lq3xgyfQAbDKZ1yBmFBnsZdFaVNcFnSSmMXajI6dsT5lOxcciUQtbTM
tbvAboLTbPKsD/lsEH7+Srtut3ak6WyAvYl272E1aE+wsGGecKKcFT1ASTaQw+skjREt6mUnwSIu
VOosTKjXOP/oZQ27nUfHqTjt5xoLBviFcMSf64OTHFy8M2FZhQFmlbQ9YQZvTbvJwbG3SYm9ZF2S
rLiwn5CWJVkcX1T8zxHobgvAVbzEkwuAKeFJZTof+yeIpSPaVytmpnluUhZf5F8TvTLRY9i1Qmo1
seLG0nOCz7SsCmQ/JEp415mY5M00aetErDQ/Ucr7rB8EplC6B5Z/1btJ9Qk803zpDQFrNwkt6xWP
pgm+9BPnAP971hsPTx1cpyl8a+vAJgV6UenXZmDsO68+dEXd5NYHvnkQIp9T0x1Vfo7maQn9YQss
SWGhWqT3uQ7rii0qcr+SZ9XwdtLUJaUFuyqrXVKqtxqM2yeZye7LQrc12yb1GHXwCDr1oDktXMeE
oVwyC80/8GuNp83kE0wRylaMG8cWzbcqXdcML1Xq3HUYNtytV9AgpFmkuxmrX7ge47Znvjn6VqS3
Uy2zj/NYQBkqxhK7HpQA4PGLZdEiUjGNKoJfJ6BpdVvRbrGtIbwtsnpQxzoJ4mrLEV/xhOY00iVH
FZysOUsM+tUs4DzIUZ8VjOwsVgDbzXBsOhqQtFqmkWQDWo5MGbEUEV5a6+BiBqHwzi9AJm5j4U0l
GprI6Q9RnebXqeytb76jrDOcPgGbZC/Ch4oH/hpnoHcTDYM8ncLS77n5wN1pwajA9OKsvj9tI/iC
JozDRRDarYG9RfaSkCk0RF8BrLqfStYajEuJFVgHu/JYFHyO4DlCl8WrDhF0VHFKzZZfZBoK1yGQ
Q1sdynrEPhalK2k+Xs7isBmmyoZgZglGAPxVTqHtQI7dXpZB906kBc6NNMYVsZ8HOqaboR0bpKgc
6IYjJo/xumotrACcZHgG06gGVhDk9G+aIHUP2VqxNIWVX70NZxE9lM2AC3VNsR3SdMdnWA9z5h0y
aJ/1oS2F9bUKY0Uab6rG8iKL8z7Z9VwPJoFEv8DoBMY4zDWInnvJMVFvkqwkuhsSICrdNOWQt3at
IvI9m3r/Ig26BH5B1spTWLTtdaFAkW8LVw0xfdcgD2j15KQJwEmNnkRcpA8lL8G9dtsInvnSa/o0
4SKTbWPFJYHPof6YTj23W4rafZRG7WnsH4NJntb2pwrf6hVuypBGLMee+84RcbyNrbi+nlY+0Dav
az5PTvAPKH+8ohtniqN3os4JH+qzRt4VrQjD3dwV4dHrUUFxFpqJdU8ae+IIIsa23fXO2gUnoV9h
RXOzqIq2DJWoewCUrBeKMzLaSjSqJeMC+HsEFvX0NFNE2ieO5Q6opqx2AnPmJjAaeRPD+3pu0YG3
2ixTaVWzGyaeZaszFnvubxQtpGCzGUdYUktlPYylXG6ymFPInjcKBsoA8pubPDfw6TlTYRzmiJgt
h4z2ckrmBaB3XLUJPtDQd+qji856pvmP74g+adpJxLzTik/YSvRDTylS/X/l0h/wIwhaP2su3X2u
1s/Va+kSf+V7Z4nAGFQzLlZ41CQhBz2aRH90lqI3LhAKElmZudNFj5x/dpYQKpL3iHkNzRONJ/wN
kn/wj94SG9ybMDBAaN9AcwL+kd9pLr2cXEthOjvo3IJIICOKvNeTa8TkjhosHNSjijO9z+LSPklb
JvO/UPS81CmZ64TC6Eei0MZj6Iev5vAMIxeOS7jq0sxEYWNNHb9461p/AB/72zB3ruVys0MTz4nS
4tWcPKeaqdt6hmijiYagyyB3K/zQ38rm/P6N0HyhGwnJ/YsEv9+Pbbmkd6MSQwrfiAHajd+3kM84
diRvc0kTnWwaptA/PFm/1HpxRaNY44ExD4snvuPCf2gE5o7XS07m3D2PycGmSFOcx3TOUm6q0if/
dxd7dRNbe1nnxYWP1Aqs/MeCSdQ9vUf8rkxB28PPL/anpxCwIZI85EU2ocs8J6/u5UBa8MhkfuM2
rXWTMZbaqdn/PQHb8/3Dg2TkLUSTIJV71dEU5cJxO2E0K5slO88ZsNGlJJanRyj8i/bpX30h1D2E
dIYEqaKZe/mF2NHdkdA92nZDI07Jr/e3vNDzL16qv7oKYhCbxcKYBl8b6opy9AvI5qak9jCsjVhM
BM2FX0jAnmNS/9UJ/n7f0MDiSERqaTj5L7+MYzGatu28wEwO8XVHnAfqDG5ikwxH9BRYVehZTGjQ
Jr/9rDorWy5ox7TiqFuTNVOirujuHM3bvq16HOMH8K4xeo8JBO9SCTltxIDtlnJJKrUd9BAA6YQG
PmIvrzvgtqFdWxQDQn2b+9SNd8Cma/wtUxZ9DoqQdO61ooPHaLHs6XPZbXuactKFDDzW4UeFc2v8
hfbOfOPXd8Skg/MDI8CEVPfyjrAaKI6EHme8JWcM5hN6Ay+3Lm5qkBTvgimkLTSM4tBrm26db6XR
b0Ern38SIFNoE21ER+YBe/kBhn6CdYgwB4SrJWFgo68A32X94in+06IdIS/Eb4fPGh2k83qJI1rH
otEMYWhsx2XrTI5/jitl2jFnC778fAVgH3x9R4FHotbla5F37L1abujfg4Aj9nHj5V31FGrIHSQ+
uQjng85NbysoZf5vyame7yGjDXZndH+oeP1X99BqdFqnkkuSK89XpJQ7kKa1/GKbeP2O0jXw0BXi
DGQgxIji1VWAIHWpK2Lzjloip7RKeyQW4TzJ3c/v4J8vJPmJkACzIaGp814tOV2ObCuxyB3Eppec
iZWeU+j1+vb3r/L9wCCBmsJMePngkeRNiCIguY2MtLsZxybbuZIi/bev4uDm5IfhKi5P4MurlLPA
QOeQNENCY3leg8LerFNh/UKLaW79j28x6nBmdCbC1pecxF6rjLMoHVtFm2oTMWG5SUVZ7qzRWZ5E
+eSYqX1F//bn3wsWwetrcmaTNoet58sGHN5enBoqHUD9QfbAbIRhEoqbCmNmUlYWvBh6cdWpHKPg
g0eSHA31uKVbw0qDSoDRJEScshm9DYmZTnGSsH2N+4mmhdy1gZJwzLsWpE2KLlDu+zkb6GKN5fLY
R2IOt6J0OvDmjGK+re1ceLspGDrIH8DLs0PgrhlViDv0ZuxQqeLMJ3aHbmpD6NRGuKsEjJw5ONiK
FZ5VtYYgxRbXnW99iEagVgyrfCQ1pwU7HmMV1MQOnHROFeD1Hzo0SUSjxd2+QAz9dSG8CuYKXVEw
l/MM0WNpQrcw/fKZeRibpr3VMVxZXGJF8lBIxFN7AYyHzHjZNvWO+g0wSS8TKqcsEZD9iUiDQR11
rsjPVmTblGsV+xhAFWFSSCdJzg66Qh+exZokB/jinX0pVy989Bo8sPeRTbjVJhtmTzGoqBEZgCQQ
FbbwnaqCcT2zIyyZkDxw2H1wEiP+0LFmzQ3XKoXvtQi/OSboS+qNKvSMKKfsQYyV8AC3Aam70Iv6
uZL9zhklLNy4AcKPQHTS4YkyHaZt1FTuF5eHoNhZcgoeUdQl83tY7/HnsJ4QIZGqBaXGRSrzLioC
60nnAn73CE/mbhozz3psiMe98ziSpNuhb2V5UgdivlXSn2BhZDPoaPyxUF9gkLfWfSsraH7SSsXD
EPTJJ2RXIOybyGk+tgqZ97Tph7BXu4wxU36ALdMk27YKewKlnXL2tpCllESxhNKK1ns7tu5ZPi0T
Eqv/xd6Z7catZVv2Vwr3nQX2DVCoB3bRSxGhxpJeCMm22Pc9v74GnRdZtnRgId9vwsiDc2yLDAa5
uddac45Jm/ulKwaxejHSvFM9gFhBRJlKabDpl0qZfUHPyFmq20ERfKENUYfl7UJIgEAXWt6oUY1+
yiLH70VAntjbhY5KEP9vyH1upYpyzUR8tyig9Lr7ocagMg6ELSvCjnkF3a5azJhKCRZTQD9liHvm
ukvJN4xigNKbLMi6B4ZPbQvrU8rgouNOlIgtm40nvJIBltahSu5ycoSVXTFXXNjCyuphl88EUdlJ
PoSiT4M8VZx6TmmHJG1cGe+AN2i42q2iJt8RsU7CDZ7XxCD0A/nWHodllxxr0H6So0b6UL2hXcsT
UDhNv9QWs8lo2Wo88dUPOOMxTpJwbHQXmdzENEyXGITNmA8Kj1gfKJoj/XCNvmeEIicFokLUIxw6
eF51r7ZuPef1gySHau2CYMyLA4ZOE6mmtRihpymxCjkI7gatbMb4+QkhsNyeopgmfOFZqjGGAMqU
fNQ1t6WgFSaSf7DvVoQ/MC/z8FuphcuVTtO9pVp54oaUei0Q96V8mYdQ3sG9m/ozS07U+jJocjhn
RVRpsKkYS2rNc2sofdf9bOKeQoYQay3RSsObdCs0023U0KFMHxMzlZAJj1N8Owz0P2ypStSFdiND
hzC0vIXePdqDQYZX2x0WPYfiN2VM7gIuq0nzkAGZV1WydU+7XQQoFvfTqujv6sfJZPDB2jvRXlxK
JSv8cswGiZhxvYEJv8b5OSplApggQZFgy2vM1W0rauANtsQTMxZDEStvyQjRGrfPMr3/MS4rEFUZ
QK4diFVGcVWwS8WWPQ1hcFJD9qke8TOz5lSY84k/XtbEEjI7RHU76QJ9QXFokxsBiAyjEmXURi/p
Qg3RodkyZqpLE0GTPCrWOVNDNHV1J3H2sOJYs6s2ye+6iSHiVdRDyhgs4vW00TUaucz21Y51usJG
6+hVJV6ETFyCfVWMAWAssQrPiZ7lt1TkeOu0IYjv+BnEPYykfqA3buI2PZTosKkq5rYMSCHSR9MZ
EzOSdksrIrGFBWDecaVkGrLCmD8BcDcCRyr17GdX11Bmi1FGfpktgRU7LDpFvFdKM1gZ4HNPdEPL
HkIhwFNwqkGo3gS5NyDHoMm9B0TZ9f6EskXcdRJx0HbAiOAkjEEhbzpylweqETNYH5bcAjXEqvLI
7EysXPSO8v2EbhVmCyNYRhx1SCnR5sh0vGVe9NeKVydqAeavRFgIcvmSA5otcfJL9c6q45J8pJZK
iG5Zz2qNM3V5FEjiU3wAWNHoxHo3Hng4NDQjYlFBAEYczFBW7EVvkYNWcyKxDqHZV6aSOlOTt3zI
Tgsf+qRlBpRjBqodcSrV6GeMTbt54DS1ctfkEOa4gYREe1oisJPgakSjP8Rtl1dOLhlAmHo4UoXT
rymSLyp/Df1EWxvVTmqlMSRzwVyY/ei9iko/6hh6JQyZwztUdFrkKTnaMsdoZMIryNNLxVObwily
40EnswmBMb3Tqk7lcm9mRWk4YoWK2SvlWug3Fh0V0V8ikl52M0Hlw7FA3pMcTBae2JtkdU68Ek+3
9qLByFVJZhg0QNY5SfSKj0V8jh97USUeqUZdF3gjoZ7BDZEKXZE6Slo04tFqjRoIBMbx1rxoIdaq
t4CZbfM+JkGP90VJtRy/AdEXNsKnCg53iyCEgXjFQByAciBtLauOHhowPTXfqj7CE23NoPSyOBFU
W8P5n5HxMTPO15kCdTZxKj10LlUnfEqIG63dJ/jDSSDC+ImOtI+ZdSCaLXihsndS7plS9ApWhYIZ
aJFR+28LVWUYRnjEogBB1np5l4yiydUVUlCndTSOZJgprKFxTTUIFy/lHUaRTHhihrxw2JMwwXIf
T2zK5kjQFicqUM/gFMDK18RakHgIFpEETQvvrQ08syRmHGQQlMsya9LAj8IHgJ8N9yQrRXAwFaPR
fZ59PLyCCKfD5U1nYRrSZTTbNIogMEh5oLoSqaYPkSiNwMSUlskIQBzmC9Xcr9c3q5n45wvPiJll
xH8kWvYriCmEP5bFgrZRm64+KiH9es+KyNQA+zcpvTNoyvzYt4Nw29a1qbuy1ejvJl+aaGs1ngIP
+XUAlDGQgadS1S/d9C7BjH8OBFEf7qdomoSNGLD/dARUO7M9hFrTeCNbv28KCu7vsSZWxTGtelb5
RSyQnetkp857ZSx6GfuZkG5KfSx7wnLjonUspCEoRLNIw2JWrRiLJosKGwIBdsJ2isWnpDcEyzF4
lbL/nBo594WiN+g4kGN2p+a50uxCIvqY1TVSbrjYpinqjZzhBnzYRdPsrsWcaq8CKQ5Efs99RtLL
m2oEY7KpQ9JQNw0rquiUSMxVUNyCzpzZMicUrgV9HUaNQ2vcaEXCO1BiUuYp/YrULoCq7ZmmQg0u
lVK617uSBn+0pMXr0BkF16ebrF8v4kZgvFLjRG4nlWZd05Bxa1MTFEQ/g4v50dcNUIgCi2iBVDmX
FLuF4PnUjGsAtJ4tOc3DIrVmVHINiDpJX+DgSWLEq4jyPzW8wjDbS69wk7vy0DMXZaQOJDhrAWDZ
eLOZU2t6qz5WvRgSz6wn2WGgtjF9ra0Ad3XqMFG9lPF8+XsppXzsGFBIgfChOCTXAaOS+aFGFDU2
p6jHclvo2PTsGZPHEeabIJiPZdgEuh9HnWBtMBSArTTisYbbmi7zeZFQhMCFRILkzzGLiRsV2QLt
YsrV0Fb1qivPcHel4qoOLXJhsB7a4pskGMkgyxL5uSuFYvCWidXwQqkdQgucC6bwCpkwz7poRsa9
tBjKTusK3XDNvgofVTmZHpNFCazbOYslcQPfJoTEFxASbNNIYqCYN2M/PP/9Gn2+RBp8dmbfpNLj
4fzoNYzqqGKoqBW2WUjSg6AvwRYOPqRIkHjoO9S5v//7AT82jGTa4Qg9aPYje5WVj2iBYU4MMZ1R
WuMOy74vQoMKn/Yfw92l+yql5h+OpeKCY0KiGhxQ/dB/R4Y0kLdLepzWrGqqujB9RE0hYs20+KJs
/1y0Ew6DGJZUnNWRLH/o4VhFELdaDkcnMKsnK07n02zGzRfX7vNBdFgWv+ZE69THWH//t+4+VKS8
1oH0oVHpk/c8kaNzk1fj7u/f0D8dxZDx9a3PDJTED/2b3GwobShywP9mw1aKEVJJYpFv/n4U6fOX
s/58WioGVkVNND4cBkd+amltgzyEL6n0WhrIE1tESSc4q200wTF7sa3PQQwf+SHFPUdWMqXc4lGy
o82Q51mVj7yZiI6fe2k2dpEUpoaDUwXo5t/P9Z+uCGZHkx4gIzXwAn9ed8WqBJVimutudFelkoQd
KAnji2nKPx5ENiR04cz16An+eRBpsAa5q2a6mS1lCPvaqiEtu6rMr7JuPl14hX40dylDNgZu4NL+
PFC65oohzKxtgSAjRHiQRe24NgVnUeH7fdGm+3wwhpvrqG0dQYh4Nf48WLT0NK5WsjINpMZbMixZ
WW8+NujvvviSPrXqWL9Ug06diEVbpOH955FktUGECmXb5ubtbcIhxx1vs+Q2jsrwhM3FsjsYsf/p
Y78umlij6bKvI5yP1nd4nb3cmgwP4rwKXGJGSl9WuZt/3X//48v4L1bn3x7FT8C/hxAK0OsfzI/1
L/zbkiEC78G6rTI9Xz0Zvw3ONazWiqnTV2fSwh3+344MFUMGDXZyvIwVxGGsZo1/T82JZmbDYPFs
YN9X8VH8J1NzHlpuuN97x4zkaeZLGudBi1r6ZaL+bbUeszlpmWNeqXKXYtfEHQ1Y7s9oRN80Cac5
bO5qfaRZKpRA12xMB/JJK2F42XNWRs/CaNA+pEEoAjCX9DjedHKPuTqaJQO4nmGRbJolFHV2C7OU
2DANUJobJcv4JGbAZncEtsyoyX71NzrQ9fdD1w0TkG3kYev+LX+df/VFwlBd6mOtinUUbJRI7Gic
pGjhgou1LCwhJAaMRSv5CGeLqkLcK4PBigK6JxJ0D3ZWdyOIjexATAs9r0HPcT9p48yprjo73TH6
JL5ryINuNsDCcL8N4wCpYWzlMvImTBThJoy7mp3ZQJOMJ0kicqYXDKRJSKJ6J5ShBzoRDv13kX7F
U4189Sad8oIQFTkA3DeQyzjT0+xloPQL2nkHk2pT+ywUKIfmBuMKWhisw0jcCJD1cradWwsgy7AJ
9CT9Tj+qwXBdLSGts4A4FX8YyUhRErl+qPoWXb8JVRrNc0CEQom8em0GVcBCRZXrUZttZR2SWDLk
TZOZUvxMkm76ndIsQx661Ev7LR7H0XqWRaF6TnAxpG4SKrLszviGaRtKwP8Q8Gnf2CEur8YUc58I
UTFjkMtjaXagBU4T8RxZlbojTpJglEk6Qhq5BER1oitDaUuBujbuSa8w6iV0TJnYTq9erPZ2ZKhM
9jV3feTioWiRvKvzcsT4KpN4Q5sr3VIgqZM71IxY6cRhj+YV1KJNNeie4IMxlAmFvlSYCyqvRUI3
npNP6wiFoAduZQ0KMitNXUCvoYkkiwgJvujmhU7Vk04rp1Yq8LCRuNNGPyXeBsxpQ2YENmiXGsJl
MKDoNUd0+XDdaQnQBx/NG4IRYmJQLYEIgolGT3QqlCR9k6pCOlPzZPmGHmr8w2y7EdKeVUSxhyJs
uI9zQ76OaKGoW0lrbfDp0G9bXTvmvzw88GWJWJrT0Mrew7wmS4fZKKb4XRiH3B2ArVYr0NJr+trx
WC1CwuoWItMD41AvUkJtol+GIlOCHIltAJtRSIC3dqLhh/0IweXw1KyeJKvMpWojIpQP/QJ/oOYZ
uTB0TmGojegTYhXv5dycflBoY3eqf1mfiF3CBmUZVZRtsbRK2m4hTnPDlKV7A69n3EdLjAtqWT1V
imUweqGr1eGIN6GrHAjS6WNvBhG4lSsZ+V3TW3FiL9p0A9JWx/mYVslWhbA7bnIYWfcjYE+D4Yps
vdPrS2+sAL/5yRDMunUbBQ5gJ8fjszhEDUtXbREXA6glehwBNgRuJANwcQy19nrCGTA2Rgki7EqM
qiN2sLq+lqOCQ1LRmdx6iVlUzxoWotJu60F5jigDv9U5/DQnRwwONSvVyT4xA1E/j7rMfadRlrrk
Bmqh21pa+oCbSg1ukAYhbqdplO0bRrPVZmHINPmZaQAJzQQ23o5URXm6kbpufsdwQ7eISAijH3Tf
UFJa2nZQjPkVfCV2hZ4stVd0P+UtXAkdRYkRLdAc6K2Rc9v1+SnpVcZGE2hRdaMUNWayLqWeDHpx
rH3NKohI0IKmRV2orVkGQRGzoS3UKGkvqhjpgtfElFD2YuJgpx9rSq2L6yFPtuxi+Dl5lzbENTf0
4ekWmBNLvRrE45tlJmrn6100fa9Z558g1hlv7MGlq15Epq+01E4e3YilPZdapZI30IK/3OLhX0W1
WWx9ZwJRaG4JDm3cm93a8IBYnOGiyRKcpkowVD3ydG3ZShbaR0/DeFEzWUua0OaU8MBjl1leOmzf
JB9YkUz2RpiVhSvrOA9QI8q42XEUgbSQWzUK3SBDFGmPmgVQtpAEeu59KmGkKMXxsQK2atqi1sIt
Xy8BqfcNwbQIztr/jq77n53Sf7Ev+dtO6fTatNFrlv0vQPnsmdrf90y//uq/9kyE6yAclNneAE6E
qKOzH/+X2BDrMw5X+iQMZRBsIBz596aJHEadHe4qKzPRKDKd/vemSf3f5PiYsBcRt3EPruLF//t/
/sCFtR/+/X8VfX6mZ9m1IJb/3DGJKsRlyVRX2QzHokT5cwtP45H0bDHOr80ksp7UEi08824YmRFH
U21+UYGudc5v+7NfR1Pg9+kK/Y/Pda6Oc2PKcIJfDaYYfn6Rl/B2VEhCUrpTqUSQClUj3v72pZz/
9dN//4T/cMwVksVkea19yRT/8xPmsJPRLEzpdZiN2wmZ9nbqpk3VrgOe0tjEcgod96s2yD9cVpog
q9sY/hwqhg+XddAHqy+lLLvKCw/8gNad1uC3TjAPQNWlLyoi5CQfrytBmcgqOeB6XX8hvX/vUrBf
KExyEPSrdasRdqK5Cotp+oPqnpEw+uofMfuxonjqwzsCs5P+xuxulWKLUqkJHDF0Zd5v0qu12Amh
H9EPM/xhlg9T/S3qz+Kw64Z3Rd2Z2I07t4v8LLlX21s9OmSmU2tePNCqZUi3MVtwAsxP6ciQRiDf
980ODbt6TC5sOmflxww5c7iLgG9Et4sBZmSzVBvT3ATaVTHcSr6I6nWNk2nJRqiZH4zVBdjuBrx+
b2zjzcR8L4yYxBuOcjWDnbIx9qvAOsphxd5aj8srUTAAjYgp3sfP6rf0TWbnLJwX7Xsm5KeYxDBC
ouryjFoNFcBPU3yezTvNfK0T7BMgOYrqItdvdZK6bUnqgvxzCF46jf2ZZYe93yq7ocTjxRZJqZ+C
5RIgS4/8df+i4ZfihYIN+slIEC4p34T40Ex7ncidDK2UJR3Eao9CtD0zt4AGwmStRFMXWj73Qoh2
Lz2ogWuMz73g6OoGYlNc7hgy/v1BkP7pLkHhgjAW4zrqsfX3f6uOanjAYDUscvviHNGFHoAobufA
nUVG/00QEDfDiPRYrE1ZBBj3gL6HL87h03PBwwD5H9oHvR0osh8extnoupRWpHrtzNeOhGenG9uF
Mei4mphU+Yv+xD8dTWKB5LFX1oeQyvP3D6wJcteXeAauWW89BFGFyVlH+18MyXECUPXF0T4tNBBn
0ZXStdJ47omb+vNowWgMTBwmIIw0S2xlql21Mx4M0DndmDOajNE4FMkXmkfpQw+GjGd6u7TcAXDw
gjGstRv025cKTZwQTLJf7ptZw5W9jYBpPFiEcdmxmdakhMJmbSJ9Al8xbukQcy9XEXv24UIhbDJ3
MJUde6LSY6rrwlC6/v2m+4U/+2PJZwdO/xSpHS9CCp8P33gsa0KOmp20luqE04xv21CcztxqxGER
ZxHbKvmb6RYv2E4klTpwB8OOKk/4uYYpWrZIXh1RQHfdFtR34uen5iDt6522N9iG2n3jRrVjkRPJ
Z2TSZTcNGDZbGl24LxIDDoxwtrDXfRF1NsN1W/ghHNt9udXo+d20b+FdtJcPzQuZnH60YRDqyQaq
KFs2bKYpwVX7ovW/hiX8+QL8dTVQwovSL4njh3skrIDigbi37swHRqHKd7zpiUwf3tHRm6lO8G4c
ygcSFOUzAxsDq5xNuhhASwQp0NKaxzqw1yzMu+o0HpKf5Rufw6hsSvu/f2u/+Kifv7X/f54fOqMN
ddkIC9C6S3bVUZ1tFAbRrvHLQ7kVtkyx6ndG88pTerP4wWV4km6L47zvPTgPwU0qbwgxDU6A8Ldh
4MhXZaeUzhz7cbm1eq9ETVW7FOpV5C44tFTHnB66yC0Ue2Q/jE+PwlFzB0pZj8YNDuZDsBvP0mW6
ggzA7gMZhlADlFJxRHzhhgRxZblVp8MC/D+gBDzPwatYPnfdtagdBXTDU3YT2KWvbkk5uFSn8lZG
fnbXnJKN4H9x3db3+sfrRvcJDCvSbBpaH977sISsPAAmdBc/invpFkXGbXIEnXlDvuNW+KY+tnZ+
6SFUEAeR2ihk0GEsrTNYPl6npHPGl3zC2grdwWmnXTOem2aTQZaS8L46/L2s2fSmZ+Aq1zZR7RUV
Hk8n7t052Ziag4CkR5qieliv22Ny0ADxQXrAbOgJ0Z40TQ1y80t9J+z7nfktedG/SafhhvHqmReP
gnDikkxOzvyexeMOZp2mkjC7izSX56Eut4rqCqUvJJtxca0BjIGHq3KVW53+fhV/Nfc/X0V2LWRG
owD+dXf+vqaRjytDkzfvgGidECnslV30EDh4wo5rz2ryBNEuSz8isg6VHjXdSd/1fnYoDvGmdq1L
uaPn5qtYA235G6KC7FRu/36K/+K7/H6OmkIfn8WerbvBMOUXofW3c6zUcqrpTpERaG7ifFNKe0j4
ZuPrPI9htpLwD2mF1w46R7gLw30V7zLjog+XpNiJ1l4fD231rFoPZrdvV8jeSaPtpCB62yInqL9X
pr/aNMt99z7fRoEL5Uq5FB0MNJtemPoDNIr1Gp6rd1n3+vIhnJ/M5laaPH5fQQ9A5YtJHF0UWXGG
Q3eRbI8Gjpp8txC/VrvzuC8T+I8eyNcg3mSRH4dbZtjsbSK6CpSbym1W7gfxwcjJKkxulvRU1Zso
WRdZdn8xOrqluOnU2OkNy5UL0iFuAFzxYA79T04ei6QheskVjEj/Rs2p6Hdpf0hkv0wvg7DR57eZ
vaJebGGzuz2zydpQvBSoQKNZdqbyETkZFRmqyRR9TKCQ0HbhGqCemZwCXoeYLNvODG3N1Vu0Y5GE
fPuYT1cjOpM+25qxP5iPsXEvF3R0E67W+B9uZTSGOWzwedQReFJCfXjUg1xu9WWJxGuhdiDIpmQH
KUvxajAezlIbX7w5Pm5lNA21/wrFpRo0P49aRLLJGNdDAAlN80fbsHVTUvQkYo31MCLF8ovb+8Nk
TORwJkDc1QUH7B+29J+7ChA8eou/KrxLdMCLvVQvblwU3xVdXff5+yih7RYbuzU37BhizUzH0FWX
sNlalUGXSAm+uNjS5xNSqKUoVNlarcYAKvPftzkCXtlYjCbxKpnBt2aMNJ+NI7mc+jFc4z+iMNh0
Ci9VIb9YqXAT18aFvFNUmKF4MWbCef9+gT7u9djhsa3BxMauy6AY/7CzZG2aQqRqyzWgr6cuvRNB
SrJ1gDDWIhHrkSPM4xJrX7yX183cH4sO4651Ck1jG7gRCKo/r8KERM4wy1689nHVksHRis6A6cUB
uql8UVR+/oSQZplYgqxYi+aP1kAhRA8clnl/hXJBEF3gdZNBGwmlNpXli6IkOjpX9Yv3J1vlT58Q
ch3enTULgsN+nPui9qmUhjnHFS1raTp5sovUH1amIJK/WTJHTba9dQMrswAkoAwWwAYWBfEGqIpm
kc1dPmv1vdpdg+qxEM/TdAACN1ePc/tWd9wl012UHcfuLdYPandkt5wWh3TZmvO2qE/zsq0E2Kxe
QnaepLR2rObOEwKjDvREsjPqLTI8Fj8qPPOWyWq8bAkMnaqLEfPUn4v+pOnbXHwWCSSoVeGmXrZk
TaXCe0nNsYDVa+UYmp1v8OpVn/Tw2ltXo3ysDSqhrcGJmLdrb0/5npWP2uyV0w1a71Hf8o4bjEsm
7iztgHRDKt4tI2E/AD/x1sQGVGGQyDYkN9hDtmflXwRwF9/M5EFebuToSoVt6G7AZ4q5isJeVn8G
/UYbXqXyplAucX2fUd7q3Z4ueDRW7jCDNmHXzIu2wRV/jDs0obnpNQCvFe00l37/PSrRChSvksQ1
1V6IXHKAi1c6WW4AmeyyvRQzxQ70VafUdpXpyeqO+lk3kMXfR/zRGP95o9y1szOZj73lk0glK1t6
FHFA4byu1W3loWQctS9ccx+rJZjivLXXQDCshrDsP1RLdVyMoaEF6pVwDfRaTOMcxv2Ymkp4W7OG
zjiWKuOLp/bTbhrBBYJrxDAspBz2414hWkLEu4WoXBf9B9jDvCHWiFRcNM8mOUv1O6HVcDXUiZdp
eFG6fajsg2IjIVOuHzuwX4LbTs/EeWXGKZ9Ocn7DeIW8potJKaBdZukFEJaqIif3dTaNzX7MiPEG
IrKfoS2oeIESruy8r0ufnK1hLxtH5P3KA7u6BTqFo1vA4noPBSUTHC30BzS1AeQIh+7xyueoxH0h
7qf2Z1j4quZ1mVf+CPSNyLUT99ZlSE83AB2b8TZK0BqT+JqBv4hhqffHRb0QsGYbzSPIp5AQyob5
jY9Jooi/SBmFgfdp6UBvhvEPb5KIHOij+85s6wqwgiJfY3wPWDwaezhmO+0ceIy83ofBLk94Fpon
1XCl3sHbEOLOn6GmBhdx2U8IjP2cknQyTlV0zNS39V+IW2M6+hgQ+jq49PIResu4Z4geZsd+N9+U
yz4xTlFxugXRCx5XhDtAyNYOSDNU7J/T0Hmp8gTIkqw1/nEspx0TKl8ZwJe9WPHrnJwsej6WE5Sb
Ob5jpCZPW3wjZ6llJuRK4SGEVK0/BvPD0A+OiYREnl9D9aLAndLak7psBP22QsrMPkCUcifH3Vo1
t/P8avZH5MEUTFchhk3WHwe3rJ2gu4oCPbvSEfp9ARConnAL2OgIG30TgeUM71ut9IL+DVSSm6x8
oeYeo816yWbqwT7dirwGmpNMcQ1aeeXOoGJF3oiqbn6Ujr18qpWNPALkvVHjKym9biidYblWS4+3
5ZTpKlnityiNA6gW8bDRmh8Ka1t0kvtpG+OPCkbtWDTnVnuUCPdMQ8rx6rbuvFcNDabWv5WTduy7
eBcp/MAJLPT0lkguKWGijoMlZ6yzRL5UbsiSIlnaN7rvRAcbecC67sMLWkshIrXmRfb0hjUzxeSi
3udE0M67KXUrgrFb2B6hssYyv1XZD025h+41uMK00dIN074m2ybgo03eBWzz/dK0H/gyN8XLo/wm
VH60bPLAF0U3uQoPvehKP8KEAGocUr4yehYAttRrplMabXgfDJfuZloogX3ShVqXF022iVBz+4Gx
WRPayhzo4R5EafXQpQfaqj4MrMVbUUOMc8Od6B6rbAPRGYYvT317iglkNXx9a7mtx/oQPaehXb6E
B8svb9JX4YzJIcfUe528fjdu0Vq3tz29VH1n0He5Ri8hMkEmj9v6jjHmcCF0GoplvKsOyTfVFgNn
vjSw674VX9R8H6UbLMWI9UExIB2FmKesA4/fN3gle/k8tQr5mjSJ6Q1xBYemHhwKRNgaihq7vWR5
KPtBMkHN8sKMzLbSOqDsVZFS6TeRKj20gnFsxfSLd8anrSf9QxPZimpJMEgN+cPW06qbPBaCfrpi
rEIaAckD6vsQ/6c7Sj46pG00k1jGdemjDV7p4gCVyCxek5hdRaX1j2IknqEAUuQvr52IZyqxvlgz
ycP6uGbSq6RpSTrXeuWZIfx51UlsFuQkmaUraga82iJ5tuKWRhTYmTz06wL8rz0pno6sXr5JhE3E
fbo8ZqyxdOGrnflTit03lp8KPmHp9NnBkK5hUjqT8GzUtTMNN7HGmnGYo5+9fl5G1AhPRnsQs7eh
P9fJuUwei+F9MX2TCMXEkUgxXuyaaPHOBXPfaw57TokuvG3UPvdAEvnITpoZWbhXspNK9nGzA58/
ja7co4J3eGKwK/LoMnmIMkxetuxj8t/KBxoaWzYil9ajmHToF7q0rjZE1Ti1B6fcC2/MS/BSvgcP
6Xv1VHpMcg/MUfhzTI382tO94Tn9lr9Jz/VB2skv80Xgn9qZmPFYtE3IVFShpcuvItwukp8u10HY
zsVOMY7TeCk2prKt8rch/T7np0k+iIOPc0ZMbkkcFGAtSky/4mo7aHfERorlU+4Wq5p/t8h+XO+l
9GDRxAl3WbwtFAhHmwlvOZYH8kcHh/8fruJ9/Zyil3xGngPl0aDfCaRaZQm0SXA0nuO3v5dAFLqf
bx5CeERFXjsgn6uRucNcbWbkL0SSq8Dr1LdJclRVX5p85ttsKvnvKoaDeMcIzhYrhxtbfbFquOve
UN0Xxltf3tCLN5cT6lK6jOASAPRUkRctPoL3kPItscPKaa/Zs/CE36q8AdTj0AxlEUQpgWdFcpPc
k2+Du/lJz5x09nGEahf1aXiU3qNr8YiSXrmEx2rLCe3rU+TD2nesl2x0cXCUx+C29w2Pc9wVj9Wr
9jhsShiNCLuc9I7l/l0jTZIbjvBl3Y0lt69sTEXVNro1tugHxNcCkOtWJ7Mcvdi9fqv7RGK8AIbM
QKN77a57pxPIi1Oy22cAuZzaSTlpnuUIXr5JN7pLrPxRt3mZOKLfeFQwwmtCg4YHCuTeC70W8S44
BvfiSL+Dro/4A7X7BtWDgn6HXJNTuR9vlO2w1X+0rNYeUsg3+VtymGMuAhZm9R7DLk/cwnDLS3CP
pd447zV6qJiuiq3IzGr4URmXedjNyl1ULRttOlo4Q1uH31szR3kpYL65is/Ft/SkP/ejDS0mPOUP
SA/4ZVQev5rA1YUtHKtJcgg5aHVI33jenJHDjVurPQzCwSQSfBTp1j218x4vtMH6/jZsjY2Zo/6g
a++N0SZW3OGSgl97GH9oP4cTeZox1kh+kolwA7adRwdJGLYAoLLQCQa/SjettpG7mzQ7YdwwVJc/
DLO9UO3oZ6TaBRzRxJkS15xdsfcDbR9YbpMcFMnXJD9QdpLkm+U+Gi8pLdZwq/fvasx+6k5hRExQ
RL1p1VMZOAqqLkqTxOs6l//YI/KrNjiGupGlDrUPIRgI81yGiCAPLcZ3TCK/qCI+t0B0LF8S+n2T
VEPYNh968pgec9OAxnvN0dbYxsgTHsQTKrSBeUeUGnsgF1Jz1GXAZKVnarnsCvzPyUWNFq+SfvHG
/tSR4nR4bShQj2Tmax9HeY3SoDTrI+kqPYHiAlqqocyrSsYak/nFe4pR36elBis9OwM0c4zyPnUj
xCxQhlSqluvk5tt6399Mx/FR9hIfNtuZRwMlzSIBu973032FZVT2JFrED/JZvQeOb57pkifDOUkd
kJpo/YyGSpjYArstHDnemBg/vy8Ps2g72ishBopmg2LMDDsrgUj7Lff2WTa8vLvNWiJWEZWtL6g+
8SYyJCjLOls8J+/rg347P/fDVknuQ/VmHrw1Hvo8n6uD/Nxsw11+7LxlH27ijXVNN4LXHeYzWcob
eqvf+HO3LO+Pxet4rG5kf2RdUm5UkHTJjcEtGbht4mmLHTT7GV1qelq685SeAAlDplTPE0jCiMTk
dTkMFMZfnmBcyI6pcDcbfDfOeBYe1rXxJJ45/fClZBv+IJ6Zr4lPyrvAGpkd6BMjiwuel8VlDkNB
xBqjn5X/x96ZNbeNZdn6r3T0O7KBgzmi78MlCY6iRJGa7BeEJcuY54Px1/cHZ1aXJVVbnY834lY5
sjLLaZEEgXP22Xutb52tFclJS2yw6+mK+nZtLNhvV2I9/agBsroL5T5/duNl2Sx5v8l9z3PnLKpX
LvS81GynPXzuMzLI6K644yik7Ml6AIb82uXzrul+d09AUmAAKshrq0XzjMYuY5QEUgm0/w9438fq
JnqibbJ3rtu9u7XO8WvA/tzv66v0znwZ9+KYPLs6jeOFfaIpzP8qwz6+18FGu5CWOUIvpHYw9flR
nayrtLttMOY11727UtZJscd1MQ5XQ3fbylNkHANjHdXr1lopOnbVdeSw6LA8rFJl4zYbV4dIsZ2i
DfkgQBzoYhjl0vpKw9pqWLhXGSFsMXfLInl088WsLEDS6Y3yVLZHIbZjuxbjWRD00WBjWjZ87pyk
hmMqbxTpLxPz6EYPZbD3IcN90tf9F88skwpESGhdbRJR3ikAnJbcXH+Q03kCWnGj6FF+6GBIkjc6
YNaR5vi31wi8DprGiARTEMrNd+2WuACH1/dKcvZpKC9l5LBi1tW+UJPvowNo4/cVifahA0Bzh5pD
oD+H5cFi+baaBaatd23oJOe48cvVNGbPpsjbk24n9XKULyqQ0mjklBTKwnMRPthkZwClyNlSLbYr
HKX0nhpG9aOykR3GtdJt5doNmpffv9H3XwNXnm7Q3F1XkekK8a67Xg2tGss4i87l5BaMdlpuU8uS
Kw47y6kX7e73LzeL79+0jefXA/TLTHKWQZBK+fa6JBAMpxIkIaT7qT+k1XgF1NNZg5jEaBxNL5XF
iWqMdYSszsSgJXTsNa3hfFkYaX3oas6MfJ4aGIThb0ltAdhvlvYV4OhP9jj3w5UB26zNdC52Fa6N
+e7KNCAa/aTWp4v42vJ62mJml98pN8bGvPgbZ595xS3z0vAS7ItX/ZGlnqFo9BVMvYKM3VjUEfyL
k1GsMwowTKUIINrrjIZLtFaiNTJwShIThgutHy1i/7+0xrXRbd1zFh8C7UDovFkdqPJQScf1Ih8Z
OK1dZ9lNngkQK0x3mly3NUXEmtGnixQYQXd2zAXN21vFJzl3p8deVCEOnquW8cDf6soiei688RY8
T2UvMHmxStDJ6HRaJEscig21HPvRo5zNBV5rLyMYsmSgUQQCJ+g/ucQ/RS+/zhCQFRKKx73HHAGz
mfFuDUhItaD9mqqXqayvUA4mK90ezGUaslHCThdgrK1vXc7+WSZUV5l6Y2j+j9hNih1DkdPvb833
T6ylmTrejzk+T7fmtNi3dyZHYdAbbZhf0J4DywjSG8Po8QhEL5poqVrvx67Yxv3gfrJUvO8D/3xd
w6FfyAAXxuK7lSLXy8y1mii/dK6yloDh6CLF0yKyiD8SEYxl22o+Gah8vLUZXWGc5sDEhOOnQPTX
Bgd2NtloepVd4iLuvNo+jDpi/nwG7sZZsv79df0XLzY/SAZPEIEhfNq313UIiJUoTZPrGldPUZhT
YOvOK/kV9zhdP6tM3xdn/HiaCEgbKAfnbeVd60avdJXmdtBffJKgGQs31NqCkc3vP9LPzeLtjWua
Ln10RkMY20hxefuZYkMfGg0z5sU50nSj9boY7gDZ9RY51Dz+FH1Lh0NvtHXSk9kQB+GZ1DsIWvP7
NtoV+SEOz4p7Uw6HEnG8vylcExv6OjU9MK+l9Nph1VfXen1XNqs0gOGwGZQVgWxNspIR/v2D1Dyb
g6J7CAxvNLx62rq+50LsqVfaD46TTK0HSiW5tIjsusvutAd7AFjtIbUvr6m9+P30IekWKkbn0NOq
ZUD12S1bSf7JakqvC92T0XbIrmN73f88xM++EgVqxA5rTaV7gb2JDzLbqv4m6TfdMd+0n1zkDzsF
ewT/1REfz27h93NfQ1WyMAKBf1GTaela3Q0zvgVQ52HZSdIwzOImpJ3/+y/2gy7RwnxpMmfmNppv
1p/F/y9SitwO+xwvgHphehNzDBxWY2aDxjBBQ7ldY6xUnVyVthu2uSIDryrKz8bLHz+2zbFKR6Jt
upoBTvHtraUGU0Cg5pBfUsV4SCPI3rUR+oA68sqTMb6huPjRQhL85JN/fEpZgtFjAtnEOPfBCd60
IziXrqwvo1U3e+lsFLR4IITgigTKJ/3Ff3GVZ9j/nCCKnxkH37slQZFq6/d1wYv1zqVStW2Tp/Cu
qh+k6eKdByKlwVuYXEZIaVl8Ugj+i1dHeYonlfKD0gz/8dsrDPcKK1s01heFJEhmFtOqy4Oj3poQ
keYQx6uerAeGgMEDk7mn399gHy8zXnvN0HGKg+Bj6X372sKIyqBz8vrSZM2hauChQbljvWjJCHQx
0P3+1T5uabwabTGovbOq/30j2+3VGomf2VyQVsgtjaxe7obZaoVX7gFDH2iuvBwZMCfOJ7fTBy0o
EnA+JV8xjVxUKbp4+0GJGmhs0jjEOctGRG61eheih87bC7T9Q14TZtQJRtIDpqUF1C5YJUnleEa0
A/SEBLMkokdO6tqGu3RpmLP//sJ8KM95eybGUXZ7Bvs6j9vbtxeXAEtqK1DPYzXnzw3jj7CrmrVV
lM1CJEz3KQZspOuMMol1Y2WWHKKJzZARkQimkRlr6bSFl1mUe6V+FiYxFHWG4q2MP3mrH+4Y5Kqw
l2eA60wyeP9Ou3zqrSG3yotbot/G+qUt3LLSlr5IXsIKRdnvr8yHDXTWZGPN5wbViC2bHbK/lgZu
0zZaTqjuZbQHHUk5upUUi9Qnz6A5b5BvNlAxp4ZhOMHyI1Diviuue7PWi0ak0aVCrBYtMld80bXh
3ITTLgSwdGUZqNWCcWIIbFQkWZq8D/g8+nForRsfkMgJmhCBMRAzGMKY+85K+uvSjPQD3LtsYU1P
hgP9L69j68YFR7loJ8Ask3hxEPIqof/sBqGy423QLaUpLNLh2q1Mut25i5GsHlEbqBQq0lD2SuIX
ZzfLV/EMhZqmydiUtgryhO6oL53udrK91BfuGVnBaMIGsSs5Xsvok/L048mJS4YMEX8M2xOb07tv
pomIoWsJLLiANImXgcNIuFOrYmWnWrFU4d2uolj6AOOTE4v5HeaffiFV91WV6pEcVk8np/vREO6S
lB5mDrB31viXP+Ma//Q1v/9mOdYhp6EOw/n87sGvRB60LnSZi9kr0UbvO/0GYIPiBZ0UC7j4REX4
BWoCspoZkCM9lQQ1VyRU+oYEqkgj4BTkX7IyzfZkLF5ldid3idFuorRprgwlOEhfE9vf3/Qf9lxu
QZwAsy+cQpxn7e1Nr7d5rYRm382KLnejc1NcMVtbBCrSdccF2pg6Q7v6+6/JAjnXGzYio5/X8ZdK
oxcmCl2nq88ili9T2rxmYfqY+glJqT6bIHMv0nnWv39N7afZ5+23Q73Pi81aOndeUd5+UvCItcAy
OpwJrNTzo2VcbLfFmfNAxnVQt4tAezKzIz4kWe0zC80O2swIX6bLGTVY9lXlkaS6CPDzjBnWZFQU
QCt1TmoNwWy2P8EEQoohnm2CdvJnC45OoR9qGn54f0R304GWSY1tnC/G7CyGa9gfHO22/niS6coe
PSJs0OJ07kOTVsuuvM+0577ygEUtW3NnENsc/kD2m4Z0Bq2NT0c9M+6tYus85taqz58IGOox2mjk
eC6bk+l47cgkDMEPY1LLs8BFx3Dshx9KeU7ojhO1kQ+7xD4a1o1d3/v076xHIyWJJrkJeMP1mRiE
rliXkNMIYyanulyNzkL5wqrLwCsyd769Jh6FxymrvCTHXMF2jhByo5WfLMsfdwGQxzxWeJU11Jfv
i+FUJeO0tQQrpK6jnBhobvrRdYCstujJK//9bcIa/GF55uV4EjByAgfib9/eJpGZZaTuGP25Nda9
uC2shT/dENWzSFXCWBvPhIzpmE+2880tj3jmEeVdQvkUtvtG/6Ibr5rxOvS0uMpTUL6myjH0F9Xk
Gcnj1G7QvLXFwVeZwdxrzv2IQdaIH4NOLCF0kAUHl4kxmRIvJcHkA6KKDs1In+z89kx4TSE2gfPU
kgwylt9FUy8nnf4F31DTAqqxgANWJffzo+vvx7CGROByKjOXY05fnU7K0MhdFyoeQLDlOAduL4y+
pXXS05SjsZyQqt0hj2CW5hb4GUBLypGepEquHvO/NgsWiv6qmd8jBaOvdnKfBg5TNb4vBSH/TBQI
nqqCKDze+kg/u+Z3BRam3scabj2gilmo5FqpDbtJwoC7+2J+xTrQ04uvF/FDh1iJICvnti7PcfLd
YHicCNJPht1MoXYDcJW3Uf2lsM4qipnwiew71zpULiddDEUI3bL47PNmDHfnFpu2/IJ8ChnzsEp1
1BPcse2GRDUHXTqd6GrniMX0ULDnLX3Aei6cn3mO1t6LH9plCFdMwLWZ1JdcCZwKeL15w6HXlrfK
LVPB7lk/DORtocYlNnFJTnjPiiAXILIa+jWo18SqQMnHJqmuEue5Fw8KTvXAYxZESE7Xr4AHBiAj
wpXVbux4m+Ybl7Oxvwdnavdf3YaW5E7Yu4oQk3oN+oA1BtKdchX//L+H8UbWiNDxxzXDI4F6zOO+
tMWXgTkuKtw+XNkP/ffJXjHOa50N5kIGtIAf3WTvp8tc7AP5FDi7dPpqd98m7kwH84pDuTHPqtvQ
I7ao5D5hKupuCrK7nZUzwHlYshTyK++uauWSoIxKdpzJBrFPUoQDV1nrxeU1AXggPp+TeZ48LJJm
l2u3Bm9eKb932m2XXvzhEjNsbEwPs4hT7yx29CK5z+Ec+Ne6RvTdJoRYFmz8GFI+3MF91c7He33a
oo7MpxstP1jaKjfWmXke+0eMfHp336brbNcWN6OzGYx1Gd3VCdbAs9aeWgb//qPg8ZiGnel6rnOF
kD0ztyLfEkwTIoPaWwwk/0LXvLH4/mp4/cnYerff2KjgOOOpQqPce1dnd3khC3JUuvPEADBCW5rG
hAHkclyPmnqJ47TfTZXV3xiyMmaSyVU+EC7mu364CcGFLCsAO6soAeSRCBRzVUL5a3e6XNpWho6B
fDXYJ63b3Tlxfif9eX4rIDraKuqHWQiWI9aSWThsyKSgA9PBee4atqnUVeHxhY+u1DXShYj4zBAv
6BxBrEouo9RC7zkVm6RDmvX7xfXj8ZOaCMfhfA50VdX8qT76ZeNXSrOJtVBJL8JX+5MVAoLUcdYb
MJWnDpaQ1mFmcYLnoW0I4VSD9rPT91yBvflOeAOzP3D2Ps6n73fNK7PVOhs0YXrh8GZcBeWJbsC4
LqXxI2qQDkrZAgeoaQ7XBFQs82T6jmmcmVPJjf77azF/+x/eCcQrwfjHtRH9vN1m+ikFMhZ32WVK
1S9A9Ni7R05cBaXuxhLXBLEHn5yIP5an84e3dJWBsWpy/Ht3ACcIKW0mYdD6bHq5coq8X8rEftFL
1zmB98M4AaXTqnP49UXjk7BW39SDuNPZDPeVA5+rsbL7QEDUlM5IIKaRd0tJfK0rXu2BTQv38/DJ
Vfqp6np7mXAZOFSnFP1o0t6X1NHkA7aIqgQZHPdHp+XhphtUATyl7VZaHxE0mnYTGewcl8hV28Ru
FpwkEouAcWNL5uraCFxtM6pquxHw4U3SxZcJtOl14DfgQPPC3Tj27IHJYsQYjWw2jVZa25HcNnKC
o5cRsvfVqGWbfhSfgbuMD/eAoWHJ5CshpmI+kL+9BxriGP3CmJILsF1Uv05zN6rx9vf32U+o2fsr
+OuLvPvWfcgyQiQ+QpqG4M9osrN1pNUlOhr+Yjg4/uxArC0rpRWbWpFnNe5T1d4Q3VuuIRbWa5Dy
S60XN4ODP6iHozRPnZYqUobVFJOvAr6ZqgzvEhBhzH2Ksy1BHq2SUrHX7opvV/+slP/4FM/NdEEX
yyEvgFyct9eNUGUrNMNJOVsSYVMBusSrVEDVrhP0u7Dk0GJRF7TBlTnM7d0gqLHVAkfKg9755AZ9
D/PjYZonFxZiyXmEwSn17XuBfOMDIC+Uc1ulG1Pq3aaSXEVlMnaFKTApiHJcT6jyjMRcCm3Ub4i/
pEjAJ+HBjUrBTTJpgZL82VI3NxLffe/kISEMAfSg6kAq3r6xvOzzOK1r5QxHhVDJoD/rU7WjPkhX
rG2Yf3P5pWv91eDzHWahclDpIyztEZVUBy1pqSvhpciGp09ux/dqtfl6cTTmSeZ74zD/7rxZt10U
j0EZXFLfIZWY86yltxs/dfrDlPs7ywd7VJKnvoTMROAg/xZQxNI6mKZGROBhKK7II/cMNVeIB5AZ
tYL1Iwe0u67GnGwEfBE/3/D/56r8u7B4bv7jH5CSDwQ6r+m/ySiPfuWp/PwjfzHoxB9skS5uOLwc
sxSKh/RPnoqu/jFDUejY0bRhm59NYn9B6BRh/kFnhBEVfXZb0IjksPcPCp2w/4CIAFMQ4Io1O3fF
3yGqvLeGMj6ZN1ZuN94MQzGmi28fAECeumCBJQpeDTZVWd4Zg9KNnFRyZdzU5kTsNX0czw1QqRE1
mN+UDXaIPq6SJxKt3a+DcMYXJaznmC+izFY2bVqxK0rA+62CWrCIyFPMpQL0PXx0rGhVdtEzybD6
2oyNfS4Rweq+4xExu4qlecdrmZwW4p0YZ02L365aZlixaJ/aujq1gW4tCXqE1DEIbLNddqe3nJz0
oTYeMoUM8lCN0Z8HEvC55ytj1270dA6XjzPhf68jjUc2Imu14PgCIXkZahZZEUaSOjzFacixdcKn
qJgBEa+9Wl0HuZ0th6iWJ8XMCBcT45CJjeP3HeEu0JGDBwFCqr3TiD6HDV6BRvUk/s7uu1FVbbNQ
mq6TqzoKSOjQFVchRp5gElAmpaahZxhlrx2LUKuupOUrfNbUSrrHlmOd60H9sjZRIjoaIGWg5p6g
zEBnWmK7CQ2zP4ZNwpnPcgp7UZd6j1BAH53MIwMzuJtAK7fX+pCzn/s2hOeCgvFoANl+EH7HKcu1
smOfYqLSqlsmZRMqXI4kwahibFeVZgviPbji1vH6xOdbhKq1UIra3SkMZhCANP62ciK8uhBH4mgV
tOHWiEZjHdozhK6yjQM8Oa8k8KtSmQLWyR3gOVgrfn1xFVmuo26abm0twYSiRI+TOTsqwjDe1JGL
xSTOLJGv5Gggw604pGuPDqEjGbjxTDj1gnK9CFZ24MpxpeSGXiV/1oB/azW7KV/zi6xfX+XxW/mf
8x99Kcpx/qbkz8Xgn/90jF6I+yh+yPf/1ps/BOfor9ef15A3/+DlJCyPt+1rPZ5fG9Jwf11t/re/
+W+vP3/K3Vi+/p9/fynaXM4/LYA+/evSxERLRQCNNdedRwYYJqm4/+fVDRV6Wb7Wssj/4kZ9+rP+
XPYUxmZ/oBpg2E5PCojvPzlSP38LfwJLzhxmRX+Axe2vhU9TWduYQyHBYijF+Itt7691j9/iQCIM
VYUeNB87/lZkJXO8N/v+h8vgzAePX85YyKSiNmqNeNdmh9CAYaa9ZmQCG6hoYCsutPGa7ovoV2O1
HKf7KsCe77HnxqZHzKzp79NiETIkBwZneEWytV8Sa2HgDLLOVXWy/OuJWHl/YaRbe3rE3BTb32cb
U07ZEMmXyrjVjCse087fwUYLyFZKlpr5LQovTnKttNd2ua/EobFOhXNlxKeuOST89aD4hym6aQZA
REjB/INGA0ZE17VCZ5XqZZLX9gzkwVyVPNv51kfj4z6Y0U0BoKTOF8iHajgkDYHPOWrk9JihPup2
FjxL/4CPysrvAFUQTCOqlRJvRb0L+2+iAwBRoKnym2XcnrPxEup3k7pTkkdt+tolOzs8+s02kztr
PAT9pubn9Gur3OINMt0rS/MJYn9wwTIkS0kyQHIzjBsrWhvmTeheaQSVpMAFtkMIgv84did0rQ3s
wBAz35e5k4vbAPeBHp8YA/r61kZPPT1h/NuimZx/FevJeAyH2za5K3uYKfEhQ+NkXtfGpWoufnqM
wy0K+Rg+h+MRlUBLOJlWMt6M1r5WtgAQBIpWbS3KTRX+GbH3t9aRuyLj1/8LS8P8IP7PS8H/zeW3
+kVGL9/erAHzH/oLHTe3Cf6sbRQI5//9UCuA4+gTz9Q21gMUC/Mf+Uc145h/0OAgipY6h7Giy+/9
Y/E7/Vmm/44PR/jaT1XoPwt6FhyaJoaFoHJWDjioR98+2OWoJqKMHbSsYTumTS2yfZJobuRoGVbV
2hfa4DTYT/ssyzr5o7QbDhonH0i1cmspALXsCh9bDUt/SQgGYA8e70BvlKMeBuUwLlPHbeNqb4/x
BG5SjSjAocAEfoj7ghGH1IG8dpMxXBrDNGLFm5SqHbp9rlt5Fl4HjjoGPctMzZigNloAFnWvSOOm
kIM2HEs//ilhUUNtG4f1WH9XG9ll3pgZ7vgijQ7GahDIMfPibqpLj3ZzLTYlyUVZsc+BdsclTfFG
QY3slyiTtiOTaCSzI5HwCZpnK+6rkiB4XapYpzMtWbeuOV2lQVcl16Vsm2jfRGnpYCoBolu8NIOe
ycepGKALsZqvSDpq7XAFVVjMT33h9o9kGY2eRurmygh7NyVwY3Qpwxjtlxh1zfKeV8i/EaxSXg9o
NZmm4ljPliA8GcuYvj3uG21Cep4zAYNqVMvue+rqFWrzLLROxHrNg92R7CDcOhPzwgRpXvckidTa
gS+amxGW8S2RNbOnaLRCJog62V5KptKyGAJFXbYUvg9d19VkT9mGOtrLGgDEuOViyWUySB3Glpr2
4TLpoJhS2RmoW8K6eOyzcFzJdlQScrUz+zC4LdJDZbKnZg2jE7ZtUhBEShNIJVbd9MdtbDZyQojF
EFFc6pD756EhADP+AbgqCGH0KgqIp4HAwBslDYdgVamKXS1rpCi0lKIYkf6Y6YF7qAH0Js9qOwMs
pCZWMA+zLcTk4IAmgrP6YLmXrlVTkALhiEgdtYq9Qhir3LS9Ga0aMbeOR/wwzjinQ7h9cprGvsaY
k4TZV6fqwvVQCGhGWhCqi8ko8C1R9dJeGRJBoA/1NB1QEtHXiT3quyFt60cBxDWnmTrSU/dJobrP
nKY/cbRm/GeWU3Q31UPXwiGuyWTJtRKRmqkze7rNTTsBKVD0zU016nydHph+QqY8nRSp0MvDZtw2
YyCcldSZF6SaLrUrrc4UnFVZHR27jISyJZRYSz3kCT/iENV2zbQuVAKF0UvYuGTJJgp1fullUcu7
RKhUPEDUyLtvmYaHG3fitPX70cRzoYQaCFLR++KVJzjzgnzw9xlfnXIV0mdqtuCPO4N7ovGdxSDi
+iGzMyuEKpwMq6r2da+xafo3qZxKryqN7rWHyv3oTlG2FaZUnjoG7JCk/AmsRtcV6VECnUacYUwY
p1uy4ny3DdfFpALEaFuBUt92p+YmCQnsPtRhzqhJtD5hK8DP2DGVygbq3PeowTy37dtqZZNvw26P
dbHDmt7oXttOznbq+9LrZowv+Fn0Okej1AL1lpYeJkNppnbwApOxfkx1QooOTlE5wzYgsYkIE8VW
Eq8lDhIf4kSSXC/yQiOfUBH+1WBE6bFznOis9UPxWHVBcS9H0T+OCd6hJOtMdcUiESyZGwNKyAOO
M/FyLFBXeHlh1p6WqD6b+WBsiNUITl1qC20TtA1O7NgJkKkpJYaKNlYwnKNrPaLNR5VIMG99bMg8
eHT6gv8AWISsiwieWaatZzoQMujl1DsBXXGiWhBZtp19RCTO8MrInLzYdEKv2kU7EifWtVONkKqt
nWXup7gn1SRLV9B+xVqSXCa+1sbEqQgplFJ6WsHasewapSQ7bpLGssntyVOygUFCEvSkytKzsTCT
d7jp+6ozH3yH5Xsh8qlrVvE4wjwaKjLxcgV4LtBcfzC/CMZQp6kM3Hblo2oeifoZNMY1qez8K8Uf
sgv2AzBYNYOfwka4kjbKoK/U1NTOhLAYN7kS+A+5n1XKjymTTrIa8sKSCyLRAytnvSX4IhRj6mOC
TXyxzCaUJkxds2hog1XeFZP/0GQ68U3G6KrVqbJYYrDr1E2x7nsh+1t4pLHFuIc+WxNF5teJjmG5
5DUwwqmz3XlN87fa5uFQgvUI+Pr0XIOvYnYK4vuECDd3gfapHojrM+2IruOgHCa9zJMvPuvTnqgn
VOauX6AzLVW/uLXMEokA1Bq56tRRvS0chLSkP5jGLbGBrORkbAdfbDPv7yufCRJRcFU6vTaNZj7h
IBsx34hB5WtOAYrMD1OQuE62bng8sd45oSBVWc6I+1g28U0JQ5mWwBCHx6A1gGAqVgd7vBO2LMGm
E/+8dau0ULdNYc9T+qiG28SflMVzZTXzS8iM3VckcbBFrVYiSexUwOeF3tK/dPm9EgdrboaYiYQW
s703JvgVbUGuepSRI0i2Ir7ZoEM1UNtkQCyEtGrSrB1BLV+qtU/zXFdhNCCE72+cqHByqMloHdeD
ZcJUdlrWeCsvJYlONPGynpVPpxOihRJUgKpOawjhrifAJpMvZVRZu7TVGJSWkWjd3mmaQXCtFAvA
V6tydpGCHslzX2hqgsohY4NeEpbqj2v2eO00ZKoCq70J7P6Gmmlk+aOg7yfJ1QrSiJonRiz/rctK
JjEwzZl7TFrmchIZ8ljbzpHFkGDchGuTsBHmyygflPTeTTPc0BVdhGYpe5881lhAAiGtgXNPn6UO
AXJjZfGh8qxe1ow1clI64gCQmM1F2LDl4kCu9CJbaophIPwo+JrcNCBpzZcmDeREAOPeV3RI5a40
6ZwuKnMwXnJtwjEZ2G5dFst4lN25TbIeH6bqJic6o1O40JE6otpV9cJcFE4qbkVI5gIQB5eVW8uR
IAiec5jVBjvtvZ+M6p1KJoCKyRQ0mlpP3L12muZnBiLO156w4S+4VGb5Q9eZ9U3IUoXVVuJbK7OY
iAVJOBYIDSG6U9VPoNK1pNftJZQcO3okJz14ziLfsKBgoD5ajokfGFetItr84EwKztWurk32qUq1
Wib/iv6dn+TiGRui/OwUJhmOgx1QlaAaM56KvlZVAg9VWcWrUkXD7NFjnAYw5vq4k4pq5l7UTKQv
hFj/rUXk9uW0UNwpBtfBLve1JFdRAPIJBmVNh2jIzgxZA/pPIOr7y8S86/sURePTqOWskHk3kL2Y
gOIKFjbwdVDzpWsBU6t6c9OEWjncj2jRSq8xJ5fbt5xiF4dLYKXruK/dK75iiaZDSaxtzUN1Oyml
+DZYZemDA8GpxHCKnHTSfJOK96e0SboyIYQSHdAaEI1ogrCEo83sLM7raBipc2MO1bVFLASDe8ct
DrVa6Uq10dHrQV9p3R6qCel9PSbp2OrvxtZIvjd20yhLGwz0qmmaTsF/FToAMAxRUoL3Evi0kIq2
zwcjiVaJquZQa/IYpw9zGVW/HkndcxZpg2IRr5ZTH4s0sNm0Yao3R6kZxbe2TixqED4+CDxNBHju
60CezDwM/b00SzJAU+mfa+4e+qJmZpffKplFU7DKWif3FIvF/DwQMFzdppM1sUhOQwKesRNO5SLK
SXTzvpp6QiqEWYeHxgxI/eusdMw2ujsMIOkBRmBvtJ3+2SeJR9sPAL5RqVY5vuy26Fxwl/Tk1gwV
xZVJyYUtMQ4Qg1mTUsSe1nf0MZW4sggGlD2cEYstKVkHgWkk3jio0XbsUnfYp1Hbb3ydoRi2Rz9L
QD8O3XSWQzPEeA4nZ1dh48HSZqgpBaWlRuq6Mljx+To688onysTkthB9sq4AbvyI0kSxF/1omXfF
vKMiTymD67ht9eiLpUwaTUojp0fsmGUoTklJ4PQ6cPoq3Nu5cJ4zesAAPE3f39spvLpFVcuSeNti
sAAuK3H4Vc/zHiEyH7hk26/t5uREqv5ac0TMFxTP7bEaOCeA2pJ2e1AnJfg2FGV4mLraus1ixAzr
nIDObuE4fXTk2FlhOB7Ysgt0rTwWY8FBAHVJ5BpXoide7TDGWamv2qZQvpcibPW90wZ0crC15d13
NfCzdhGXWJmRzEU9FWdvZc9YFkfgmh0EVkLu9xZpyhRqQfBsJyZSHdmQG6IPDl2qWFVCQkgnq+On
FNmt1UX2A59ZJXuJKRhIjZKUTdamho6PkSU2YSF+Ie87VQr/mJrStT1WJYzDAaFs+lFzFXNc25i6
q4dex590l7R6h1YHk2VyHpD/1ftMtXCXl0XAmY/MbydJd0PQq+oRsjrsl3JoApRxfkV9Z7GZPelx
0QQbCL3jnZFPquqRpdWDqquduLsWg+V/bQUX2eu6kIyTRdZOY7CZwPYOwD7teHjtVVma94OViGaT
TQPABWl2m2isAJhNtvqgkdF2n3VWu0O+NpUPRqXMMCEhvxAEoTi3cZ1D/ukcs+eethwVv3IyUVBr
ToWeDaVKvSl6DVVQYOuQP3KnNJbgJrIbQtnpAtY5fE1CZlEFhPamlol/1AYf0oefaA+KShrk3Do3
0Y3lVcOi0zJGiDtKuJVpZ8gsLY5vJ2uytJxgiEmXzF4MfdpUhCtPXkIKJP10OHrBPBxwGQA47RfK
UMSOrZUWW7UaxyuY1a4DPj0z3YC9S9hAJopIW1ZObZF+1soQnwqLsbLOXbNIH0PuhfxYmhpHiqHh
yLvFf0lxwWgqvsv8rBnXaQnsWra9hf7FMGJkleBeM8VJXgpq/pXvB9llUHNfvY4HnGj2f3F0Xstx
41gYfiJWMYfbzt3KloPkG5bHgWAmAZAE8PT79d5s1XpmSnI3CZzzx7pIXxD3zU+4yAYWCNNnLOR3
agGxCX3kedCxuSADVi90bZLCtuT1cEvG2DxvwWiWzzGy1S1p8vkWdjYTD3mu1ocFWcYfF3VZdtQo
DZ67Kl7PpqgIn0AhQggEDSJNfnAZYSYDBZlkaImaVsq0MPq9Nc1EvArtILTBDG5ESiiE+uMSgaoz
ytb0pgA54/3U+vPG+pgV39IyrN4XEeGwb9le0HXH+L9LDLDVeQEn/pV4Nnj3tjj4XluPgHTpPMrn
RqHPYx4SDWI2gYBknUOGsrBxz8oMfKMu15ZwvVaVTJdpzLzWVUzBMkVlGM6mWc/eIDYUWkF+Llb4
EIontXfiBypy+QX5NgWiGEN01ZKQ5iLjgWCpJMSjyRIRYMeUa7RfMAnu/Umhs1Oi9NqPpPH44vx8
ojOurZn934KZKZb25jQv/5IxXn1UG8XcqOf8/obec/zShOWysZKjwz4wB+rhZQwq1LI0FBXhMdS+
f3P0s8gzs8D0G3tfnH1QZJumh2aheOuRUMbpvqridmdrRU8sSN+bo8a/5vS9EqWt6/5jKMbc3mRA
+F5YJ8UbFKqknbiV7Xvuwjk9tpZOazhs2q72VNssD4ktBR/2NqYx4tph/HBxlpCrJevytXL3lm50
4Gw8cA9cboIb/+IKUsYNpcYbbG5su4dWZHqlnD3zskMTeuuvxCTRU5R6ZOyMM0EG9bb+dnFMWNUI
pnSsdFGds3qtflRT6ZOnECJz2UdBZR6rNUguGhWn29Nunrz3WygPdVYZtSvuuZfPjMQIPOhQCSiW
rUgqarMKbUnZlxQHJLGRbxS2k0TrFunV77Sv8OQE2tsSsjno/+VuntNkuQo16BexgCYsaRuJ9zoo
pn3AIxb9grGSD/VaI9akCj3LbsFAV0DkM/vwtjTnMKnaa0yr9lvi5fmrH2UVgTLj0qcXz8dlrEmk
vxVJg6uqXEJyUSxCQ8+J/tL3xK/vXMXSe1q2DLEpJXfzz77Mu+C7TrMtfIANvufe8sBATUa4hyif
ReBdd3c4Aq9LkfOjZFGeuSuLd/qhyAb2m26kQmzp6CXQovnplQnn7R1ueJJlx/JfxPSGnTxdNPzL
KREqXts1fFxbjrLa0WF/TdNiIAvGpShxaUe9F7mzrXuevAlKvTy7s6CQTA4FatF5wMyyB04MnkRT
rslxTsZpQ9cbdIP8luluWl5a5xn3b4Qffc25lexz4yxoWDoAz219hASj9MT6o2n8ye4nscUHm/ne
fKSZpyb7yVHDJo9CckY9Z7hAusMMjvo06aQfvlEVEpPsEpmFLHIOqdQyEiub0/DgpWC+YSr/TkPv
/xSFzMVpkn5vTiJWgcJO3iLvxUQelNQxlwR+vY4TjeyH3pb6VLUsubvYieS7rdPsmZI5QiNksvrY
tmtvIJnbquEx7Sc4q2BbSIYBpfzTgLK0hzxj/z1tiyOQZKSP+5Ehf7rQ8jxYIiR8+8KrjFy4LLcv
uqxAAmS9CfqHp2w9oMOy3Ynm9vhsh1zEQHEtEYqlt1bHhs6jD5Ol7WNbo2LZcSMshvZ3HpDjVogW
3dO0keRmwKHMNax51Q612LqPuQr7FlFNrl+j0OpvottQYBYuj9trHtmp2M90H33txSrh3u1COqR0
gTUHKft0fcQ3rHfT6vs/O9XW8VEPQ7NcrLLr9s0G+fJznXJ640Zfk7wSkcIcdz7DqozszfMNxdnp
vC3faPXmzFz82bdHtJ75pU7jdjiMpSrsmeN0GN/K1kM2VVmRtW9xhyWPpKuCw9sUc/6rEcAtu7HS
Na7arJswtk10aaXT8NPNQ/Xopb0lGMxDq6snEk5TgZtIremGXNq3yaUWdKDsLVg4kZhT1v5Z5p4Y
agRo566ZvXMeaQ8fvDaXdcDwkMogeVnHwv9JZdf6yN9rehFR6F1W4ZKHZhzC7ExjG/XrqfWSv0M+
3nMGViJcF5tOZxuV1d9a5fG3dnZ3abEZzbpTmy1/NH03vFUDNGCp9cByXWD6DFRUtpTqeWjH/MLF
lJmoLYNN9CjRBMsKtUJLLvLfUefi/+bWU9cIePY6U91F8oGtm1PU2uY7xgFHNl6xrbo50Rc9/gwB
43mNsjF4k2UiakxKboxvNRERza6lUNsci6EO8kOvG0WU9hogUc9t6+9DUbjopMMp7M5dvI4KHCBU
EeknIubyH0d712vHongo8bBjAylxzpjYbUB/YeM9Lk00Z38BGglCKU1e1Hsv9Alr6tsF6FlymkH0
bsV5M8y8NLFPzxWlcJSRMF9tyKno1d43XuSgDuKU6nO6SHjllrR6W5tFh/fY8HU7OjelNWuEJgvV
5WH3Otpl+ShtWH2tZ5HWHFsCIiKRG6XnSWCJRYrp8D3kK0Of2bsp7kHXOlHXrwQoZW/o+hb5HE89
yU1SWeH/49wrP1yypOMtzZr8aW3m8BWEna8g6r2LrEbydjBiEjs5lnF4w3LfTJ+Z6PJfS5J1T2U3
ZsekbeePYpoIe3FFzoTqvDW/BBEtXwfJ4Nmf1u0OW/pq22jkWX3v0baqhy/vSg2zrEX7krq8e+uM
sMPNm3OiLep0yn9FvN7BsUsiYv/LyTeHeirbE3kjORFVI7Fvk/Jg09d6oP/L6TlFFd+2OXfLEBOt
PNoNgZG6R1m/66xqzwhBkpudO/XLOahv3tIIb1KYevkBN190SWgGXA95SrlNh3y0P8BhqJ9C55iI
t+NqLcmxKpTBoY11c80LZ8lR2CQq5zzy/i4RFUDhOnCQuloCyrBmk90x9LofEfLG9r+cIeex9pUH
1utN5iVYu/h3FS7jxc3e8oVzBYN+3JGtWa5e+ZiEXtMd0TfM4qyaOSYWE4UVGUkU0e/bDn3NF4cS
MTuu0abC0yx9YALXEZRkcr/7JpdSkdQTUcPXaP9LNSbjj64iObRp1mL6UeuA9LWxp7zk6Js+eVO5
R/ozIKX/T8apfQI6j8ZbtIbM3elgteE07OLxMmOl7fcsOgirCwvy9gY0YjDFNKJ6zSbRqofOFso8
CLUKKjK8kSqmwgvzrwO96vNrEkx0Qlb8UfqK+bC4KxSjnHBYWia/6DHZHnSc4IelKDKrzjl9nXui
0RkBzJJQPyehXRbWKllWZ03hZMUhjHfvkLZJcvJX2l4+RWEo1ezCnvKVxoVYb8bAi+Jd2wXkqIJ4
6iVCVkFGtqz93u1B+FQndgCZmhHTTkn8tDEj/y5dPtfPiNa38RpPWUTgqe+R8JMNPIgceS1K/3hW
EDDeurxHU7MGu6Hz0gMLJVtXHXsjz7eFGErXtnkXrcAsMnttwMzb5JTRRJKoLXjLVewSMDl3yPsx
AZP2yDPG/LZ0JZGQhoihYpd4xVave9uB7u5TMW/njbf/nS4z3DGCn79S8TRI4iW1V/EktyFxUXVA
zauYsw/+2+WLaAm0NDnYK9zS8suFOvzhF8ricrjTVHE5hyQ6RZVe9uEUOSw3qzHDjeQgxBjdVmze
Y54NYn5L4grWM6zxe0PUpeNXr53St1SO63BrmxhTq3Mqe7TrHLP4Z+U4vQ1F7mWXieoA71z201qS
Yjlly2epynD8GVfK9X+dMs5yEGWs/3FQN8NpblGDvUXFRrqZEwVRnLVo9fZHDsW07l25xPlxM0uT
7g0MHmxmAtWxtxg9foNTAZcxsGy/Jk2r5WXk49wRjbA9lUmrxbPdKKnauGpApRZBREUfqSE45oFN
us9UzemvUFuWs8IELSWIpfxvtHAouMqWSU0UV7SuudKOulZX9vDotqA3rPeImiA5hlA2B9PqjDDg
wYh9bxc6X+Z8HV/gG/zgHE2gIl+5aDJyhoM0IzxYRzUjCqjG8g3lQelulLf158SuJn2u9FRAUzbI
tnvcOnoiODCs0+IagDCqU96qO7YO7vEN7R9PqavW5Z+ZQhfeFGYZZDKVjh8gGwLMLr1ENKha7eJD
0SV98NWk62hu2zjP91vZjp8lzDw46f8B9/tv6hABhOREmW1btvdh7AmfKwJLXmXLYkSxuxK3jtNi
vZq53oIrJcnims6Ej8PWgVNEOaHN/wGue0csdqG5u+DC+JwuIyFvSVQblqNpO7SLzu7fArs8Afnl
g9cVwReb0g6Tt4K3GpXnegk72l8W3zfXe0EvxZ+GFaGc5kx9TbLSYs7shtp7kl6wkWWUemafmDU4
Ilv0H2BkJ9pSWhqrEGLae+ZzOwdPwSaDLy2BTeRHsz4wB1ubkIwmjDr4Mt7QG5qh+6aNf3dvw9Am
hw52qOWySSqseu38wCgOcWZiiZCUcTftvqFwdb/8RRCfnaJY+M69d7fDwVD09aMZY98FF4Ybf/N3
aQwW/VF1BJOc+i6a0xfHdsVmn6kRl9ool/qdTTULd1PG6HcpKzAd3OhFv7qfSrkosQfooql+rBaD
VYw5gn6ZoyKTNKnwjoX51hxjOa2eOrlgkGlxbsa0KD8zul4JwPVapeP/jBy9aMfAAgajQTvXN19w
Tzh0mjioCI4ea5GBVurJ3WIZxIrTv4qT5YHCYZ2PePAwZAxXwZu5fbRJXYWv47hm9Udal5bCH6dY
Qfs9bwZx/6MLfe85DNmsDyqdV322I/rZXV83rX92gU+71QBPQ8ExMQ0jgTM1W1S9xygybUdvKRQK
llplBTQuwPRpi5cJCU5jpHqfIWDIoOHVFM1XQiiqksijVoHZ30Yxea0h2yuJkYGu2Bkq+iVcV3vi
QAG1KOZzASgtwFmTYLsk1mPCex4aQrX/G3hqmPKtceOxZkTQDMUZXdAMazZOtscOo8YCwQRZxooA
hj2/9iYR5nVtRUMb3Tx3ZXUQG7Ic4nzp3sDfS+dqhXfYTMBsF4/ddURE6HdLS3l1FzAkG8D5YJ/3
Fju7ALI2+yVe2/qBngaEZ5wcmnkaahc6kIqzJsDq1Ktxu0vXfJXsKi+Yx5Au4q1T06kY6Gy9+xTN
RLtBTRJ59neMM5lhmKXf/pFFdu6P25AiL2wbEu/2NRC2e5hJauB69Ms80Lx/4MvfR6/p9TFXUTeQ
1F1zuA0J0pHrNFdB+wyQRmp4oeWGD0/k+m5/KYvir0S00yvSClmmacoq0jE6xDaxxBQJk9zlQGMl
WOuPkFdbdktN25NuVG73ZCloYrS7L5EwOZu6sV3TRBf6doXCsljo8A5Ih2yiO/Qj9R/ZwI3dh/VB
kcpIU24fJpQ7+9jxv6h2qgL3XvgySs5IaeDimZR07J8FaEzENI7ERO6qYo4SkmEJzvH3YzY0OLLy
WC8PxptFcxQl8q0Mb3alx0tWkPVx1unoR0fZdivZsLJqgaNG3WGb9GWdyvLM2bD56iJ9XqKD8mbo
4K613vYXCqaT1SnKF+ox+PsliCgdWpK3bauN/6/JEaV/jXkrpv/myoNY+ZfUs4YBjochhsRiWHbF
nvrvemx6Emtx9wEfJ9ygHuGtnvT+SoM5iyataGjPHfoSefKEpY0ubYCCIeXA9XZ0C3TIv7uE31iE
UpjbmtvUe26UpbzauKAtXklJHe5lNFPrJaQWT1szvs/4mYt/nkoxYgo5+eMj+UJMqEmpsalS9izC
X03a+5BdKWhW8FC1yguhUhOZ/VN9hkeGc3Ag5BhwmSiq1oXhgmPZtMvTOsbDVz9kWd7LMSi6/xrj
6/Fktc0TkrjA3dF6Qh+LtgrGqzMoEb4uke5LWgmElzTPLWB9eFpniAKC5/raP3vjOBVHtGFL9TF2
DEHXWHjG+3nnCFKKcIFvPjke73nfG+3o30svs/JZzVNGAF9PdSclBd1UuYeiN2qjf2sIx+m01Jx1
3BZLY9b7MpGHVLtX9UTRQJgT9lyoyo8Pneysx1XphPmV0+oUfmrA0OQRIIrheVf4XAHvXZzSdjKw
PJDHHwSTItGTguTGdZxYGUQyrGBRwKL66H26BUzMn3Crpn1PKwXhQ7keTpkLKqIBF8Zemrj6adRX
x3zsPqaYvfY2k/bu+Wip5FwcphWz3BWdTjg/rUuc5P/4X8uiRUf8qJ/J4+BYuAKNsJyZMWg2vNaW
J5LVp8yb69b0A0mzYGHlCXFi233xR7/ak1rDlsCZ6FGjwEplVraKqCPmGC8SH83zAH1V/EiHcbbF
fklXq25bVkX9TSFdKM9hwFn9alL+zyXzSZxrdo2vbKN28TzmzFiFQEHwqmcuzL2LZYUfXdpQ4nPa
aPU5dVvQ9e/TMA3RF84PRBVneHbX44AnEuNg1/reIKm6vrePlZevPrP3Wvc0fffZsHyPO+2Nf9de
+NXfdJqX9gsn8ggTNcUojSVnTYhVG3vxCaCy1d9ZwXJS0SsQpl+ZLBlVTngD+/aFh3ybvzkzFd2J
YIVYmi+LEDp+7IJN4yJm9Qd4TF0dtDsiy2z/YesRFtWOeLnczS1TnZxiHbbBvzgzE2Ulvs7fEpiA
dIJjecmqNaQnKmwSfsmXxvZlrAiPD2YzXPtsXcwp1dqXwxE4cF5/rROxKXQFlslS8jwtARbDXWKt
aB6AQUgrQsFFA++LdTnfE8FAOe/v75ZYzXXFnDOa7jfeEJZCYKh61KRUr8z90WOQt4lhegG1wtEy
L2jMW7/ZdsGSUVjertUCFxUGbeAdu6anvygWFMeG5+1Oz7+H7ZiTOb5wk6LFMV0X4nQv6BL9TFdX
TtMxrzfUmri1xerMqfXhecyej3eOnqokQKPOFtWTrBsIhBuvI7q+ANkH0q32gvxk6ihIA8H+KMPQ
ko856d5WUPqrShlW1zWjnELFCz+0QFD31pDXmO6yOqT/BVaDuIh57r8lcYAQXzoV/RGbkJ9rreK3
3hMpzefC04/LPKUxRv+UxOVB+k3x7EUiQrDbk5NKGEShXX8u8UW5o8z7iFW7BwHUx9SXPrUlS7uK
L2UYyeBUlLrt/+oV2O8FLVe4fYbLFuKV1nMVE1+sMva8XeHKtD8jmVx4aB296DUrrR/bxwBf07Pp
x/oky9luMEYeos66RTDnByXOJeXVHshwEMvXQZXFpcxnOHSpZ3Fxg5PPBl0YwfSB1nvgw3sEeEua
aNds7kvcVPGLUNBWUDFz8ynbBr/RGqW3JEpJJzWFJHE88bzPNI35z0sPhCd1ZfV9WorsUKfC/8W4
GZ9VmwQPAd/G3l8nigENN9FpGSH90iGJb9JPKNF0jYPXobH3dVj79UUIzwvpG17ugcw4jCAWbfJc
GYnPPXLRU2ErH+IYDPo65ti/fWPCPSlX2ZcwFJioXDF2e6DacGbptgj8OCG+D2zGx6xxy0eGjHg/
1vVwzvqpOkz/9yqVm7p51GZo5GxyemdpGgDPvEBAyhZD+dgHs1cQTYNtF8Cx+2iaAVo5G8w/P6tS
+wK1Q8i/k8TTiLYUfxSWL03Wienup6UIf3exu7c95AFGutRqeeLfv/uURMZbkdTP+RI1P/tqQdkS
SJV8QzCLLiO2KdPBukRXmQ6UiJWifAwp8yMVukKYEm51zzcsSZzmfJ0QW44LEppSVxLRpFQHMZGi
vSRdeGn+r80FVi8A/s291pGHFxMYayfxKGX2KsIaGm1sN/nV1wm6XX5h8RS1Zgt3Rc2DWMmuf2pb
cJlrgJpkn0flEEGKZg6bxOiFdDRKSZ+mZ+1zSugwcd1JTxaFT0LkoJHicKmEPBqzoZG9HOjImAAp
LpQ0p+fW5hVsW3bP6VLgibDCQN0NlQzZXkRtzaZukMMnYo3R3QKanGUq4k+grPYUqcaco5zqDVgy
wMIFb+TebE19NWgyXmw2DDdbCKb1Zk0d+CQqVv0YOl5TlruepERIexCD3CWHbE66B21rtt2Z5G8h
WBn3G+QuQKXo0Xil7UJmsGshZ4V0BiFB7g30b4TgRlTXhOoIU5gMzyCSpAmFMSxFa+f84IVT7h1Y
5rsDasLoWketuqx+S9nvDDh7LTl7rouWE56gVpNiBirZDf3yUPOHH4hnB+oXWE5zF9MsoEGF2Rly
can7aHuZt7Z+LHNRPPmu3JB9FUX7HKwbGLSfptkX0RdIyqLEiy/jOnq3MjPxfz4IT8vxQs1nfLXh
2PinCIHDt7H0uq9+q8mcH2xxCw0R9J0KIEYD66oLUyusRrniHn/US/496zaGTIyRcaUDQtWBTh6X
rVEj9E0QPG61mJ5q5Cwf+Txn4VH2bXQcekJR93eDQ36JdUH+geiS9oZ9gLcwWPr+RXYaQVHOJSMw
iyW73gTiUSJnqU+6C9TBrPmy3GIUL3sGP5w7uTRUJ8DofQwRYn6TJeOFxXg4SetGCNQinMP9qodP
nuf2oS4VJs6GaeOIdxCLT1fiIII+SJ81lxPaTnhObgk4qUua49UAGNXlV6Bo97iwoX9oP+5usNry
OCImrXbRCDpYhaiJRdmtr8WUu0PX0PGpgGlPSdRkzzEj6mPROU29JEZS6tkYnF/VpmeJhWBu3scs
314zvoc9t3ZYnQLOnL8WLet0DB271YxU7hfzV0HHXzj4h7GpvC8Dxo4LNQMst7s+JYDZzab+0XDP
ftadJfh7aT06+2Iftq3Iio2luktNTYCOXqHy0+T3RF86hRkyBithcAFpUXh1LxGsR7e3kyKtACgk
Hg4Z3NYri9O90i7pvym0wg/RFBVflzzUyVWBZVEn4bbxxSFzCXZbEZtvVTn4zxU2FwiKqXgLwJCu
vpEbJuCJjheQ+5zmGhKSzhV4818EmElC26HS7yCQyjtV9bwUh4XZdeMdrYAvnW3i6lCqbj3IuR/+
JoGj2TdNvBv3fyO/yqaPisNaE253bRRC3eOUTfnXDB0m/dSdoe7Z1ELwU9ckJJXfp3KpC2MyicYw
ILGfOMVvd0VEjjHGCRKFRH+sq3boz/6MSf5cEbziPno9ZSS8GgLQCX9BAxyRl+Hi5U9lRAit1tXw
gDD7qH18Q2OiRw5EfdUWrfTRi4tObfAdY8wwKAqFcVqXDV0BKUpEQnd8uIf7hh+UabZLFssaeQ8t
jB647qgkKOqsR2hQ2mVjOPLQqyjE3V198OMpRIbcu7pawv1YIH9nYiQkU32NbFI/5vxySBHgCcn7
5jOffiAk75lW2mVeHpjAinI3LWn0mphyGd+8oov9k5flMr+OQFwxCyRn4Y1b0OxNsqAAKTNsBIeZ
OMF7fch2Tz1bKpBtr0pk9114QSkQ1iGfP2kOnXsk4rLUO7rfFVrEolCfcZ2xKOYj6eReU0/6z8pS
uO8KkndunF3eL59Rg5bfZOFv740MPwrhJy/XzCGya+e1XRBxVjY7xQ0R3JfSbO4G2F+/Vf3dMOIa
X8efk57n+UcuahQNbsMtvBfSCwFHvRxClnuKETgDpK0fFvSZza5s4rvy0ITlPD/U1aayryLmYzgn
oSvmf/26Uj85D3z+zKozx/6l0GrOfoLVbifADESvfZYVgqtk6trvynYIbosNlvagqyE5VWh85994
aibNbW3T4MskAQkfIV+WAZTBqIweODNm49Vqganp6C+a6Ip9YmWSXEEh5VeW0lBg+miHGxkWrUCb
7gfqlSIAXRBKVG4jkqqZ+/87Af0Z7Q/EsLjfSSCBK1sSTDQZ1/A6IGhVTDKlDOviwgzi0Ry6Kk6o
g7+NeNZ3WVjGROpm4JED/ooSv9t0bA2e8hfYUe+UYOD+LSNKKAfl+/2vyq3srK4GQ9mJNikJhDfD
l2wdDCFpTZfSpTOo4iKCmv7NxW/Nowf4WsJftF1NzuOstt9FkphuXzZl/zCZuMneSuQ3fxEgb801
1T1Nf6bjgr7b4zBfjFX1u1ex4i9HbPfzYPz0EhPA/LfBeH+DXEvTiy58+4j696+vspyDqsnqaPh0
RuKhA/4iQYS4/Zn7popdxu+cwXpx8M2e8J+RWI1iL/gAq9+zixN1XrxMRcuB1IIYwxuWO3WJrCjp
bZrHxEN/zkpX+BcsxD7N3ngb/FPfx6WHDCZcDXswFiqkWW1edPXrsME3n/uCYM4P7O8WFm6WhWtP
q8lq+7Mm2zrbtYzt077vwxW3VjhTuNlmo/7rsmJWu7AfYoPrb0OQA3buEOwIGuaLNVrAYkyi6NUt
pRx+T34gSAxruYlBFyqdeN/wehRhzzCzrcWfCfLRPU2tRu4jtxoNi0UC1lILKerh4K9V2wBZOq3G
sx+Dwhx9/nHKLKo6gkEnlPcUH8q+KPTeqmT4b3YaMO+2GTSZJQ2wYa9uidcXpdurxh8z8sMj18Z9
8t5VdrH2gRY3CYrC2LW48DCXIN+IU7ZuMM+C7NpuJNdSxpQPWKvjGAMPOPiw7JMANTBIp98d0trZ
H6lSk3qPlooaApJGAx5jppe0JnXPW2V3JTY0/u34pDp+FCFZ5pjMuSc/B4nsgGpgKHrKeGEx7U5m
uUW4JLJokie1TYM+itXrN16JPrbDSzDGGz92CZMmeNLLZLw3fxRNGn8DrGpSsrikKM51DLjOhkTB
Nupom4xy3ucCQ9ljhUpZl0Tsiar/p1sRhL+DQsBjHocZwa+/JvAq6Nnf5q6nTZXFNyAEJwPYeQvV
hB51JKd/ezA1H8+7BAw3xxjl67Iryza+Ji0SqJ0/3vGpeTP+KZAApKjjTQ9hSTr21cNz9cCZRD77
Cjd1Q6ePipCY6d8trOKhRYsUUXwGxVzUW3PLRLlR8FWQHRfNWfA4Imtff8lJcwYdVdSU8pSIZQuK
k4ljxSWKKy25Ax9WbNdpEom3D/n9WnwRXvrHNSN2HJfI5mfmaX1eN0clUBj1WQJUBJDBQ2rh1jsp
0rtT1QuCfWXzdVc323KaOi0NaA9fwDGJF/0kO2yPHArj8IYEtryFU0ISMdLYkm1SmucU7+iHVlAD
hzGkNmhdKpy8ELXT9hJ5EpWslWmA/AkF7HJFb+Ee2ijCVIIWtyMncuGaBCIGIaBtsy/G5jz7UvJH
rdNX2YnmpS0US5gmi+MVdD8dH+KxXHny/a1+IzNeTPQI+fYpnNGksERDm0ZQouse8E/5L8MCkXqn
PlGst2zBX6ZgzTG7dpI2FTR5ZMp2JNXxYqvWv0ZiDMlGwRgzn0h4JowgK8V0mLKw/hEFDVWxxZJT
RSFamDQ6sFfvOXWdOncLKrZjXJejfygMCngkMAX5JDlYy07lqppOQxyI5cmpmC0Oq5tyyBVaqCiM
RIa/LrNb8WmEN33NRE/O0II7h3NwLpW79lGykkCIReSXHfEa4MFBpUPCmPgWFtYna1h7ZGEiOOnl
w4qCCyOoKw5zu9brYepMfAXsjcSpVPaeiiKg2xpo8O/pVvs55uLF/hUJjt2HOSvWLz1h9+qaJW79
Gmwp/Xe+tzTnZCrFeLrHk1KfkmmKD+omNKzPQR+/KJCU16Gt59scb3PyPGdaEpGIUzARTNW6l+bq
u664blql1yTtkt9ZkW3gEwJ4PI5bEu+amq9rX5dLL48pzo7f2VI1FypfsguvijiyrWwMYArQ7VZb
drtrgC0Eo2YrXfE0SUSCl9lDEXPyI8v8RnYUPKmHshW5TLlBrPeFSM7ZLOSROuyEsLZ2nf/qyrDa
ssOnIH9uc4dgrqkzBZfnbZ6091kIaJv3oEfrdChXBeARY2nDvyGgjbmnydRsBn2edEYlLjE1UL26
mpia1jYksz5BQgBaUCzXcSGH5lAwDrzLogHVieYS/KvPqDLpp56QVBi64mXcCLmbYJCQENRRSoFz
g43PGDscO/rq7W5cvOW19Jrm5Fqvv9m1JOgzXtEdLYSe9Jgf956sUBkOq9TPtmvxtfDa/Y+k89qS
VNeW6BcxBl7iNX1meW9eGFXduwFhhQABX39m3vu6TXdVJmZpRcQMzYmzEnbnTarfRZrBA72Y4swl
8usHzTW3DVhw7qTvFuWlr+h49vD1Ovj8HbybMOCRsZDKg7eRBxMYxAH0RS4d7E1FMcVX+T0b2QAH
Fa4iFj2te+7loJxd7OgEW8GYdscV+eviYM1h9h4JAFOeVGJwXoXi9i3Ktt3WRBKJLikfU2DuDujJ
/hhHy6nAIE7e2o6SKcMP4behIJwG11KlGZTsyXIvdf4SFM+PSRXn31GPJ3ezpm5w9keDIaYxAmwP
dCjsL0GQfofkit7Dsh4dANdaXkiYtYc8GvUefmCivgbXC14iPypWHAKoFO/a8eaz0aEXHBrUIk6G
hZ/Q8oPa0+2jIq/+OuMYP+p0dapTTQTY3TaBgxm4K+2fWl8JSoQeqT6H11PjZm7oQoeNpDunhrmD
QnvWiLmU0C394zAEVfpcoIo+dCP6C3aGmLNUieGIRX4DN8ifTBbtG45/9KZ52GeN23IAtMAU/8S2
WdKfpmlTmkJd7rKmCQR1QWMWE8ZmxXUaFK61ekPjlvsw1i1sDjlghXCWGcmQp4F6zbXbqBOkp3jv
oQkx/Iz+DjF5Zl2GOVq5In0JI48D8EA0CyNYPRf/bG9AyDk5u/5NFWQ8VAmvODs5EjLMdbC4Bx/f
wMuSLphrWai5x970MuOx2ULx7Qla/JHOShzMneRWe9o8uMor4n3W8tjYakURGm/BJb4jYdz1OzaY
6f3M7PJuNU0Lm3iIcj6g1A7Ypdlw+VRcBv1Q0W4H5OmZQ28u78Qw0LTX9sGt9PtZXRKyFMlBt2j3
m3jqSCe5Ye3rD2QSxYCKStefZ8oMmwPBoRobL/KqVDtsq5gVSAS4dynXhz7hPBh/8BHAVhFLdM2D
TCPZbkjjO/hP7XSIdSHYE6jwHq9HlW3yULNNy+bWnOygmp82qEu7YW2+nPnXwX3QNnhm+RYd/0Il
k/XuOuJqVNJ5+cUJTH1yBtF9cnZthttFJ/Nytt0UseHueIuSJhGhJa0FA4otOXyHy3A9rNatJuvV
GndSZzPbgc2zW8IYbThddHPU/1txqEKj9LhgyTgmJLU2TjX5l9RjrHi1YnAZFMIka+N93aXwx7mB
m0s9abwQWCdBBsu+fHTCFlBuXV/TltazxKg8knX6zeTLWrhX5HyMu6xevKj7S2hK30D4oCePGCaW
SWPcGBYCltVqj4ebacT1p0EfSbB1YgNyoGQYrEdzQr9LyNQAC9nx1rYPDK99/0lmhOQ5BrWgPUtm
J3lawym7rIszf8eGdfHSuTUuoST9rBYSP0/XJbL91CJeSKOh8lJUTJHDl1rYX2w4vq5vHo4armg0
XtyLKecxIOy1B0KZOAMmuTgoTn0tfHkI22G64VeEvsAJof8npUzf/NWjfdXROP5UVfjwgSsPJgEm
TEp0wtIfxFGgiaQVaIEuI6eBdSYjhoi/aEqvdrXcrl88HAs0HE7lQYY0QXoWwR3F85TNJKaPSZRC
Vw6aCfOdXF1oE6YKA7px9EgQ4rj6Rf/rx2P3NOBJWDdLFbJ05FJA+a8wmT6V0oufm8qkW4KC424A
m7R3uqnb83xRu8WXeHUHnGTzazRhx4hWNRzx0iX6WTZult/kIs+7Y8ALQLF1LZeVHgcQHvtsIfO7
Q17yb02NSkXNg3OGe+YSeBPtwtLXot4krH8Dwy8GXWJ8SLHaXWBjVn8cEDKffQ6IgJfWlBJUlrhs
arJGB3dyr4/NHJYDB46wRfEpnENsIhOfZhVOe9JSPHWs4/f1bllW4iQgYMjHGLcY8f2OfHYtcYmF
P5f7PuKXbpEXdmM2SsquUzlTWTHzoqFgqSPHNxzxayw/IjX21OsJqADjLHyb8JqDajE9/MeN2OSk
97PhnmOlH2xGGVbPCb7Iv9abI64nFq2bHvTrcW2n4Q5HC+Kusem6JxHQPazsYM7R4gPqnNcKY+7Y
suDLfMTLPZ+L8zIMEZnpfMWtqiSKP6sdigqnIeZzrTgJ7F3SCZ9uxr35b3E74347C5ZJf1gxentL
wVROLrneTWLSD4SO5Nl4LkukchoSTlGZSxtnkSXAA6t1ZmdzxfDi5X7pOdOcjM4nTjN5oyDkJS1m
/mjBFNr1veOcKuExV+iIvP7BIQY37FbNTpx4dcw3GxkZMT6VK1cZ/5h0i7F8fFVS3/dTY+5SvvBb
fEMEzCpIfVx3PYHifKkJp0GwI84sh/rCcTOEL5jLv2aMSKT2hjZEXDg9Lc/GRSUFuJGQAjQWAydJ
g9eojoLuXXV5iKQkhd2UbFaqUyQ6grhlbiqeC5KgPGJxE1M9LYIiO3ReCECAY40tNwIBoHr1+iGi
ALbh20OKR2U4TYEwcu+Jxqu24xDkyalmlQzhGjwL1heBqk4WdooT7WHntjn5IOobXcTmqMqOnUO5
0iM503G6G8mTPNR5yblXWpb8j64wOPgxSYa4GtDVjp6T0SLKTgG3uyS+quF/DPNWKbVSh2ANf0RM
kIdA9ceMWPbKnImZMQzzuL7B1lzYW5fiEQx6dvTVse4GKQ+tjBxzW3hd4t32K8g61Er6dXDxt/oU
sbz5wKyqvueknDq8hRJzLO+i7q13OEe5vLtpf1/x5ZmjbZwc8oEXHcnIsnyMUEjJvnYzxkRf3ZRj
Wn4VthJ/AxnGT1WWRP7d6tW2uOE8gJGRt/tc73J2CSxe2T3fN7Bm/sigKh4MX+cTFvaBkLeolEQT
8+dl2sYjdYNn0C9+8CTwIgf7wB96+AzsxAcoM4QYtrHF84J4AVF2dTmRUVfA6O2LDXIDbEcQKO55
7lOHYT2hi5w/8L+qhl+Dau4k2V5kxchZoPeIMqp8SORhKZj4SL1gMXkXM3Z1eJQYXvZw9ZLzMip5
DMK8e2hHTS3CqoCL7PhpBiJFmPPOprFQqe2yjh+2XLt/sdQUA1dLTJS5iZnQNqIcafdtMRVsZ3cF
l9DigLoVMWun+zlbLZ9O0OI4FS3guZ3MBYvsNMXCfrfKrHpyRFeJO2cNcLJEXLTi6NjcXPzVWfbt
4sWXKpDpH3fG7MBTODYC9ByWtTuYV/W6W1xXU6tE3RdF19XgPlRF01O7YNOntp3Na4ml2GyiFMvX
Tct8ISEmrSESXYnVL1578lLUdjtjs1nLmr0ZZMrQfo8jH1B1DXKmWNwj7dYnVHj7kKk0pVyiqqm8
zMruFI2Numtn3z1BXVr8T8R6ia+6ZHLIFb5khrpBD88OJ/qQRu9UyvOiovWEqgW8H65S+LKEY5rQ
RMe5grw3Md+7hPzFyqqfet56Io9g5gQt3Pdw1l2s44YH5fiYqrZOKv34q/LmQL32jWlmdFFg94o4
VuIzH7f8vqjldIcR5KIP55U0Dw8GLA6+f+NRqXNfUo27M4UZa3b0MSoIsbz4BYt/Mj7hzhcc0r2c
x4Bki4dSAf9MPyVhtOob8qLlRA25SziAb6Uv/7mMduFbUHcOuEBEJGoyhsmVN9Zm8H3avMVRQSR/
MDxpZcoRsQDA8NcLJ3MQsnKjO0cPuFTIQpmIjMBYr8hYG3ZElL1tIEn52K2SAPqrFuNyx42i91Fk
YBRVc7Kr6B6iH8Idx+PqsFGkPSWEItQESZkecGtEF7Uwj/uJH9/WBDsIVSxB9kRut8Nf4DEkxJw7
7yhdin+sVLoJmRfIqTz6DqGSE8AoEgOgDwgCt5sRW39FmLJuq+muFEnj7wU5qH43sWcH+eAttrgd
OUHkxzoYWHmrifUXJMOgmI5B65AHVoMWt2XfuvabmEwUvGnyVz864gfN+7pRh27kIUgI2kBY09a7
vnBEvMftPooDe1x3PYfsizaLN1TDBe4vaUcLk+52DDLslYB2QnSOZl6i73G2sXfKBsGBG68TCkdu
Yt4brmrG5e8iy+6lR+CilwZNAzPhtqlKFvdLU5biXzU0rfpAgHDhJ+KDrP9P+MYrouM5xKgf0aMh
u4DTbhl1Ybgz1VhL5HWhzyETBYq035l6PfQYurj1Q5It0rV1csMheJ34XeX6E3OUvW3Hov9IUaWK
R2EjcX/Fz9PcM/Wyh8eD+tVtyWM4/9W27+lrKER/QcTkSYY26NxWYp33WDwrAqMCh7OnhhOA4XgH
TKiF/YGBnZKIog39N2es8X5NYS1+ABRcD25WqUx9mcSbESUXvG3jPDNQx9waWdqi48CX4RHi++SY
3/HU4vwC08Wj+QD3CZeoZn0L79i163iaIx+OVMVi+SMoG9YqLBZLFkSRTbE41ettyeYHrJfGRbXj
l2/J4aYJe5lRIX73PTcfkYvnMlHF0UxZ3QFgs6wlOs867Xky/J6w9rMpgYNDJPVhbBZ/eHI8kWKS
jOMC16jhP4kL72p8GcwTt/L8BIuJTrSppjnUWrFuWjeN/rDhl3d4xYddNct1IYXCZAm6DXv3FeVl
4k9fj9eNSHHVQcHCB+uFvXDxFXSJiDZE6gPq0dDLWZ3MdRn9IvBjkkrR1ijZDcuHoG4FoRU/nL+h
kCR3WYl/cr8SN3FJabrLcQ6ZGo5z7aQhkJZOR/tqUe67wU/PQjEMIfZl+ICHEzeaAA7X5UWNNwnT
BEVekTW3WlXTay+xD5MoyWx1hIFjy12k6rrfQG5qnlfOy9vI5tU9oOV83iSejLYpxhBwEXjTBKbB
44BZZ+9w1P+P259UlGN8pi+PNCjAqlGm524eZ3kaS4jvJ4Jf61u3TnY+xnXohM9lr9DuMsyr1ZYC
b5gFuLli1vESjMIX8fKVG9ZkcfJkFFusLQfz7kPyg8/ALlyecDUjxSWO85RsbO6wAA1n403bSZr1
C1P98MMhoaQBaligw6UzBCkRsULMsKsdVg6AL15+bRe8CgsUHBIwo5wdGfVKNsJOnh6of8AcpzxM
pQgrOZ5xXpzRYeAB1T11mShwnrmxOjSy0Xezx+vviQjT5N8lXhVewjqsaSwTaGVnrO59cON4Mbwl
+sn9bwWlQnrktZuOSIITUUWdCy3z+wqftPpMgjY+6wjjJwSr0QgIDIVnn6fBq99ky8xXJdm4R9cp
u5uyaVdY4DEcmwW4VOh+2Lydf9O6dU6zaf2c6vBlea6cSAyIzdCVo6vtdmth8fuPBAuC6sBQ6uAJ
rASEpzAv6O/JUqe7rZhl7iAnoBkkQWg0e0IskmdZj+lepCysqgNnUEauQdq6O/YDh0kM+WvIttZJ
3KfKW6/p3CWoOnxUdg5PHlHPS43Lfge/rCs4fMzreUqpJjykOBKxSdVc63h0k7E9Z82cnII2KR6j
CO8RWC6veW2xZP9J4JhvfbxPt0Vn+v/mqAw8vLYTjI3Mde94kU7Ilzr5cIlazptcY0fi6grt3YRx
/dKysdyCHDEEOFs2zo9oNSQEPYsmd0ly9pOvS9gUuJt8uCf197I67iGdSUQyoqcuf7ULUmmf+x3y
BuchDJ0M7W13O2cu3NLCku/R7Dj8vYyT9aMqx/pvuVjnQh8yAofWYYTDrGckTZxsCVBibPJSIE7c
dm1XvhXTiIGYDx/KWcQNMcWp2+9qWEziVRkHEbSzcUBeMcLKeM1fYBwYBkGxUQ+bSOOWxycr+uov
bATiEnk4swyl7eP6oFxQx6DVdb9r0lOZXizrbz6J8O0KTBe3sBob5461ScHNghoYsPZoAruPXDw2
b5YqGF5O7FauWLRpvkG4Fx2BHl6K57oQ0zljAxgfFqVXZ1eRyDjyYs0znvBqfOBVrFGys6Q+yKr2
aNPqPHUUYzWqg6Lt+jaaSt4PDnMQSEeuKAfEYtL8siKGOJoQvMAIYa47sHwwp3VNWCW6E/QI8pbV
mRtzwDcW6HOP25OS92RJ/X3aYEgCXdXzKoRvRlQmq4Y23hlIGzm6TKD+uK7N91juxU2AD4A5Okzw
9vZ+hh+uv9aQ1ZpwHBeDQCxLE0LdElDqpWsSAc4G2FFD4JZQDYMbWhoykUdS6kBaZN42oWR7aedi
elGNzkmxdaRznqp8YDRPl0Ud3JGUezy6o/8AhmH1j15fm/y8eoQz4GjF+WvHNho0jtfr/I5ZI7ub
ckIt4EgZInjcr+4m7JKkeUQyXvsH+Io4ryDiGXk79wJ9r1lqHdAbSHPaOQS9iIXLyfSyD4ep1Tfr
stQFfhynIdsWJATmU7SuZZvFAUnqQQO+JU+Fs3CHd3gItiAzcEgmbuY3//RKXUbM6+s7UEY+z044
nULH8lwqc4zMnuvPDeJvi0wfYuy/V22luwNmGfkwRF7zvkaqtPtu0vaFfaLIn2km5Zm6rZvCnb6y
1Uta4GIyQXuIPc1mYxiJrE8he4d/ssjq8DvkqPHPVgux1F7N4ku0frHNMJBIIum9QF6qxuApaKI+
4re28/rKnBxc31hsbGguiM0qThUHrO4tntK2/1tNMit+OWEUxBvMmpUXuUJs3yIM8eYV6H0rRtlK
hodKZtCttajlv85GyXuU5QA0ULp57eO24LpAZTXTK8tA7sz9QAriPnImL33AcogRcVO71BuQ4JDR
Ryyr8Gl2vLI9TbpazkHYYIDwl/YlLCaMVW6YEF80FnqUTtKOusOiXy6qi+R3pwFQ/WlIYvw2PY9R
xMy46f/YqE66+xSfRXCGZRg1OMskZwFDGJQtR4PHvPvmWKeXv0So2nJHLNn/T1PZUj+KK+XDRQsI
8EM26dAce9xCRMQlB8pNIFJ5UTx57yK7mBgOiPB/Jn+KT0ESYDIRXSP3QRpzlZuxa7auENbDuRH0
ewADHMDaOSE0AwRjPStcUfOnHsNYf8Hb8BVzzpJN38bX1vJWLuIPvAbWPHOleP07EEENO2JOBkqC
Z7aABLjb8pFnBACY3uZYPwwrex332d6IJLnRzOH0m6UeQCzibmN4qsu5zs+58rN/WNpFs+NJ7T8y
uI6XpF3Fde+dDL+lrrvPTs2ELlSW6RMJj+HZAAo4drLvfiagT/ca34R5kW5W4F5x/OQuHnzaEfkp
XMRm/JDAqph61C+7eOulh1FhVCFIG8iGP6ZYoj3qaJSCbcXyx7cW1JH9m65FALS4xSY47hIFXvuL
Jzd/5crAROu4SsN7nXNyWpic/EsfIqpgflpdVBfreoW7i+BNv5cwPuhTMwp0BWETIbZ8jN4Xw56A
xJJXWsESI1LMFT07I9V8IIXtQWX4VD4JMShMgM4UTk9u3XP1b3ySNd3tSAiw2zVmgUkTDbk5JkpM
LMxaPEN03ZZFAa3LEMQK5UQXY1RMFQP5wEaw7SOODWtRSYeMrekjwK2m89uzG6xNhPe1m/8ODeP4
rcolC+CpV9ntTA7ip0jQ2jN6CeWIR82lpHUXgDOdgU+kgNNMteZPnNNxQpm+RA0z8/yUBsCz7ZZc
k3tigYqC0hAF+Glln60vRRPWcF/xdRwDio1xR+c8eCC50Ypofb3oU85LF+MyV3Q9fDdlE98poigN
omFbRP9NWtUUSeZpybENUynXzBUKqdMnQlht9VYXUBz3PVOaOix+me0rHz4xxV7dovbUHycNCIoy
rf+4hPe8jyBePSwMIYTCt5HcQvkh8SAgi+KZTaHyr6X/guin2LYU8BtLV9C02fLo2odhii7hdXl7
bAIeth1n+vpW2JmIdYHT9an2jDBbYZ3oke13WuxLD4btn8HPRy4QSKLxcGS0IW8CcZFD7+SfUwYb
f4fshGNPzn3u7IJkJKaA24jgZVSIjUvK89hUTXdmqnTW0+pLx3ltBjDeRznmWXHV7L3sdg0cEHtB
PYf6xlj2+3cDV48+lsYkzIEh69ldlhXDLdfv+g5oy1S8gzrMyHrAcdLSxYMk4hX6N5/7kbKboFE0
GpAf5LaQIY1WbgS8ar+MnoWBphbCFQEndchFzXJuZ1fNcMr8ap9g/GZ5Rqjj7AURxHQhR7SU2idC
uak8Ghb7gO4VRBH1UkcdjhAVhPV7UgEx4YTT5j+oWdnvtT4bComdsGbj4eS7hUWyxRUZAJmiwKau
8bCtUWW+y26Jp5OaOe2XMbvPvQC3c8jQLMjAUoTIwBeB93u/Ys4UszN3875n1kk2QYAWyjXV+v0e
W+i0I/MFhYycBdwlFkxXMR5iJJCvtlmpJYxl88AinoB/UTWsoyXOL3xBkVuwRfFJZzXsCiKCn7A1
N0G50uhIQQ4blTReXLOndS/HqhL3i5fupFqt/Op4IIFt7dhlvEAUdIrnuGB58YKQyESQeODZT0wd
S/628hzM9n6WE4zi0HSu0ROhz6TTMcpbtPQyXC5Y8QG/QRk9LWR+u40OFaJGRdshwZnrney60OqP
vAyLyN1k+A80i/ceJgvGkdn+Sj7D5ZYl7AqyzfNItOG2bwwq68DV8LJy2ZbnAT8CKbiBtCx+2Vi+
yaqwP/BRgu7DIVBBmKHhx8hY6lyaWIhbxYbmHyfLFJdibyr0+KEJ3lXqp8GJ7ba6zTkqcz4tgz57
xJzi45RYLOJ0ZrM79kXoZSpD2I3IgW1YX4cs+KYwfBoaB1Rk5M2kjUL24nueWNEnjhnnuaUrkz2G
oRfOAztCZzrkkxycKxq57dqfFkTXjWl6c+DYRVoppHjnNOFveM1z0Ph3knzzDnSEQx9sHBbhFo9L
9ZDr3l/JYJMf3paeRfpH+wr2qLxLu+cXnF4WDrevGOFj9xgTeeRjsmXHWnwuQf9HoryYSAvn0Hap
eIingZJOXr54ELEX+MN7ntTtH+uxgSZj3NO+67hxelOIBZwK8oP/FiCkN+e5Xm1/pfiY4gTxIL3L
DC8/0nDX/dlmSEgRXe824322ArLhD1NomDwMWEb7lzkbS3Ej4VWurzLpC/PVgww9NF0ClDbx2jLc
+Stz1cPKxncnvX759H2ynVfx6x+MQ4xJrgZM28RYrNKx777DemHO6JrRRNuiU+UtlOR4fArmgI1J
y3AD8ipy8VS6UX8iWJv5575n1BhlhG6uW/7DTeUs/XfnrPOnQ7kTgUerSSMN0xGoSBRzNejmPDl+
wzov4kdEhVukvhdywm+z6krdeRIKzTMkDGpgtRf7J94Za51heMXDsmfhEH+5IC2eyGtS2VS0Cauk
1ficF7FY72rmBbg5DuXA4Ao414N7Lv/LE2dGUp7K7N4OTT3/aCUx2c1xvAhIN6M5ht5Is+RUgQTe
jpjygy3zbv2lYx/GateSGLdVJIMNu7rwgTeEeKk4vWI8CXIyH40sfwHU6juA3jMtMNhxH6EYq11d
8JzeM0msL6FIyt3SC6c5BqT5902YEipNvaUkYwKJhQeTe3QZtt9yS1x9k8VT+DUs5L85CPM1zZzr
d57DeY+zo1O8uzQTvJBs6B5Jw/zgSbW/0Ozz0wxthuV9WV0qrDKnAJggK/iwo/DZ2OgshAD0U1wj
zNR7D26/hbdubzxTJMF+cErBqqfO3KcwlPGPoRHrgPMn709V3QjgF6P/4bNMYEk0ap/Hw5DGp9iP
ELbDK8YHmwI/Javi/N9ahOUrKdXlF8ykA90iSgM0PsIrvoudGs9kkTzM1m1eDD/2F+za/pEJlVEs
BBdEKs0tnqrJRj9K+R0BATEld4k7xTT3BHksjgRtia3MzhwfbcHZD4cSnCxBKuc+9BoOX0wK+zDH
S791NfhdmKs4R6dlvfOx3DNpQnxGSsdiNiV5jWzlZusudIMp3uEpKj7aXOfvFad+HvImuc+7yrx0
XQE2i3mm/BjF8Fn0VcTHVWJoMCZo7rw0Db9aQC5veTCTgBSDKk7xjKa/hsvfLpf2qLI1eqq6XpUn
yY23D3jr0fsc+eJBNz22m5jQ3e3ochDf2yEeSW7F+rzogE9VdMMn88ey70nGHPw2S+bfqK/d+ODA
XDm0MAMU3ccF8ii2b1yyDiY5w7dFkUkypbQQNYm/cwb3RSahvXevhyx8I1y/uQVDicE4ufFrlT67
bBI2vKSqXYjqhbZBg8nFdEFxZku/X8LSHupcMGcRMe8VUl8nL9OkR5Am4dM05wDgwqW9OGORvS9T
/ELUyjn48PnuXFzPp6bx5KMgTH5cq3aZzh6NZTueRR3nBazSzc4LAv9S8P1AMEI98DZhYEOUmNFj
zAir5n3hMXwBd8d3i9KUo/H0hfxo0THXU4hN4ynkZXVSeep+YH+gugLTM6KqAPsR9+tI7VsQypDT
4/CDNdO8JqrFClTF6gMjpn9uIhjE1ehTOE4LDThBUFh/UIpySpmGflOAydzEhp+rmWFZqdHDN82h
atcGARSsUtgYAK9lHexHbvlAsGHcTblMnnPEJo70U5FhC3NiFHsVVjk9PdC7MFTU7glPlv07zd38
EyivZpwdvvEb0h5Y2Rmvap0m7w6NfmebOU/r9TfFBNkuVGFwj1wJMMQuahEjLIDgBtTLCXbEDzD0
06mkYmcLrs6/wU7BQVSKebxqnsrdVHNbXARBG37UFVpuXWDjcH1GHbCnWzOx0Q4BU288GjQeEaiA
RbP3UTMDU++XAY/DrKcRwXRn0AeGnpdxMI9JRrs39tJ9p1fsgMJB/iNS++NjDdj13uRc5sJeiFSz
reziQf2TlAxunMHn5Wf4VFfoyuXLuiRS7sbY0nsC8cAQZdJbjp8VLzSAXJ8Z593rwDb2/VUSYjzE
JfVIj4b8ckx0l0d6ugEXkPmXJPN4qHogrO/dERv/APVpSzoegimumjuGpeoumq/h8xirxW/aeXze
UUUCKSllfKAppPegb3BFO57zn9LgwfxiAbRIzuDA3mVCcsQKVulANFsAoryIpahfylaUcC7Lyj9L
ts1fUuj2ZhYjEXTG4V8m9+ZPXbcP1TVhya2bCv5nyo42rud437arHlqjs08Jx3wzoIg+pDKuD5DR
PeqFM7CuWxUlE+2zactLvQh/G8ernnhhzZeISavbWLA8m7Gn2+ekA+ZnhltIcoEAF0LtzvUVWvHG
eg8yF4Auu1w+wWQ4saVwWUDyY66a3YVeiuWCswe3da5IL2AK0bu8EmwPmG03jPTJB53kRAnGVpyw
AQHgUBURW1XpV1MZDpsUAhnMR9EVmbraYt/GUcFD5v/viHqq/iJOJc0+XDLvXk9r5hNoYGc0ZAO0
eR3A5rJF8wtxZQg2XH5Xw6se8rcyTf17elzUc4hsvqvMLCGPM//PW407RNB5v+ZqV9VjzpE165Bn
YTZsUPj762SR/5lTf3jhrP/VpUF6NArsMYl6JgQkUioIav2NEG8LBr9O30xGyXCbo2LDBmBB971A
2cm3cdQ1041rOPLrsf/LdjjdGRlYYFbz2D0XsUsD+JgUV+N5jQNIqCtadAT5Tjrcf40CS8lO1HfV
t1Zeflxx329VH7LYhm3WHhdIZo8ZHebPnFJ4lsRTN/2l0WPadOOKlWBqalYtXRTlW54LgrodAD97
s8b5cLjaFbacKu12coAFtYtOd07t4O+YM6KIfsnZBy9rg5oRuxc/ZbfbE9baYSY2+3YqNIGGmqiq
q6Z+G88jjRCqlfTQF2vHKNvirqKRq9uNACt5nCzvwObwPwbWGbbGJkRb7UeXZxE6/hXUgdsJ9k32
OVlypVD0EkK+OJXzeZ7gmaOzxzzOyFR4zqu/INsEwVTeuiLwP9nR5F+TcLtzMiTxdPSq8ggh8mo/
Kvl+iIf7+WPasAw7CB/+Yq9J7mxpG8Mak/b08FgC2KrQZ7BuzrlAeGyPzsB6MJxE/FKRyn4RQZTv
EvJv9HIlMNCE8T8qbdxPB1ybc6wKV/2OU4jlhrdW/aeMjL0rcGMlwN2p6dr67PuveXGGfRo4ap4c
Y3HfDHF1E1rZb/UkWfXDfSDQAXwnHWKOyy1xoQJvfHj1sUMqLcbuVChJUKBA6qpFFuL0m//LZoxR
pCUvyiVY3jId46hSnyxe+MvG5KkeUE6Tsr4QEkg2nbTmQ0GjJ6MyL6zW1zIzb1O5vGbpdUZQ3GlH
i5cbI3AY7RaYQvt4kNWZ4Fn2qJEcvlQaXFs3asFa+6o1+HPO45OMEyMX0PUjIgNbDenW9Ou43X0v
IX+qpdSvFj7FtiynoN9iTPCuPsX89er1eyfysNSXlKUH01SWtxQCgXi9XcGo7ylCMb8EsJMJMStr
eMAlBU6wSAQLZzffCfbdMM9/Wq3QLkd+iz+RLbiyijrdOp0H6N8jq/PdTaWlU7ELgyMjkATPjRJO
Fo0LHMNtUTtsdPGVwOX+A31i/mB/4h5llUSaoisTPI2y7fNz6SFnH8wahgR5CMJNG4+Y1j/fC3kV
zZhJd2PuDn+5fL3mWKPYv/mqsM23O03Nw9qv3aOA+fBosZ1wttMJVfNG2vKK6Qdhc8bNFtIqlbjA
ehUsTrsz0NiJ8sR+H9fPHBzDnm1Hxxsck6vyTyJorhS9tLY302zn5HvknCcwShnSG7iWnJcV2+3y
VxfcAqsQkGbZNmETGdccsOE6qeamWCRvXr5ApeonYccJCMfalZfCFznMvLb4Xfzc462Ktzo6AKSJ
qkcyAL7dW3BiH7TR/Y+jM2tulcmW6C8igmIo4FVCaPQkz34hbH/HzHNRDL++l/q1495uH1uCvXNn
rmTW0gTgolTW9YHtEI90Ptbeg5hA7/nKyVlsy9V/TpPCBSinMfs9m0i/GY8NeDZME6Otxx22h3oX
K2EEFxwwltyqsnJ3We6au6lj78YvCL+wyKj8i1hcU6Q6LDJ20ELZdCUVag6vQ1z4TXBZ07o290rP
zj/ups2psFXGBkixh8BBbU0XvoU35DElBBHUkuE3w675gIpDl08VOA5+4djGmwnRgQOkT7BIh7rX
KEAmrAJkHWL+29FBVI9c31s/8dy4euM5q3zVQ7nUYWLWsnuYFOFRSup63LhqUyoXXKDbZ/mNDEcH
85qGRF072goXMqh3NmC8+oVDlrHgzrmlf79MltjmI3VwF2AxaDmmkKtg7+f/vLWInbqzUTFy0eA0
bK0BVarDyZsMy5FdgR+TcFT+DM0EPWrLrUPw03EPJeWVOoWEIwVqdUvep46f7KRIkzzEXJXOHaMt
AnR24NFgJAKF1E7sa4Cngsgw/sj0FY5iHr/F1aiDz4mQvDrpCTs/+ZXG0Bi1NTS6ZuJtRE+htccd
oKZDync1r7jxpNoAztHEZnZnxbFtAqeG6wTNzacDojgWSebNNFqtq6noWOr6uaIyS2UlIxz/UY7r
XAri7IwbSUwMjDVEZ39cI035byrhoEyAFrLcafFzlHLqrmkZdzH+CvbjwgWHB/ulj5CWwYDz4lmv
2EKCW36FJsxrkJvGcOhi0EGUqPA62bCECSJ3rRmElexoRUrwOWwIyqKLpXOCgIxJevgskvl2lyot
fceGG4NUh3zBBEbCxNmo3u2Kw1hNq4p04FSflGmYFd2zNBUI8kBjaOVmkR/YpulOlMu05vdw7nJv
v3Se7R9nOGuUybo1MydAGeuk7ZEdBUoPhyeX7fUZNA/kx43htEqdKxWj4ODNb2oYW342X8k13Wp7
tWSFtnizj/eFmj33UPV1MEW+ka0dAbtGf1rWCJ93w8A0Oxe2l+kwkI7Ejl/2Xv/c32gdjbhVNeJ5
FSzONycwxYtxRkgeV8OwJeeRqEjA8vpqshFziAPemndN5VqPXuouN2aWwt40SJpTjpjD/OXYt7ZM
I2FNZXXhf1LS1IuNjFBMUksqTQ311huL94QBSk8vdBQND9LTDv8oamgAldh2t6+HygZqF6DICKtj
4XexlzHQlubEsz1tXhkW6vF3hPnzS0EdaSiL47hPnIwA/x0Whf69LdMWtC1i+1NtjOovcMiHHMi8
YmktsZTeoyPa+YPTWQw+tj/v+Nil36QrvOFooK5uZJvkDzmPg3KvpzItoprqux8p6ckJMzKI1Fwg
XSaHAq5bSgw04+eEP1ydAYZJqqoMK3PCtWit5Q89frz2SdeM+2Dp/R+IcXSIkzXNkRltxQwtgWuY
YZrI5tg4efPfAFwEXck06KYb1sk8m1zZvsiTztdlbo03vra0P+EWouHMH/PROw5uLO4nthYnqoUu
zqmC/ct01vKo5y+fO5HTFVyIewQDIhvE/jlgdHlwV0JiM8KEWAarIk8gcZ7KtXkjoSMR/VmUcFUL
KyPRMnuCvc2SNksSDW39PU0IuUeFU4txpJRW9x1TwnFxXRmfRpcoOS/sqYB7IxrihHLgbhl6tSFf
1oRYB/8dpECoCk0a8Eqj8C70KZCVkgbkwFtCJ9VIeKWsQtxtbvFWwUWfDtU4Vj9GOWNOG9Fm+cxm
syA+BKDox8nJqJKjF7H3AsO8eOYvWnMT6MvhRO2H9yFcdrgDIqCFB2nQmI+z2h+jvm5dI/LZgZv9
aiOyhyRT2D5t03HmqMcCp8m5mgT8BjLfn9k6xe25dKEDnzDBpsl/fZ9W+c5Qk0p2xtR15TEGzphB
iqWEjajFLJ4BncPeltz6bn2eDGojIcAnrx87BBER07RdloyEm4lfJqjQFsw4b7lJPeX4t84mxM1s
T6H5/E2FIjsz91t5ZSoBaKrL20+sRhO9ojZq6nDcvCQVP40B1wvfZHKwy3zGW1wJntt6bS1vT84F
cjNPStLFA0/eJ5IE1YdoXDpv+fQSKEg0jKSQpjBIbLwSqYfoeBAddZJlyUu/ID3vRvBZ4xb5wH7M
AIc1Yce/4SXR0LnC2XaSLehYcWeozCSbkqzFpVE1o9eA6Fp99q7R96/IqfXFUOuUkN+a2uzE2ufs
OpIaao+yxmePc1g9gwCFE+lgx7+gyJknkfDUEGmsv0XllwRpyhXtU5Ch4xq0wL+8feaS+thxL8Q9
Q72ZwEJJujcP68nqXwGGyeU/K64oBNlUAgnvO7c1NgVGT1seGAi13Ay9KfBMw2JOr6qo+W0Ui5ho
P3LkHEDjCVCS5rkJht0ykejfCKin07Y0Kr3szcmI873OfN/eKwM5zOr47GzaqVM/vuC+HcmynS4C
U0773aInFxgakl4dUceN5NJSKCr3ts6lZIIqgchMiAvXcrZ93E09IzfR0hwqnyQ1RLEJVzdYJ2iy
gl+11MlkHjgLqOyLC+/Y3TmSvPnBspzGveaIzebG7Md2PZTNQMeY3Uy1e1jMPvePvC0mBPHsBjVV
CfswLBqLe6ltglTfmm3rvdTEIumbAgqVfCs91u0p4e3/R1ELdxr+2P2z0ePeDAcoIeu9k9TmH87k
+WFMJqDSbQbZheCDMB+XDppBOE9QY059Y3l/+Bi40knHzLyth+3RP9E2snpfHfTQcPSxQCkohkwP
VZnde72jzZ3mTWywFxGGE9h6t0uZeqfVD+hCZrRCgcv7FKgfzPewol6ShwEVySLKTe6dzzbAtWMJ
EofxYap/Zw9T9Eb3Cg+JduE570RSIw0oZwSQWJedeujhhjBRVpqROOsy94V/U/w8uyZYON7ZgQlm
LqbMKff9ZnzKsAoe85Ur/w2iZt4Tf08vTSc+zI5Tb6jgNz6s0wx3hS68buMCcdl1jbkSxzfskw9k
MOFBLXG6134s3smjqvxpGU0XQBU6+NbiucsZxLAePOhCJsnnSiKENcajwIN+ydFTi22F0Be1Rk4h
4a33oa8xbe1KZPIjdokU0shcBXtsY9z17SCvPtZKk2+tbCqj9pOejeLSLzZGJS0ghqku4Heh43gV
O2hpXcudK17LAmfsShypya1/RUcmKq1m3khNU9+mKf/zxoq552fo7kG0cUu1ubS2WJ3KwtpkUwPL
rK6WL2lXPeDdlaSKSTjl5Fj2S4LUvYsr/0at0uKEcwpqQ1MFH/Bj/oN15IBh1dMjfkO+//m48iVA
t3UfZpaoK9jgmQceimqE6TF5U4Zy9oXPx7CYlpSeiyoTMPRT1gC3tcs7KAZ4nZZA/WtdVZzq1pSc
XQusmrsgK6pLYMXFYShz+db4Je9ADtnkjnpIwZupIzGOW9BP8w3vBG+XudiSAQ/FwaZTgQU0jQDR
Ph1ppMYJTm5OrT014MXUeHeZIOMMUgPzmiYswyUFSontrDs3dniTAjO4z4pUPqQY3y6+oGoIdRp6
kYdkitey7X5Gpo0xZG5bXvRqg0FiEg+c7wZ51Wbk5R+2nW0LaarhZYFQ1u5LPgJmhHM9bvjtdbw7
lqGDwFO3xdzvlDVm85FzrhmHuqwU4FkmC3IwfDee+VpTt4i0XLSR9tLRDD2na4vvYtHcEVxj5pGb
A94CKFBRUfiS4YzCb9Nq2GR4o2UKvIPCNxAEuMeOQHpdROrZbJwuEoKvX8jyUS0fg9mm9Vasg98/
zEaipgtaC8EOSWLP4bMf4GzYJDGR1H1i3DiXPAmgVrUIKfa2tCYcAYg+ATZK0wn2TqvLG8OWlh9e
L4l7D53idkZT6b8gIVEGO6BdbgVAPEFoQcQ0D/bDimkjiTifU3SLX6ICVBbQg8bOPfJItmtT05aH
aEab3VDhkdGL9PjHC7bPm46MXWmbpVW38DaqxIh8BfEMhzmG6bC2Eu8ZmhaXNP7n8/eubnicLX7Q
ftkxZ74t3KOANwgZ3vY6kLPlzztTzbmb8e6S9yKOTCyVvCzoEN8bxgi7pfMMjSzgNIdzI8Hnl7fZ
Pi0YeXY8szlR5ioNfIi5Mc56j/cRX3P6mKF6pnqCxZiCDgqd2nKWA9mgSW/7elb2noyqFextEEfH
JgDwgrEj1RrppOvyC+mIrturghvLTgwtbRSBHFowKb4xPDjjrR/Dp33+rTJanHyK2Mi1cwrYsiAF
sQXn2s8WniStae6pkUFJ5JNE52xGI7F97ulWtIhy1X36C6oDDHPtL/GXCcYMu4nqsi7Mg7Lk+mTH
/YtJKeHvugwAtOl14n2PYbdhwfcccfvZtO+9rYki+8PUWZKo66HgnrplyGgRpIDPjpplpS+IVcRh
Y7KY3Pi60kcXAZpUa4gjlhURezJjIO2+eg3hdlvw+ex8mg8tYIs/iz/sV43s69/VS27MZx6axKNp
hXMI3LFgPfH1Js/qzb3PzSqg7oWJIMgMimrkjQ+Ac+EpwOsMfS7mrsPnySyOUwcOa6uHJfg0Ysuw
tl5+ywzhZK1d2KZLb3FqGNpP7KWA2pgQzGhkpaAIx8KNQLV1H6jIweOE4dP2lwYHxjj46E3sMzvV
OPCarBJU1Gb0SxgaurPS4jwgjrgI342bHbi4GebRtSQOPh23FVBDrX1/N7eKjxA8EjluOXE1Nneb
ari6ORb5W3p0MoHl8fDjmWJjKq7zmvVWMOP7IecsnjilEJToJOQcJfxp+nB3/B6aAjJN3DpHzCt2
8uz4WOseOLUPFGy4jTt/usJuugjYpzXui9K3gi3mEelyl8WORfmWP3ynvEiGEFSAd5NcKdrbpviO
n+espBiSDJ9y94k0JnfHEN7brxl4fvNFsHIZEKK9LCC8wOczxIhSFpcRGyA4JAbhUyGN/ne21Q1l
Xs31nkEweR49AiO7thHkyiHTzP7FlCLzK5jUuoTT4Op62cm5gTfr4QfkOK9uLlUmUvkHc5hjHpOD
65+Wyor/ZnfM6aQq7ex3SUV7qSivRkqB8sLffXXKmP5Q7JRYggK8QD1XVY4scMY+seE1AzKuBfOI
qCt2tTQxDEgZXvaNZqA1Sm2LTynu5KlKsGYRqGiXZ/4z7ynAeNvuVhsnXZQiRFtbQvXDD4fY2QgZ
VTo3HI10GB+QbYuUS7qqgbCKyWWbHHAl3VmJX7kfRkyI57gUOQKP02sK3qFBjsV2jvPxoicS/uGC
7aTeITG13TYh6XfFE8H2m/cQ+ozUdd7KxV3OPR79AYxs6z1Caqaahu6NTh0XZlMetD3HFlBa2Aqh
To7pgbaC4c8cm/zHGDJm4WnARnm0CBiLg8vb+mUBXfkHpijuHmuLoOymtar1fmSIeeiH3L2vk5Zz
RMzDFJjN1BhPydI2xqUauvI7pRn+n6MSCsC6FnMswkBLLQP9n04Iv19iydMDhZJBb0BV06b9czMP
8nU1svxeclD8D66R+MWjXj/6yYI5LSfst8ftBLXWTGwaxDhYQYLr6Roh+5fdwFqBJ0fOaHbBvOYI
wTBLCtR+p7hF5VtGZ+ep7ACc74pa4lhrDYfTZt+C+HqGnWm1YY/Z8Kc12cspojDbN0HpmLelHCMb
ot4fOObkPSrQzXMWXMlh09blijwhKk5eFQpJhreOsLA2vdBb0pSzKmkE1VbBd9xlPRoKXKXVXhjp
On7CjlNNlLVS3ktjcF5hZF6LZnkBxPhYZvn8aMwL5Q39LC54y2D99GnyQF52ue/5SGWgrefiWGLE
PUpLY7nArZweBz3IiLdMccCM3T3T8LNcueavOzY8aipnz/jCwGieKenl+WyNctcOdHblgKci4Q/L
eyLVy1Q7E76FPN/aqe2dZ6JDd7Ie8D0XvnGq/dkMzcH9XPmg7GJXPXcAa8Ia8B7eBJrtcPLUHGdR
HrnHdoRoAi/VHwQV3jnY+78lUacnQ0EqYL7PDilOSnqfy+CrlaCSEqE5nLWIt5u4KUuequMQLYEj
v1ygSu9GWt/oVaNVPdbCM+/sKY232Lm+Yp9yGnCRXotltYUAgRTSXYg7vay88TeKdAB0LaMPCWvk
tBrO2W9jQpdbltE4FdSlPFU5hAaz7JdHzIO0Y/QGjUK+35/xYVfnohjzn7ZNgH/kVX7o6QR8MPS4
vku+lCFrrEdCyF2/WNmXI+9Pog0p2NH3OSO5iK7v/vNaU51hKt1gl338mzPJh4m/9ueg87uLRRqJ
wPxQHzBxjW8jFjEOu0P3EHQe23UPLdIwPfXSUxUHRoPECWidhX9X/ZOnXrBVfWW9mpgmt74rrSMM
bvvgaGW/xXki/41k3Pa9RTsQFgTxaImheHXdvPuwXZ/93mpIH1scsdveKJ/pCev2a2cSaCAlvTNA
osi2y/eiav9RvlLvwEgg4pVIEmet4YLHDc5oV9sOai8Wrn0MN4H4izNQz0O90X4pMccyquANs7Gh
hbooxF3Z6ewNJlCJWZrBEU/JGI1CqoMr6+kOpCtM31EiANBFhJAYoC6S7uN2gWxyhH6wYHzJJ58T
z+xvGJeDR94ssoJrvXj3k+M/jyRL7op07SRP5WE6WqZRfuPHvZIfaT/tkRxOkI7YZJv5SD9T/NYU
QWQgon26rEPnZaisfYMhgoApai35ueHAB+iRtPBHNvByFqUx/hEDJLPKzlg68/DIM+7Tq9fsvXCd
KQROixRlwYCqqViE0jygrqNxvc0Z5Pq0Jv3D9O/uLafjuQBhkLSqPXj2NqY96VqCkdKANKqdaILy
ADq4e6R7jCRoNXnHlWxQVAp1JGxn4hppgzyk9ZulTQ3u64In5JM/xUTjgvHcEs37NApWBswT9YVi
OFpqHDw1QPxGwkQ1Vc+H1kqdgwuKjXpvSIUcmWtkm2RafyuRLlj/lY5W0RGjmsZ3YZi4xmmTlVxj
E8gI8TSiU7II8HqbsuVZUg1OBa6RvMu+i7cLlX0vhU4pBF3dzvuBgjI9FDZXyE3dr0QUyMShyOMT
tX6SYXBDCc9JbNxW5dD+E7v9WtvqKW1dsAKDvHTARrHaVDRk8N9RkBnrzC0Freo9T2v9zN9Ebnhf
e3tB6h2B2dX/mY4ZfHgTRsh0hnbfdW7l7NYEM38CRQzuL6aZsF4T8WIvHSEO1yLkadXUnlKEfRV5
gws7hyG3YuT08ld2kHbvW9UclmsJGw+jeXuUCcDyssWt4DQosBIXQwcc86F0Tc6hQ7N+mjM9IHOM
IZ9joXXmPKt2zkQrobAwXHjQ1o9dHHxMLlB/xfZ0zRI/+0P0xD/RZuz/ZtHkkZdJLyRhQNaDmTBG
c23Vj+UhWjPx0m+DMk+DT+eB+mtsrEYDgyrhAEFQlH4hTBDtCr+3605+iu+mkAG7H8r3to+D7pBM
1f8XUjIZ7ETv2WjqD2J+zO4crJoTT+P0q0ykde57/c/UuBPgo31ljrDPnUU19kQxQBQDndsKZWkI
H3VyzwmLKKjNzTzErUWuvzSXyFSqvierAn6i6DmkDCl50SaXdUdUmtMceL3uW+W5c5f7On4Q7pxj
ETTSrTm6b6BgkzcEGE7QON4eDKPMPiekhadZ9CQJKxjxHSzKO2oHHmgtsB9L7Yl9v8zZo20I/W6V
mHFVIdQNS3pDvRqtf+78vN8HAdBeBkGbvBdIiXuCJSR/5ai3aDzNS+OYuGGLqds1QWxt4TrpCL1N
PmZ8J5iWU2oQsWyTnlu94a+IgYBh85nsK9eZmCC5FocOYTC0ShVf19IH1ZDQjodPMb7THvXCrNO0
I2H0sr/JgBGrmeeBMdEZeVqRzjxDWYF6g0tjfgOl1iShDNg4N67JqU0ltnNZlqy9I73ILV8kVrgi
ut8bSSsuUCaH8zz73YksRffu9SyQUnjdDiV4+eqT9AlIJE7axH8Ej/tlOm6LDxWxblNZRHRkWlvX
GOxFpNxlONtWy9uH12Ak5WgfxVJeb+HgHUVWEOoLy+B2oqb9EvALmbxy7LbtlLCZ+e4QbDQOsIeM
OOVJ42949lwlXpXqJdR4E8ThLibtqTa1ZAE+y9yVB3+ozSOjuzjMS9/Rk8F6f2RnMhk7GutTrnZ8
LEj6n7qV1SfgzBD2sdS7EUOHwKbc909LU6lDnc3zO4n9+uCrGqgbv1gPwiAH0ee5a9e7oOekbs5G
eu6Dxn7JLZ+f1h/yAFmJP/ANqDE+GH1hbAsjfZkzWIfUBgAGlfCSnO1kUhChNYzZmcAWtlc/4ajv
IEWCZnXS726Im1BMcfyhTXUPPsx9srIbx6zy4vhsDzJ9KJuxeiW1hg22BGYajPTPcrIdm686R6Th
2mj+FhblKrVqxrD3uhIidEPPhTHGVyo9uChCPf6hdtv5huiyn1hcSfHA27gIUS37Gk4JiyIW6Rrt
cbTDYaHG7ZQP3KluyP0wizM7DbkfUd2IVRMDo9Es2LBjy8m4QlfrzixVso9nhFA+Ofm2zoW94Lvk
rRJ3zAX2KpvfNNVq787Ke1Ozzn6xB+OvAOkVugTJ/5ZaYAPgmdFvFHXB+8yz39VEuHUTLO40haTN
yysySQEv3DWNZ4skyudYa41DwjXiSDZufJ9NMsXnzZqwo9z4LVWdojJDOo/4myCP8QQvmPjmmpYA
hyxGTsUGsRwuNB8xRQovrKR44WyVhLgT/aivXGOfVEL8BfkE5uMGXKcJIGU2j90Xh3p3QkBW94x9
uYcuGC8ALWjkzqpZ0QZMRw9nw3Jkcp36K2GZ9QmYmsF2v3goe2WpjxnkISa6xaPLofVDmgVjHJzJ
+O3alRk1dltfm0wGGW8QMw0TITj8Jj51B03cMB70WQqVOZBHaq6D+y5X/bfiVXSZSs97JYI1hkui
OAqweLs0PNl8ELp+LYINYnKzjVGvv4uW9nhOUfNFICYfMvIl1zylIzG0bbP+zDmr/pKqTCMKMDmz
FaZ6HFowDFaRZr+tZeOCMsZbeVbsnLHr5fdrMFNauRjOW433NWxUNUZJILyb/a/13zF09K+cJuOj
bVfx29KN902zqpPKgfjXlN78JCzOO5IePDaWwdqkQDNuoBQBasenBVoUhjphjRz+eYMeI/7/4hfD
N1mHO5fauRG2/gnGshtZ7Pqku7zlImMxH+uE9/ZUcbZBgrTUfcZc1FIee6Nx6eq/aanH+xqC353r
kh7D7AlV3ZyJGJZV/svFn6d7lho3jq7uvseZElkEvdMMLGsD8jn5h5JVPLAGtJ/LrGmm6bSoX1dt
vRGmQ70Y6B7ctophO2i98SGAdlzckuE14pDjvmsDnx2hfG+iasGVp35F29Qx79l6rJKr1eruPu+U
BlA/d9WG/rXpCYSijviKmhQvGP4JZT1Qew+lCTPD//NsnbUO19lP9EmBHBlOtCSOB/plqrseDuhG
TqxZG8C4CgpZWRs8d7Pks3BHCpEJoslNmcxllE0JGyaS8Js79DUB2pw7LZTWawG6c0/lmA8ZyqR/
lFDIjPkU7pEmbkFmZGOBnvt/9wRJDlvTg4u1lTwZkwNLOf6hKo3jAy7DYL7SdzLKCxaiIqRVIn6G
siGY9CEmNWD4b71k/bYEKh310u6phfBvhSx+Th+0sIb/gHBmD/RkudmXXnw+bjN7At//18HK+JF6
W31wDinCkl9WuXVWX+5yl9digsz87gM2pSB0TprNZEhGXYWtG1lpclo0BWEfZlm3+zkQw0/KS/3/
txP/C4+gQ4E68EgeIeNuJeRSHVej6zPU2oCjFfcZ6h+Zb9pi13NvfIpJGv3GPSzUooslTLzK+Uvc
sUeQQRK/8NQJjI3LN4fEytAdPTL2Mupn7wtsKaT5ZrEpGwIpc7Cp1+MTlTK2cWsgHNcuprGCVoU0
KYEh/wOe0oq7vCU8sQUA1J9XunKeJwUWgrxZeg6yufuX9v1wjYO6IJLb9Z8ZT6UTaVodJhS1PlP/
kR8DQr0XTqhqb0jmoaxyMWIujlHvfEtlh9Ls+2oXOG1/FYZc34wqkeelMFwfYx7OQcwNFe48pBTJ
n2QwIzjxaahmNzvZVoW/bJ7VFVeoeQxQoj+KLrd2hOkKlO16cO/L3FAYO5nM5GNrG91HxqGShxYS
Shs7C3GStc0OM9bLzyFJlh9pletj56viYWlXl2cCvRZ+Z4oHMUh6onVVvzvUqYYqdv6DbzXQSwHS
dKgG49uYKL+ZbZ0dPFhiN9N+/TnMFvr9raMirlKJdOWmPwXGDy4BtXWWFDpuJm1nZPFJnMHrSDyQ
ZuArHuMUx9QGbKQ8Jlra4Hzq/OkG4NrolFopOfHJzkULXoOY1cCsaZX+I/lp9UJcub+r2fHo8yyi
dsLGO9oHsDD2fsXrgGjkLHc0UOrvdcgN2BEran8eaCIX+E3remCUQmRMCJrPfn00eZmR9w/i1L4b
WyxRJuI/Ns5Svmm2pmADTu2dUARpaoO0yWcct/qevPL0tKaJOta82mrSsJSGOJJUuQ1LA4cvWAeO
LpO/o59hjcZKlvssiKdXICrqTOl1dRW3/hFQHA6WV467XBIBSaGpDSK4Gi7uDrjNWBNzUgJXtyKt
TMUMmzdxa52riMpT94tBapqjelR0BeJHFmeJ31tElsG5Hb4Bo3TPIW8/tlCSeWc7H0i1OQHoTE8g
Qf2F0gnH8i/LNHuANObMRX0fsvEXgIawsIbJlN87Xrxd32S4eIJZUoBxy5BEDi6p9/pGu39CcBZy
Bx7OOuE34waEDF251P65rhnsMkakF26NKE+q8rj+ZTllbT+EFqcnFPBERGkzde12wn0yn+10wNNL
ZV2SP+K8sWhQYr/5taUw7W1Vcki5w/M/NICH0/wTJRLPE2Wk6boh7oOhWRSzW22rll8GgpssH3XW
E7lY8somtFZM8BARxrHg8z3Gl0zFED7lgOVQrbNxp8sbXgaXLAaznjcbPUxe8VwEjkLNElnFbabQ
eUonT4qPoQr65GnCjXSFoYRBIi0MotDwWXaQAxn6PduuDy3WDiaUsvYH/Hmi57wXgEk6Voa48TO9
YP1HcIHckL+q6dTrVawnWJbtCyBmgHA9x2rgCc1tEss9EfuPQF65/JKi4m3ppLCGgJQVBn9tdyI/
GbBdoX3VZBnPFkFXvgyZqqgw8hNVHjRQMPD3M1AwEqAt2DcI7eZ+kgMBlbwuPiZMqoyFhObkzZNM
J5xu2uC8Zj1/lcy0ViB9cH+3kPgspDOu9zhoWYG9KuDmqZ0U0kdnwLbYzYtv/isGgyoUslLmOQMJ
wK7ZtMAp+UeStBmyRcDHq1z3NE2j592T1Gn53reCImXT8IzzInQV7ywp6irsQaO050oE3oFKNrM7
TkUJBc+bM/F9o5sy/eq++bPdyYsqSRXGJue+8MLpdVipooGaEHVUqE3nTJjOn6lHVpcy9ds7IBDO
Ax0t3nvCw5wVFh30ZYhZknYC6zG1vsDK9m7VALMJeLtC7jQ+gZ2aR/i0GqHVqho/wnQp/J1XcVAN
kb1wZNBztJ+6cnq20Ft/DVW8UhMMviUJ0FLJspNocCCn6OUbtPAJ0y2e7LiwFmy13fwMacU/s9Iw
eCSs5u+Y5ylwoB4VVQ3MfFzoXQCMc1Na9jubIwKDrow9k3bwlvXz32LnWUR3CsueHNHWnSo4dNjs
GSWIOaB+q/QJ3wXVqzgQ0n/2iK+DLwPgavmz8Lh+B+p0comRbmaqtht7eqTRYVu7JMSBwz0Skrz6
t7hiwBBJ7vZdDi7exXnq6TSHi7ur8FmFYpTE9mAeUreYWBEOKkKuss0P1jCUWEL8cW9RigiWUnb3
ZFq8x1YhwW9jWrlAFyxTRM7kA4PjdIdubZ7zpPWOpuuLD0ep+AQnj4Yr3wiaz7XtgrtC37xSsfNS
jhjbRzPI/ltY7PcmGWtytaBGGgw2ZcBB2tEbq/Av/mzNdwLi4LZsTAk5lAQbnob0peNg5m4chT8U
BuIVeVm8IQj6d+h1zW8SC/3oN7chJb4DOwTAEgeHf/ZK0T4wAfj9bZRaD+rm1C+YSmdL+E8p9Fcw
UXATKuFhXenbilj96kCrKIFdAYl+r/z+L+CuHgG2ib8WMEr/Yrq42Yy18+gCNYyKuJ03tm8cuIYh
e1c+L2yTcM5llILImRx48WR185oY7tPIiHkUsFWinp7Ie6AOBedUHlHcuQ5JQapkCGIjqq203eQI
1n04A5W/q7VbnVlm0eD8KzfCDG9FJ89QgmPCsKmZMhdOz2ItF2fj9/CLy4ki05onzg5FmZsDTr09
BhPWRW5X6B0jjsTF/exJRWzUaL/53JZ2nHWqDfH1B68N4ntjtu5yQnObkcx1BCiJX9VQqnBZPR0t
c9CGKMH1bjXgiI7u0P6A8FMRdlYVDY7zni7EISll3zLHA5YEX8wEy2EhMD3/grdUnlyN/bgXVGj1
MX473ZN6tnTwUiYw46gRhggjf1bij0AddW2fPYzUxzpN5Tsn8bO7YhQXfZbRkOyiqY7ic1n0f1ZX
3A0wEIZOWzYSqtmd7bjK97Ynj7hVnVD6boOmE6cHrMnlLulTVMTGXaJG9dYjkr9/drPlDFQPrTme
XgDqOMxC606nznLGZ/mVitEjdtMDx8atHOF5+gYCyYEtoU8SGye4CEq+bvbChGDoaiXT42iipZRU
vvOUME+0ceDqmVsv7GdHkLGzF6fbeGndfQo8x9HUNdCBuwnX8JmaTk9utce7gW8GUFYhNrOPhZcD
j7uHiWQ9dTdvA+Mr4+xSOrtBA56Ybpw8Hk+4qPtG3nd4P/GjizQ06cNFVqOn/H8Uncdy3MYCRb8I
VUiNBraTEznMorhBmZSEDDRCN8LX+2Dz/KpclmVqBui+4VxOqzuHFjRpeHc4URYjmjY6ZpOa8m/l
8fEZwsV66TgFXkK760/AXMZtF2bNLfaG9wjv8TXpPKSmnIijYXe0j72jkt707diC64Qf3iQKGHcw
kEEgLroDzDWgWpT1TlCPisceasxRDda3AV68YVZrICRM1yIMgp6lDB5FJ5l18pt5QVIiRTk2TNFT
e7UN/lMZOeaRANkDhWV2xoWNixPOdbP3/Dk+l9LitsvJObuktUbeABBwHKXtYGFQYqgYAYAcmbfs
17JU4NOzZTo7d5g7tILftLqHgWBaKeBpSEdzGSeOuYHtNVAgdbLHFuLQAbBUu2sjlb2njvUNrF2P
lzCzQGfSjv5H3NgGJwO3+kjmvyE3nTHybdWTOCwd47UIp+N05lzNe7Dx9BWajXXKpVZPbLHkv7nQ
k4/KWp+fJXpbpubmiSkIeXM9c4jmH7/JfDSijn7sChgDRLHQPWyoKQaBG5xNhG6R27p4CktPbKLQ
tV543RBcGf9rCd7kxwmB8LfvDcEfo0OyM04yz1uTJ717xv7lWp/91r0f3wPeSld0xQNhgvCBlsNN
eJKt1bz2E73DM/hVG4L4vGHBUw1cEzI2f6qpJIbdaCqkfPYxyf5kvSRRHrXFjv8TXex0UfPVWerk
V2axWx3Grtwi0IXsAgX/zd78tx2NeW5TZsx9YCRIBuW3HcbkPtLlFrJgcG8VWS87qW5t1Xa4om5B
eLmw9xVzPduF5Ee5ESJUh3nU4Tu2MG2OUnOl1CyYHHO3463UyugWria7zlAfWVcCypEktnNVU8cL
UInqDX+FzVm+1pNvN3A70uKd6xUPJBw3qmw8/v0GOSAXeExgR4NK3vHw78l6bAQPVz4Ui24vXj24
B0L5zSvT3DFD18wy7Vyb8fYgoWBZcVz7Ik/FWrke3juLUFxVhwHbfg28JCU5S9m4zG200kZwn18m
x1xsPf0K2+QQDUSsaso1y+RNcNdrhQvtVn8Sb1aKbQ8L4orkSIiK/TBkufwoFoZbpjm/2yLgldV2
4lKP8aHsiu/eKkHcQPmPQAkGM3+YtMwoNiV/emvRVxo9cJdGntdwXcyjH0UeMn3WHed0WH8PfXIP
3HR9+QWeuFlh0h8TJ+vfeJXOe3tsAIH41VB+yiAIfuzJyX/Il0FUSbNmz0Zd8y+W8VOWUYbZaz18
9t5yN0GOuDDhYm0HhgHSJehfAlcd9QC3RHbfCVnkLVZVTmFqsk+jqM0Nc2wdkF6BLgV2zZiavSDK
uOUV8s0J7gKSdDo3Cw8an1r22e1mOiPTkGSbvmOETRtV7ZFg66PQdkiPTK9+h3rHBXoNuiKmEZL0
18Kui/d+wYfR0jDgiUpqcA6b4r3xeK5KK6HqCvn3pMPoCI79L1r3Asq635cwx65ZQb4yA+595mvi
PzRWepxm2l+jV8f5rkcE33W1C9E606OFDYyvIdR7RxZng28OVsXh0DvZFZBOwW5P4a9b6uUiHmnY
jTbXZqjQcf87UuYEhqPCXakaUDPRU5FTx5IxCQzKPOxyyTk7s5yXXzl+JceJ0MTN1J9EeYhh6zeL
qbIAuoiidUREARV9gW1yTGQTcvCue8NSG4RRC+LeUY/EDeuxONl96xxa6VfPhr7gvslWrTCvWIDq
Sw7DVXBP/PzkUOCjWjr1/5Hfb4+eb80H1v44fLsSVp/W6sEs6UsInYYjCUTnCp6zWmVw1xHNNx3l
7Kcv+le+QA6rneX0VvsE3nFZxQ/XdBYaPGrVL4UquweXLiIro0jHbqi/OiEou2yMk72ko0uKOoiS
Vd3kEFUA3ISujVATZOoWDeZOhvBZOYSeZ1YLNzBLviNTN1cwNM1+mFNOi2ZdHS8wjq+dpdrzEGTR
bkpoIMqac1uWfM9Vx8vRn/wDQY231KnvSnW8SpFGJyAciTyNHIdeNG4mPaGJFDI+VDlm4bE30nql
7riKt/jULgHd9bvvfHgrni6POOYQ0SxPlkifF+wdkjhFs0vITj9b8fBUFlB2OVTYe7Qae6/CNv9j
kyPgMcMXdxBRcZwQsPY8QTqITUSU9sxcChboLf2caW2Y+aG1sSH0myckidbRvizIPpWgs8KE1zrq
3V6TGSsTDMDB8PtUypcHCiXc9BIwvFyAgW/vusyvT12eQnCKYcwE4b+4T28+WWrIp/gzRfgf14Hg
vEAfObqjJx4kj/ajldMAnvhc1DEvRwgmzp7MLldaxNJhPKg4HN9CkTS7TIT5G9sHlxY358GTrfeX
Xg1Wnc7jT4+q7oragwGndLjHU/tIQlvTsuVSFNK9mSfSOs2Coh6N84j9RRp4Z6+Hjp0Vc2qlmM+U
dhIlFxDEj5Hlj6jssGAKj6mEy0Iv+qGEn3+RC+hEPrlKfkWV7F86y3tU0AywuJDmzyT+ySem0ZBd
0xAiv8uBY0OmPb8vBb6J1qwK5Hw73uOuyraTcvrPBYsO+YMBbqg02SXTSRKcK0FKtUEP4SyPJgY+
GlAf7B6um26ZekeaVeWO71pzBHTQ0WiB6+czNQeeWRJW5tzJYhIQUn4o02TdYdjxkxGl9ckpFBg+
1bEtMcnHlRqJE+tWF0UmknbJzKvx6sqpevWnZHg3rWgfmyKxD326jG8OawDod8hFlz5ApxDVfC0N
gzqNW3E2ZB/4HxDriOPkuHaqJMNOO2KBALCqJNPlgZ0l9diq3jvo3vmviOqLCIfxx3CHu1IAdHj2
Un6ZcLu8/l/KD7o8FpUfkCtsW7gAWb7Ew5F1hxF3NY6fiG/ra2KSIH8pEWv8wyhQg86B0/PYV1yZ
KXiiQmxS1fcO1kwjP1raE3ufuegnmSFIW8tA0pvAY+3zDij6ZynDH0dnKVpV5x1LeFr7KZjJJBdu
JOAyB9Pe5+p1WDhIHJuQ702lJQSliRJRwvYP+fV29evsCRgOrVsC636x/DFD1v43V/LPXPfBsTRd
scf/TgtyhBXfZdS20wI65jkXlfUVqiZmQmrtrxMfpmIauuzxQjtuuZiWegNc9g/sXvqVLm+bla62
LVjgPHJxGrbtwJgMv3loGOl6r+cu31z6JlF06ymW+wkbbUSoB3e7RPlZ1BlhubYzRGLn9sYjExYB
aXGi2Laef/XabQAM0aLiYcnMZfmmPazKixzHnNhGV/MxhW5FWHFI8QQRGNiHyfiJHAjsBPIIOaA/
lzURoW1AgOxIcq3D1syq7oNVGKq9MGV8cakgHzTjoySehedraZOu5zGCE4bKa5MRxLP1bSG+DHgl
kGK/VPFvTtvLi0+P2t5QUndPSFTmrMErvFFalsBFCAV+tNLA6SeKWL3YZhyPRRoRuRz4x227T/7B
n9T7iCnMC5X4L5ob9WkhwL6G6ViErdZddmuGJnqAoNLWe082/gun9+FaTJDHCF8h4EXGSe5x0AX7
LOJzSdSdgIYa0Wrd/JOdmP6SGgx8Lrgd2FKJHUbJXl9seKOY6eiQGP/YCzjlKTFE5vhYy8DC/qZD
RlfWS0N3A2qKuSy2G0NaLIhrKCYbNIfiiPHg5fvSIbhBmD913t3CfORzjQw5zzBuqP17hPZE+69P
KzCfQEpR3d39KOd7wc7uRqfEjPj+7KZah49kbYKHjqQuEGMgja2P8TsLNpV4H/zJPO0c4mpOccDG
j8T1QLnCmYMkwx3u3C6LJgKiihhVzsjxwjb9sskWU660H8e5ajuVDz0H4RPVEI9tHsik4OqZ0mkB
gBFeGy+Tk9HTwgzalwyzL16zoCKc7BYXoI7S9DSELW3rDMK3X/bRrkOHIWbKk/eL0xVh9njw3+PU
/cVPdVXAyeZuEiu/LbFcftU+/MKmH4m0dS5zmktWPzmFbfahmclT5+0LO6SY9jFY53XxwvmXoH/A
AlztHPQ9h2I8JAr+JavBgGjOmwqoJ0wWydOXT8/c7cKOCI+yG05KOXtlLL5FrPO19ZUVEs0oZRxi
LPXFPl9PojG0QqYxphClhZj9jmbspvFyTpHRyGoUpPC7yuW/eQn/DhT5KdRAJhksNq9IKJWkLQef
EOjCPPt+ENLl7iTIfsInhMWZ5c3BDes1ObPU/IKLeKeDxox7IIPsNy+SZ0qe7Cs4lNiBlXPgZ9Rr
wcdgfTp+mWGC0FiYh+mR92/7PNHMnM9Uzj2qVPxlJmMw89RAAxyYjPGfcte5DCRfT4iq1SnPByZC
XEb6cPCiHf5Ag83pENV1k/w6Ec94CaNpl8IVPkrbw/4u7e8lsY6m7VixLKEstmOJvpW60fM8sqsg
J0ZHylmdQ8UWFSEw6zNhzBfkY2fHfJuCBXJg63zVvU7VgXVRsCEjpNA6EMORQ2h3qRaiXkxjqnvY
ze6py8aV4sBYXOQaagRehMeT51fcqegpj6yX0XObnQ8Fl3yshYZbju7EAFBLzL0be/AxA4ua4Ypb
nb8Uu2sg9xmwvw4VtJW1EhF+NZ4R837K56W62jDPXyVSbXMhLIBeYbr+bKpmBGbahfGjGfja3jF0
m3I/NQWkh3Su9HgQwUItdofvV/fUbir3OnXrw7s17etUTC+5a4ud25pvSkWT2s6GtCX6ECc/tbAD
CfScUmyXwNwhI5UQZBOgB3YTN8NTlUX8AU62+DMNkbrE6HTEGpH+urB8tyyah8mMjm4TB0tBp286
Cu8JldwJR3uaErTJknBPYRfELewSNlFMHRi1pnPKa7iw7yrmcrwVfgn1zZFJuy1VWPG2zUfb3RJW
YIx7Ht0PHuvNX04Byy/F5XLad4ucXtFazau/QB/PqWGfHBTJS2nZHyshe8+8RL9PbDd6I/48UPVJ
R8Lh3tBjUdrqEthteOYwAfKimOSeuDmCnctIyxNEhbmkk9zm9KGT+CZ4KxV3yzPOeMUDni+QVQKi
W6EaTsQsxgirgwBTzj31JM0YPzjOAlV6kMXnXJXBf4oxoRd/Kb0Pll1xBdrKhBsXNDTfIsN00Baz
KqEjErODXSEJRAAOgE0qv3vP+YV/tWWjDtr4e9QK1hIXiroHfosuxzIjKEHzFI+XSyDj7CUDxvYw
hkDM0MQgaYGIzKdDNk8UVqpRFNtZmv5P2ODK97JFfuJJdQgDLtkNn12ryuZ0D24C8HtLH+0Ewq7l
M8gVj91aEs3MyubZDngUUegsnHc2NZFTVkXysVmK39DFk/1CnZhqnGwvadA9Vv3y1oCqcg2WEVAm
5mmspfs7JKiHkWzIYgcjtO/Al/iLVWltgqBqQUKkQq//rre4zsqfiijIPmp1Sw4rixZKrFZx0F3s
n2z4zmQ2y+bXEuRHP6uegjT7VwQ8BCjg08YecsoJ2BC8v9TYrrMYQjIRnln5NklhJuUa7G4CD3Rf
9whoFPz66sMMQYFXBn4bHZYHbEeW6WBx7T/bxiseFkPbvkd9RrnBKFJxdOqJkJ0KbgmShtv8qll7
f2I2ueFDM6MC69YcsmgQV+Qbrs6y0seGNvMtATD0N4MpAEwY6BNycsT1o3Sbu5zn6IQr7ZLAooS+
TK089DL8Kxn8vjICxJEDwvqRRw6EVpHzQ+BrfJATZwQSrQstsKD5VDgJITOkC/MzgxFb0Wnn1ITu
uxNNZUOnpWx/T8Rz6O9CkkoPZSbdZ5Llz4w4eJd+xSXEbvgYKks8khHEzcRYZqfWKYDWp/Fziku5
Y9jSlTuS9ANLINqL9rAg5/dWD853EhACdkP6UTpvnLvSDuebFqqzfaqjLtiJrqnuVZRPO49m0wtA
QxEdZv52vek9z8DJJuR0xeRUH56QbXcwJh1fC1O6j0se83H1svxEM7K8cBbEIQlcCuLAK1dfncMt
1hH7zqNFJiFoy8G8jFKo/4Yu8X9zjhkuRTJbR2Wc/BqlwxCgd1j+EciW84OIn/61Z4fAOyJ5Off1
g5zKh9E39wYjiSp9RGV8LLPyZal1cWDPY91aofS0jcbAg8VrMV7NWNW54sbL//g12GmWpHEVGOZo
2r9ZBg7I7XisI8TywqMuj0tYI+dslroGEjs6L1078YvwnWW9vfx08r49jNxW8q1ts3UvfBkfxqlm
RowFD9gcEcuGOJ/ntIUFinrVLDMsIwzpUz05SUylY/Css8XTnA5Y044vvdtaExqME9/atnb1KR/4
s3hdABeB5SwCbsY+wGkGexjNNLA2dmyPklCJJY67D03mKIBHHp0+Jra7CJ4L7Qi/TDBKhipuaIay
Ghw4Pymu5R1AAmPfih/Fv1Qu5VmXo7Twdnjc1Tb7IPuRJtw9JEV2hVYVHfgElk9zJf4YWn/72IGF
nAowhrQKus3Ity0fKU/PgWFRHfxE+TcSlMnojGDDD2hI/3KVIIgPTjkee2GdXFGV1PfqZ4+7BUl4
Kg0IOgw2JCol8wIqDEvAwQRxAss9eqrlh0Jz6hXUOp1dNoNQR9UEigpj80BkD5DGVJPwDkwwPSz0
ddGCWhEj4CL5EUpEMfXCCFJWHTSnpME+IDftRcubGPo02Hed7L+MsquSrYZqznbxRAh2SyOOLx3h
CG0+gCkRtvEbbd8kK9qXKC+s6JU1tmAvnRYcaw0+Zc9etPvPoQz8HPhJbDYT0aWdIVjwmfYw9zZF
6nsPbTwPLK8R+j7kUbbERxLudYcGVJl1cxCXvpgG9JPJ7YfslQvg5O3BYiJn121Y7Xpryj9F6hYH
j1tE8MV9fNRny6gxP/h2zxQpPC0SagFP7as7Z+1z04Gngn4cyy/497J6ShEw/dde+PhKQB6a9Nnw
Mmj2URyp+g5sW3DtY0daq4uh/DkdjMgtsYpo6a3PmHJUY5Z7r/iaVFs8Own7DSQUNgi33EOSQxZT
WEamYUgaYcxlIFot5Y2eqMeYdW2FnPEnMZsRMYOBX5wqBIxz5csCxYNUJPHexkDRythkDpVvqGSX
3ME2Ui1Td50D1ylfJ9At1nHI5GjHG8e0DXoIKS12spb/uop1uqsPvOg/KqruoaxFstzJXebdvov7
ZH7nqEaBH509q39CvxfPHPoqeSz9MKbaqBGQ+kr0j1ZpFw5L78UYfNJrbtTdU45YjtgBpFs2i4M2
uJ1TWCtqg9ikIR8WoD9jK6YMlrk+b7yGFTC1tSa/nPj6DUjVXLdszl4EdiPWzRvvTFVR/Of7ObPm
xNjEjlcEu69x7ujHDCOxvCXgaknSEAw7L3lX+Y9OA473ga2E+oXLXyFOXIBGHrvFRG84dsCMbtKU
3/umCOFWQY7RsB9HXhczcgJvyyiqSr6tvsvMgJaNcnY8dbJPjocek4q2qt7nrtDtLwB3MudPkHg8
WAJz7OIc471lfDa+sCFmO+cqHZLphtE+C/Z+uW5tgeunv5qqa+RujDUVFsMP/lZlwh8vZM7qHpKc
F56IgPXuB/VeNk19pkOPAWfjn5yFjg/MkFb8ZJOf3UYxcEIVeKh74C3FBYbNcC9Hpz7Za5mksVmj
2lgKiR1BI1ij/UByPlDUCoYoa5nEXw0n1vE5IH3MM4x1aa+yfKZcmr5er7uVpsMU9HE2/psoPDe7
WqSyPRDAmYbv0jJR8p2zcj5ebHd0i1s5SH02AYopS0JduXbRx45MspXEF0XiyH4hmj29UEgEBtj1
hn3soFqA2jOEk3L7eSS85BJ/y3hcTF5G/GsRvs5uNR24/NGuXPYbk9nNLx6RcQWdJvVxybgrmxIB
kQ2HU23nBH2dNilIyXjJS2IilglE2dG311XJSuSQzzeLEPeA4SyyX9ZSo7T7NevI99aLLQKwHhCt
gLVv+ZBPS/hLa7LDG2tiND5Ggv9olRK7eortl7BR9VlkwfBf4kaBhG/iCodwJb2wa7RAmc0y+LZQ
72ZTaxZdUTzQi/MmOyKKMc83msROj65HwYEHO3UDnjgsuwxdTGabPHPz5QWJ9jgp5IbS34RXf1aJ
Pf4wEKU/lwJFM6XyVuppDzkcPbRL4N6ssQsnVue4b10iXWW/kAi3W7u55GA5AKwWiUZsY+ilmrBd
YEqDDKIq7y3u8u1oMYwfrE8k/SGfmnyNeaQZGx7tlIX5sRtt/6HjKr68eA4xuALCkaw39G4EvX92
eZg2Mqp9Sme2GMiRMdq3cbTF8k9dIwLtDV4tGiza/nDtrUH7CJqJDB9tqPwxYInM/d1wmYG0CM/O
OaYsa11aNO2JjKlrvQNVg0XAWIcO4b2uPOV02znY1VzjeheI7CUsCOm3SEg5g9plnhArsONmHbd2
ajh4HsxgYgq8uqeha9+KFr6CWAO+H0p3XvTPUA7Wd/qmDTx5YSi7WJibRGEenbm3kTMbW5biErLl
emhiUpPbTkOvumWjdg2bCl6dnlXICeGk8fn3JBaHd6/LAKOppOHyugZtztKH2EBiF8APQ1byh+N/
v2f7jVBRAlzzKXKxLq/KIbr3MgRrwnCYGxcuaYe1SbaPJaBH7ZQhneuMBjhrWUxNsSEwVa7X0L4z
Eenlsm7PxlmDgfaapDnkKkr/sZDhhI/IlUH1SNzSJwUaOWFLGdhBeUeKzIWkzJWPvHpkag/OwcPz
lHcvSlKcFeyKnbfAWt1xSC3m2zTwgn2ymw7Vi6BRe5XV2HzQ75g4KtVW/6u03XZfZJVyPjm3VeeM
0wnOs0gCoC+Etft3RbU8xXjxgp3d4Uge3SSGwhWk4TmvuviPBNWPhq7VFUx2fGG0ebzJzKkg5fA7
8Fk07r2OeOdA7SPH34MUKogT9FzEMLv4C1A8Ly3hBUhDPJ6rY3ogTN9POz8VgAHJUPnExzwfA5a2
YrpPHIrC17qK0nXxYtBLeA18FwbXqOmuDHwWKL81QpfHHvoAJlEt7fewXsHNQLCQFt0lq/YFLmW1
jdoZXD6NS+5xJU+VbW5aWbJW13nblLPzR6ZldOc/E1+P5K5eY6ZzepeYW+7G1d6QHjl494SIGd0Q
946c7tkKMWYpmk9kDkGeknVLWmFjWXjzh+f4wYebGue50AW2+bguEjyEndcNDzZbJ/XDgAQT/1Q4
fDw5XMnzFB4dw1YnrpgojmhNrDQlMiutbBdRo0xKXhN8fk/WmHm8cgilvCVTJW9SDqOVbxivscqH
2ebOA50qBQw/8dxXm76y5CcnU8d6tm1s0k8bouiRqFP5oSnUjT+EciGf8T730k85cDw5kmNX40ud
zynzL5MkyxPMat51ijEQVm+lT0dHNs8eoNqZZjV3113Agg5/bA31iutS5Yb818ps/aWtLt9zKVYv
fCZic6Op576xPcICuc2l4Zzhrko8bZF8Upsa5h0JuYivFn/k8TWGI0mTU7V7MCCaYaTRkluvn2of
l8kVafAoDBekCxjGSiwbcCozeag2yVaAhEf3/x1hIyGu7aHHz3FEAdZOqz+BE/LLuoQg9/hZo0fm
iyP0KZ7d6Az6fsDi52uyt2fdJldv4j69LcjZV/e8DWA/IGVx9i3HNgB3OLjYeK5dwPloZNBbJLyE
kHTqQpcOruzJ5EK/jII9Ow7B9BWBJ320HP703B3K8fih68Hy6h3LV/0nrGw2w1vFQcSjU9Ffk6GV
FwSCNN+ShFjFgsDnA+fnfkcj0YE5GW6c0Hezs/ADJzrXeSaLrWvxxtigwRJHTGUw7ql3LTck4OUz
6R27O+q5DZBeupkxIL0wZUU3bdwS3vNvNcA8OH8irfNdwW7oQoE37q0P0p7xOZSd5GEItsp7ady6
nZ4z+p5Nvi2hE9ETK9okFAdncFT3XKXziHUBCZUSgSCCyoegNWBIPHNGjzU3Alkuk8kzbBFLiJuE
/xLtiCoLCBV50ztfLWj5YKc7Ts3bHDbJTFzFyaISBJWsx4sTrR5Vk7pCtbsGukjENVqOYta7fOQz
ifvF7nTJCjdfB+5fB0qByS6ZtPjOad0/hHxKTwxzy4Fhv6WZXnzLRg9uxxgQ+kADBaBwmfvU6zsE
+cCLpm4nZrhyZdeSqSVVPX5jEqXpT6jYG36gJV1SPHVZBzy4CJkxKcy8L4bn1NeY6d4Q1uUR9o8j
XtDIodeP0quPaRtbaAJtXFGNY8JOGcryp8CmXbrPm7y5EiAo96a15SmZiJ3uqgb9SU8C5pSsU7ky
JxN+zEv3wBAxZ+lEjH2/J1jnHZDSRzJXOIEtXJxcV2/DFBbFrbDDsSHgvth/orR1/iDUQPRtLC9y
+MeBD361fGHEbukA2STTAC58kwUV1vJQ+u80Of0dlQkNTqy2rjaFZw51aIONtVNl6NQw4coSEkgM
coEcj1vH/y1TP+4NlA7tgyNLFsidQ225lzbx7bWniL+tqaO9B6Wlgv/sPu0eCIQvQJdUcySewPoJ
NlLukfuZ9QHK2ITZ32h0G2iBfsrPI3f1HsRgx61G9cNBtETUUS3D8YUTXN68w24jdcBb1ki6gwOn
GiVm3gKtCYNwW/tkN+dmIlcO8T/ZNqxnkmFW1lw8Mxy9hEejOaqd+8GPxSlsEke9lWuzCOkdhMx/
k5knmIA1pKl8TU4rdVlAlFEHl7aruRMsSfZMKrzznwFojfTBfBNyGY9SC1YNg9ZqHC9wFdOOdb6a
Y88b7DjuUTs3WEGYTWSJvQgyjde68HbsudaoPH0KB0YIN9qQJSyIWBcNvTkbC4qpECYp+72S4/DX
L1cfPEeeuXQyhHPDlZTZK3do35ssiY6ZcLz2kLhOGhLkEv5bNfXR66CL4c3povTvBFTB/hLAGVbU
e+j8IXY4kjIvhHni0J6CJEknAgmFaEde5Cl4n45fpY8ahFNrSNI3S8/Wb0Si+SVKcj9maCKEbwu2
D/LXLYYn9xxzWf/b2hFiEc+C4A0cNmtIZTHq+V4CRn9Q0cB/PNAEj8VV31TJ3let77KF2rL/pIO0
6faVQzF06zvlfLVy7EVWSB3zNqVd+l9EAss5kHFPq6dQ2RRK4ohW1h7tmKeaPXGOSEgfv4GntMRl
9kM9ce4pAXPDtRJNDeq7YCAF5wOvztZR9EDXRSmGXVtGg6oAqexaEcEtmVZlZpPWSeo7e81ux9VV
GNAA3NjYxsvjvbcnDhhPT5SCok+aIOU7lvRo9h3u9VlWAYx/gEAvi4v1cuFKGlSXBOfzO7U78xHa
Jnyg0WDNSBjhzBa2CyQ0Spxx+GLVsh3VdWnRhBpCVLyrHjOD88dasKXMb0ZuCKgQ4lmwzMAMxlQu
I5vwGJjbBYGMxzqE85BAjN9Y7XViPbfZYsxjBaW6H/EFGapizleEQQdtmHze9GicyNxNO8hHN2uq
1wCWYXy3poJ9Wjc2E6vJSg6Rs6sd1XPui1XU7F2olymo/TY7ZVqJj9Rnq+6MSS/7t57TC6Xz0k2d
XcSGjOQqraDnbuhBjiBmLFD9DtOCp7jzs2+ROu278DsAN7mxf8q8jC7EYNp/Q2YPtzwL/asqk6Q8
upFhICmiHIFcN1bZn2ruV2yrtySGwR0reJQx5tZjn8ZpxN2QI/F1Fnbn3sg89+3JM/wXk9iCbBSl
NSWtZgqzFhqyG3hfvhmsMyX7fvygkxbZyO5cSIG4d7SO/zYhL/975VdovbgSSxP9EX7v5w/lqHMU
Jhe8F0MCvFII2sXexPvF4d2/q5kPdjYR4LGTMUtmHrh2kKamH88VYcpzEIYMmaqF4eCFk+Y5CHIy
seOsInbOZ5O8dBTN9F7PTgFKfEk9707YxdJEUjnyXyYmM/h3zDllmdgLx0fD6+HZlct8Zz44UE/s
DZW/6zpBUh2jJID4kKmMAtr6ZweglqRSTZN511N/sV58F+BFfXIShkNAu89dpJ4tPwKDbOUCcN7G
8Mxxm3UWOAc/L9IIpIeMRUMqVY7cEjYYp6MFvUOJCbYXv99LDOmU+QahdGV+WTiCqbcVg6IehhyV
TckJrRlctOstq/PrM3J6s1uePkQYEeSQkeb0IwEqp2iXN0u3w1enA46UMsl3n0k0iOBER/KbH/Vy
yOAFAp1RG15ZUXcTWE6/gngC5THAiChRSpqES341M5Oaw3QAGzH5DR1nAPDcLIUoWAsZqGM6v6qq
G8C2zCZN7AeukQPRvZK2Jia61/gFHQmKI0TlQn+xUONpxuJboQ2dOe9O/PD6JjhVTk1TI+kmi0G8
UJy9QBY9+BBOJdBgAZ8Er2vtWP0FlVsdk1Goo9dy5f4rxfoh0Qx0nGXk4kwalVU/U+65OZd7Z9kZ
ps7ljh1vPo2jbhFaU8382vcy0mA9lQ3Xj8fMkqq5u66l20NHNCzZOqb2y7PVT3ZA/dqvxUORFAQm
WeOjeMJmz2ni8w8W0xsD+69PJL880mTjsZlztb8GYwJFNyvK9g62mld5XKjpocExsKNNNyRt8FZS
uPRfaS9UZbIh/GTtibYRI1SQrAj8ReMvnEBYDFlkE5NHMUrIcijLfSg5er87nEGq5yWvs9cAxZa7
G7rxD0MdHO1CP+menb7Lmx3bCuG15nv9m7rjAjOZ/u6eCxliEV6mMxUbwdVjgqTeVME1axL+BpR7
2IKsLoSAOnurU4/Yaxns03Tx2uAjcOR8Ak3g05atGSlEzPM2WuYQfuuiPfeeKqx7zx2ICIfjiene
8DzFEcVSqJbd1MskIPUSeW8ZKEASUVlUl5cM73wbEUzWajdWuds9kKbNqt91Snr2yw8CoxkxJPS+
DeJ+GLdFZlvx/5yd2ZLcyJWmX0Wm64ENdne0teYi9kBmMpO5MEnewFgkC/u+4+nnQ/UNAxEWYdlS
WUmmqpIHAPfjZ/mXp0CBIMRk3SRDgA+b6/bXHEkPoax89Mf0d0hADMkAdTnxEfBR8aAPJqI2zBqs
Hw4OcR6UJJyPMfkhGtl7ZaJ5kVLl0Lx/UDQv9n47OX0rtMoIysjqfi/4ovaBY1U1OBekqlY+GDVO
yF86iwb4Lmr1QoOEqQqxZRwFc85v+mkLCwHvYcEcCrmXxpzEvRxRPkCeYhIPGR4rgjHQSOvD2Sb0
c5jfIGz5Sr8rAL/GHJQkRELJhwllUETlkCBE3LqRBDJ0JKBN9jN23qWPOIri1eTMBXPEBNs+4zGZ
jGxdeBqQRhLGIJNvNV0qKvUiFcMv2ufAWKk8R1ALtBuLmDYkllhD99tweMK1Zob0KJyhrV/jJMjM
dUo36OtILGYcqthBSgY2Dq81yfVTMnUKJyso39HRMQ9lobXTfWl1lKUhcq87G9kF/83U1IFmxqTF
9i9qDBPyGuMt/SUJSvk+YRHh+ztdnxDxGIj+yH4ILUYXy/Si1yzPfe+xhaO/wzIDwfQ6nl5aDfW9
2aO589s3c0i0YOt0I9qpWJaVWfOZaycC8JymWf6ulz7HExZM8I0QI7/WYy9ouCQTVrT4kJtPmmI5
KmSEsuvoqCUTgInUND+P1AfqscEa43suWxm+AzBCwWywqhgHaekZz13u6fCEypiSKOjNrzpG9S48
ZDi15KuW/9qg1yU/Y05KtcXJcX6M3dDtHUODpDwU6V2lzZB7mqTJOwnseKD9C4tSGnazxawZqUSE
/RuUwIANjA+pNVbvECXC4SWWST9Wq7zT+TvnDilNR1Lbnw2z7Bm5b+N6hUYNykltAbEuSyuxnaiY
Ibz41ILrqXGM8LeH4OT9MOLU6GqRkzOrixu72OvtRAKKKl+xD8I2YihTlei76CSt0GiZeuHjO9jm
Outr+Ql7aFJuGCBMduM8ld8YORefW1PvUNiw0q7utrx+Rb3PHNFX3zT0fZS3HpK4sp5gfK0LgrR5
1IRWof+VC6XDj8Hogl+C/DQ5Vh16ETp+GOKeZnZXHQwIyt0GkbkUbJRTx8WjdGQPG45KS7H+pv9k
QexWUFoonhMw0/lWEwI+IrKYKGRDL+4Zr1pK4j8ZCupuajjg9bBVprqUz35UQSklh/HWjDgR/kC6
C9mqEM6csuX3ieKh6NUc/LEkMuOngDph7lHWb7zJkj8nRkpYNXMK3nxkN8BZxOguw6dQMM4kK9ST
dT2lvbOhJtKNv5wMAu8a7WSmxOj+qCPJMNh8Zk0oGCAuBBOQdgEjshejUbCpKJmCovtoM6bs9XRr
IdPVMlMS1AGIcYE50YNZo1aoDVQUOrv+rjcgaXcImBprg2ncKxh5Nd5FZCfzhFwd5Y8MwVlkrQK9
zHYMpT0IrFjBukOfZ29pU1UMPKJ29EFWzrKdVLcg+nYBCSoM3xZRFST1/OR7SwQbHmXs6PGdFrVh
U+/UsRDKe4HslvhWtA66jI3PveOiugU6r9T47zTxaJ++onCQkBiTPD/qQ6vG08o0gHH9VlU74r0R
WBwEidFlmw7A+RuJEAuf+GuBAPb0DlvA9lHSidKgfclxDXxhdjv4WChI/28Ettv4c1lKE3lvkAr7
ROEdkhUL8E6YeVrOd/yeNDwIjHD8MTb4GweJz5QVWqixkqMPBluoPiUEA4pZN8n3o4ei9fPfiScd
GgCaxZ+hG9g7W3b0mubx9+gC77aq9yocvN+M8GT+o+eiwDQSXDfpkeJV1WuGNAPK8fQAnz2rpDUQ
IxDE/aHL6UesBAWkOBI7iH14kuNZUxB0rBZY6oM9qP0hmdTirgp6r3kF7DMYz7NIQLVv9AbJgk3R
liNuIq1HHDEDGPMv2BWlwQsjJp011RjOqaHgVrPHrML+jTMRhWgkm4DRUtTuSkeKx9Ls4qMu4nJb
apH6l4DWB5ceZD5wNHxtynt70vGpoi0GQGviSO7gKagqIKpw2mt5RhHUcjbkYCi0d0yPlgoNJwQ1
VGv6XCnArDZmavVfMz8dnH2MceWIdpPn4JlgRHQj1kiyZ1gREjyQZ0DF39OH6WvGEAygqJZN0QgN
grt9zUzKnsUvyTBWnW7J4pUBnZyOPgTQmKJnlEiuERfLQ2B1FaOjsXhgHJlVUHKszPjZBnbxJpVW
MxHuGXtrAnij8A822dg92VnV3gPiEQcccxS4O7EO4CLrkSIYHeHMLf8MiVcn66Z3oylCRKzUoX9X
4UNbdJigh6pdyhYOea/mgWTJx5Qwc14YMPGOU0VGCoHMsaB34stlwclNIy1/8Z0ixXCPEAdUss3J
rz20UVwQqHQXfRSyky3p1gQOwzELYx2Dws32ecsU1AeDbKKPDr7wkNqDFXPuu8r6Broyjxq6DVFJ
X2CaAE4aBxO6AStEoxrIzyBgw4epTpMcYQPZKU/dJHsMzUrHVh+HUmtUl1gGiZAqrPpe4X3zFKtK
4X0RRatYs+SEXh0DT9d3JUQMF4vd8ZNpjsxkldB+GCmt6q+dzQx2TSdO/0WXJQ/fcGOY3kpFkLVR
C4p1Lnmtn3FHDN9qpjhrcLCF9YvZw1S4eGc6d2mLr84azVOHOVSEERFUYpwN7pDcj5+4F6AmURIY
yjYUpcP0OkrhNe7qVExQWPqQIzq4JZJ5iACbdH5xvsMTFSdpzcbcASlUp4/WWkL2oAN06WBQHuJG
tUW08TmfpLqp1YqXqKey3NTt1FPdG6PyVMhRgWeczg3t+wk4ub/vI5g62Cg5VvddQ3Yxfh3rIfaR
oFNr2hJW70CTgWhFN9lHa2rYKR1em+rawM4gVVatWTCHKSVeIIjZF7o3ds+QAfyp/FuoVdtBW+yK
ERoltKhmoG+Zg1vLxk1XBlmjvqCXG+H/7SmM9uvX0EAq70sj8254AKijFP4vh2Q78nbMzzhgYL4H
4PJ72YI3xmEthdL7iVpvwobDFKrjJwhZIARxwE8E6oM1Un1+oqcvp02b6/n3sNLybh+ZSskASSsN
s91HXGQtdL0BglC2FikQTuPAuCgIvgWdScQ6jHiHjsVOy8DHWc3f//7X//1///1z+C//d/6UJyNW
Rv9C/uoJEEhT/+ffmvbvfxHW5//5+Os//6YMQaXSEii6kLU5Fh0u/vrPH88hHm/83f/HiP20gX1V
/PDspiw3VD79PlET7d3WqSdg+8HThjiPKXetOiPVSyWZ3A8xc60QeNL1XyNOf4wuaHLjFeHA6bSd
eYJ6+mOY3o12z73/LdaAe2w0s3C+anBamq3epWO6x0gFOnAZB6QUH1wZUr5l6aowbAPVfsM8XVk3
mQEpgdK/kyvG+yodsWWxAccJYfv3kCN/ah4CV9fX1JzTxzUQnDOkZtIzRwNOYO5+uiiwKVpJArw3
BiB9/SCN1kY4sjGtdMU8ltHTqufYEJqL2tKeLB3eKUL4lpNwOxuCtlDBNHWD62uuHmzatBFNrKol
KcBgc8YnKthdx0NUdC+91nrS9VMKm/vrD7H4ZIbqGEgKS8sxdROklSNPn0HnBU2W36nPo9A64EnF
8B31vG5b6ypSXQZJzddR1/3j9VXn/9c/dq2h6aqGwQpdTDaKpZnzrv5j1+ZTHQeWZ+cvSD1iYlFk
Mr3vYpiF0IinZk07WDBfxnH2GEjcOW5sU+vC6oYpTHarzn+o+unqLVjZqq7V/MXL++Y5Tg3rxa9n
mC76iDeWmnf88kENaekGwDzbMc15C/3xoLVuKAwEzPylbqgsM4Afa8hE1a6NnWFXCVW+XX+xy8+p
6SYbEryhtNiXurr4nBaCPeUA/eEZ10l4C4Ezj1noYyAsF2YHGv7MjWzS4+urnr9QVrVo4JuaThJu
qadPSY+DB2X49pzHpOirSbH/Cmo62EzNlOnnh9dim9IZk5aG7ukyxrA3S5UWm/fM6Nx4I1FEtwQ6
Wjh3o2DTXV/swus0DVMTUtdMBq1isVNMSOA2revZGGim86Ne92Oc2ThIAenw1yjWsZVMQm3cXl9X
O983JgtLm69IHHWM+Yf9sW8sBfCo7iTeM+grt1CMKtlVBlq8Pr0WLLZrJOrDfqp+pLb2bs4ePeu4
bvAZ8FCsqIi2NsSHnnrOQf/lCcmSV8fpzBuH+MJvtCk46ULbNB1VdfEby6Dw+xrxiufRxJlkFaQ2
bTn40uZdVuP7GCZ5+X79tSwDLrtb6MQp9hmvhBBy+lYCquVJBor5rHO2AQbCH2hoCoCPtlFwNlCR
Opi2wvQe+kmzCzHIXV//ARc2OvFS43fQ3dJsY7HR406DJtL64tluB/2YmDWdpCLxAON27Y2lljc7
MdKcIUHEWQBtyGUYpw/rR4PXyrSwnxG0czYFvNod8HtqQsb5+ywq7goyvxX8V2OjaR4qG3kOOKCa
0sP1Zz6P1ZajORY/RuXJVWtxyzWYuYDjH6xnpXd09G4HqR2LJPkKm55MP0eKtUvUcQNHNryx8vnn
5lqSLColVzqv4fQNOFNfOVZhms9APpiAKtYgNgP9p52cYuueodRjAtZo57X2DA6Rxd31Bz//2BbX
E1ejppFSgLY4XZ4bSsIZqLVnPSKT1aI+HxB9CqaNEdbdX9fXOj9LthAqRnWmzrFn1Ha6FobT+G7U
0ntWgTPu1NqZC7rA2gORbtaZOkT76+tpZ19VgK00BEEGRrKKlNTpgimIi06qKVM+X9GKO8wNI+PQ
MfGkNRx6VrWzm149ptjcICI1+tjcick2jiOmdtNTjeTkXzlge2OVmbVxb01x/zW0uMWRNKognhdF
EH1yAst5vP6zF6/JtgG1cyCErfJnQ3MWe7GrxxbVWC2706dsOiAaVh1yJdU2TOSSZz9Qbx3C8/UM
Vbf5Lmj3OrRtF+up4I7wRI9LRpQONrVZD3sdJVEPsX+mFkiMy931B/wnhP2RMPCEgJZUKZD0koQA
ZxFUO0ATOSim8o5hcvPmmEq6N009W9uBOhxDYzK+Kr0ZYwY3gAkp0ibeT4yvNypFzNbS9eHGzb6M
Qv/zewRpA7sScUNncQa1BFGVVkdTCdBMlgYYe1bGrz4qvOBvr2AOd6yCYRb6UZNon4GaQWkYedQX
E5ci6RpYnr7deEGLguefHwQOSRoGMZHRyuJUMq/TwEw2fBI/Tbo1qtAgFUzMmtihVqQ+4iEJkpju
LIpG2DWOxs5qFfXvpNDDYNOlJuPG67/owh7RhOM4llR1OW+X05PkqEpP5j80IALsZOdE2viCwNS4
p/lg/FY1ukbX11uc3PkFcClojm0Dd9ZVfbEn4xYPnJZex12JbDTawUg59Q96bDPhLg2A+QdZVvbw
qaK9/YrFZlfd2KL6HBoWW5Rklquf96+RiC2S97pNsI2pg/ouGJLx2OBThzqoOnxxwuoTGb+Jllbw
OJvX/krngQ01sMHlVNIzt3FPPeCXhMI4w51hJQBCoQysyb/9DpUl3+6jlRfY4ctoCHEIjQQ4SEqb
Edzsj+svcfnRJHUzHwxFSJM7hv7q6UerTQQNKd2TY8FPx/LGtlCwEeEjd6BYa3gWPF9fb3GX2FLa
pmPBj1Z1JuKOtjjWgV4FAkFw5Sil06kwPelADwwbSx/C2ypJR27wG/ty/r/88zNJSUnKvW3wnJqq
2YuTa0NQoOEvG9ds1OIgaHvj+zEiWtSY9dq2ymGL4GJ+Y3MsrmyeUwqLYkCzdWuWc1xsTizzxhTM
J6YEUkjGhykUNevRTpiZHEq1qMYdql+KchxqrWiY2gNuWEct458bD2+c/xBHRXdE50K1JKnD4gNn
KvieCuKXi72P2t8zbAua5xRMecr1bbf1V7PVbLi9LV2/jeGj1JMittYM46voQqu+b5i6ql9o71p0
SZASVsNvvTFb5oDoRXbzUwTSL34ukeXwNirDNednbaK+udXA7RN4grZSnwuUWwPK2BK8HKoWKNmD
jW4C0rRiDHGLDvtCU481+kC4+6TmwOB0jHJlLkRDNXT7Nm07TBxDIPZryFKK/2r0qDO/RQDskyfy
azQJh34YWn2FiQTa3Nf37NkZoUB3LMNAr4aaTrfnV/xHDaKD2cMTAZySXWdMSGOvt1eMGJHE0afi
F40VeeOjzZvjdMeyICdE4w/Jl5sDzx8LxjX8bfzIUlfth+YzgrnFC8ao/o1Vzq40jhjLUFvrHApu
2sVzFUi4RIDOUxfABl7OdA6PlWng1mJ2BpbPhX5UUoQWMQEP4D7hWZIUab0WwRjfSDCXkZwfQl1p
gZHRaME45iIoDLGB6CUWAa7vmP2bWSbhLsOb2s1w4+tQmZ91IMO8cCl5yxsv4cLx0GlN2bQLBMXF
8lVrqPPlRajhGwK9cG1nWfiYomW07eddOEDsOIL5EZhFYkKc0JJ5ur61LnxpihqDfUVabxr/XDF/
fOkgrfVpTEFT+pkG7BVMaPpLCdPw4ztYB9imck2C41XtRa7Q9XkrcCPnS0/QE5E3HewHQ3qjtfOj
3n8Hzo8DwPUnu3Bo+KICrURyJsRjFpsrqoOhCNIgcGsTWxyzq+9gEAKrb0GXWTqeGNeXu7SZ0WDW
VFDg/MF2Pj0zlRqPDSOxwO3thGt0iCvim0fwGIZ4h9QDVilJgc7GGBX3vseIYJSN9qhW5c/rP+Qs
K2Az0yKn7yTsuQ28TEs6cwBBUPmpi4yqjr/6IAbpQtYZ4q8mhqXTqsS3yvg+1CD31lRQerixczrG
q0laiv8rFoNaPHqtjuQqci3VZCsrxhuWsak0x9eNVU4uGblROPXFpwlYUvdYagK6v6MidFSvU691
jEOemRUoHGC1CHRef8CzG5zL1KDVTupJKmyYi9IfpUhMpHW6MRLE+u9ZMXbfdB0Sr4CHMAC8vtiy
/8M9ytvkDwscMZ2VZeEBsiGTIZcEynmJke0CtIV+wvNEKjuWo30gqAlKUkw4p50OdqCc3bm61wJL
nuSefzR70QHEeGsh6/AB12yt2GHkq/+MyGG1G1vwwo6nJqPvLjhhNm3AxQ4ccxVibx266GFOBmBt
/GpNX9Rv1qTL/KFhsvH39bdzIW7avBVeCyWgoS/3/GBHOv12JXb70ek2eAtZwGJF6EaEsV1h6PV9
bfh4HRZ+9HZ95bNNgCm4gZYqYZsLisnL6bPWiYYzUxmyD22sZqHy6H4K+rMN71Kg3g/XF7sQJEnw
LYovaH4G7dXTxQwLRoBWlFjpGXI4NpAs19oY/y8uIeIU4yNh6jaF1SKb73F56EJYz249xbQ0QTkD
IFU1BSNPhJVQU2hxHRoBw3lJur3+gJe+I6mZaqvEy7ljffqAE+AcpzHzyMVRKKGHp+f7Bt3hTSBZ
Pq1hrsKRMte+PvX76yuf58bMHeY4zYblftAWhxkgu9G3Thy7jTRz8Rgo9IC2OKMEL7qvM9kdsGvE
3yIfvI9v3TmXmu97qnzIO6ePXBWmMVaKF7kFHi/buC+U1Qik/X4YIvv3gA8ddhh+DrGFhmtx484/
27xzt5wOvcq0kK6aMX+OPy5d8ON+KNtJd22YdOucv+vzpHvoAUZqeqO8Onu/VDiMJDVmgTwkR/R0
KQtgR0aTSHfxdNah4WHsJMCdr3y7HrYj+nvMfdX0o4GIlzqvyi0EyJ+89XTRKgGzP6qGcBMEPO4o
s5CywhholU1NuG8YgNx4n+d3L1cChY4taaKpNlfD6YK6SDHQiVOLKw/+APRIHMSj6O/SxosAC5Nx
lYUpT19kKLgH0D2gO+q7fEC45oO7eb6aNEHvgUkB22qxqUw7ik3P90y3bkpnXzfAO9GmyDZmJYwV
cF31NYOkduPpzw7vvCj31Hx+WNJZvO3QQxdzUD3DTerIDkDwthOImZ58feWQuruoHCJJLaxUHCrw
qx/N7FideSWZhk76Qyw+ffWmqlVE98hCdolp/HslcBBAAiTPPwHMihHK8GsIBx9/zQyBbGIkkzz6
c6drTgo+jqnfkcxhHQYrpYy2npI7jxLHk70/672Bik2jG7v6wql15kyScZepa3zdxaoaU47eb0x3
VFNDRZKqrlF38j06sloAmPb6M85b5aQEm98rmpAcIS5zrp/T1dJEtJGiZKZrFkSGJhDZmsm9tguD
8YeBoqF7fblLD0cdQLpI4sGFvti5LXS2EAUoA9WIMV03eohZngqoJUOi4EbJcWm/zr1VQyddJlNe
JOalVvaTyZTFTVqsIlSjdQ4Kkt27TGTGsQH3/taEmrahfYk64vWn1C4+piQ6UXNRcC4HGRX6B4jI
Bo5roL6eSiDOU5GvkccZqlUJt8TbOiFYtC1+GyoGuxj4mlhF+M7o0P9qDBuhfg/a/op/NkIoE629
Ud1NGcITb0AsPP0GJuDSJhCIKRDd6LESxk83gdd4nl+FMIInCRKxAwGKXIZID1lESTMGsXLj/Zwl
Omy6GT7BhqNscsSihplA4hfl6KMwnjbNL0wdqz2s1PTT9a9w6SNIW9WkDVaRnbDY2mYjh1JVK9Nt
8rJ5wWUpvWsaJJ7CejJvxMbzpeheaAZNSlJ4EpzFA2FPYClIUwgS1E5de0Gjb9vSRPA57IwbgXDe
tqcHdm6UqFCPpWafA19i36orKIEC/L4Ec+WjhSz0sPkCSrzbeWTgW+D03mY0CkgyKsos11/q+UXP
8oIBOdgjoMn/7Pw/cgoDxSWEJzLHHQM53SeF+RAXqN3SYvOwowd7qAfICFxf8/wksybwIsEeJTOW
i7QRRUZMAcdZtIJW3bM6DWiZid7ApFFkn6wcr+W672Bh58rP6wuf79M5d2LnzBPJGWx0ei5q2Rdl
CSTItaPUNh8Ks0YlHc3kMv5yfaFL+2eu5ueiijbCEk/RKVZXjgbxIkAkwsW/u7gP7eCtUnm111e6
tH14jebcteUDLuvMOGjUcNR96RZBpQBjsxssKcMqutP6Ht24OCu7z3Ei0m99q0a/Le7Gz9d/wKV3
OicRNGhsnSJgcQNQuxaKko62i3zU9OihEYibEfX+x2MM9RrpoeSkMK1ZIo66SJiKQDjBtYIo6pA3
bUq5j2kvfjjKsA73J5g8ms4MSU73CO3bSU6FwN0SrOl3YU7ZHXyiihpO/XX9zV04BiS70tZB/83/
mjfRH0dPmIEJiNqx3KEYla2naumOHvew7roSh20AaOTYWC9bjEpvfLNLK5P6EXJsYfDx5r/+x8rM
eWaMODEH3nj6Dd2kaONkDVQP7lN0ayOR7tH2azcAy24Nny6cDHqTjL8YSILAWJ6MPOwglQatcAMn
g4ulMN0amyTetL0M99ff7/ktSLrlwPQk2Kg0VBb3RRAp3T/kSxcCMWMsbwz7Q2rSVKFPjOCKgl3g
9QUvxFIeSzIg4t7l38vXqqBMVRQR4UXzEVTurGNrOQichAY2in1ebQTaH9eXvPSMgiCjsVXZRZZx
+iWpG/oScTbDdTqEtn1QtHemDoFBFbmJ0Ezs3Ag3lz4fOAfalDY1KBia0/WQxZ7U0SgN1zB1IAb8
IpTIJlxJevnxWM1UlmLXoCN13tYIm3EoC7Uz3Cm3nHetC7qNtIb8xmm/dBLQ+7BoChFSxHLGptca
SoBIsLhFiYRy6aTKFwwBso3f5SDcrVqv18gxfg+F90HcJoGFPoQhpATsZwL3W+RoaNjHuPSRqGuA
f7MVXFj7S50777oG0NocIEdUc1n24e2ikw6imTkXCYY9B/M/D37eiKDoYnqgNKz2jR/7G9PJvdcW
ZZJNCUEzvJEZXtifOpKIdO4dPiTgo9MFkSiAxd1TZHZNbWJyHXZHPdO9I+5EjNqt+u36852hL+a3
itorBSVqwED+FudBjarRCp3WcFH2adaWH6FzA95wE/Y93ISB3GDVhQaqG50pKBW66iGfmT49s1/0
HYK6v/HCL1zPOg0GhkRcXhzPxVcecFscc7s3XHxta6bmEoP3FZgUeKo25pCHqneKXQ2Z4VACx3qW
dpTsrr+SCyeWmnNGoiCeA6pu/kJ/fHLTm6QXtpWOH07v7UOm6e5QVvU2KHP/xsNeiH+GBnqVkaME
+KIvrk40BA1USlvdjVKp3sE0QRa1be0veTSFv0cRjQ+N0ak3ovyFNwxyHAAAFcEcdRdBt3Es0YnB
Mt1MRc0XWXGnnTCHQMhllZTYyq46dAU/+Q3aN2sE2sWdMPugvfHk87lZJPHcp+B4LOZhnOXFZ0Z/
MkK5jwJoxHLxW1j33uepC/Tp46cJ3IxFu3Ue06M0c/ot86RHhi/XDFfzBHOXFlHTvKh16PnQ8oyM
Se/H945D9AWpwtckVJ2uh01xj4Ms069K0dJfg2LaLibyyqcc/sGNu/PCNp0H/fpc3ZNKLpGhSPj5
SmUmpqvSuV2j+DrgXtkgouzrAQLm15/rQlQi+QCCM5cgIOjnz/nHmXDiaOqMglszBa3+6nRUdStI
gFgtGRg54PXqSO/Gkheej81JjcUh5E5bblNoMRHXmdRdCFzqfZVbBc2+Ggk/G43T60934UTQyrTo
Tv/P6GGxS+oQZzcv8vB60maMjoX8Rr/ysQbfQJ+D5210wzfF6O1dj7ABJeZoPV//ARfiAEQ5ybCN
0wAEcxGExzARWegV8CuDflLgyBsz9A3lG7Q39EFDpAjkTryGnSXLGyfkQkuXaAvPCeQ1RREV7emn
hchc1mUeJKRBlhjhCnqozak2FkwTBto4eCkSkb4wiD/1uhatO4mft5wC+dtshL29/h4uRAVGqZS4
QJ3Z2P/QT/7YZvGgqFTVanw3KbH2m52Rrosksj6ezP+5yrKT2iFH1CKRH99ZauRtdGcw8f5AGrqR
af5FWM7zFBaV24bZLTD3pc/MxSI4SUy44IKcvmozA8jpwFy/6+GFmXdjhZbDq+Nb2gtDy+R7M6ho
AQotEcONpO3CWZqHP7RLKOQR3FrcM1Gj6DbqlNEdOhDVQWa1vo8iDeMKP7x1f/8zSFpEdin/yXSl
gCO0TGCanr9mYHdxJ6rExFEFVCvWPWGaYnLRFm1THLHwa72dj1ck5r5DBtb7UJawjif8o6EV3bjO
z0MXuEmmP3PPXidMLq5zkp548sY0vYvI+0t8QqsxXKvkfJ/Hwuof2ya7RfU5f9szdJtgCVtjxrMv
wgnUKN9SlQhf2mBI91mihtvSSuuN0M1bucr5jjIsh/bMTMYCR+0sPiw+rQ1WQ3DbIrusfwRamCHn
yRFF1idrIJ4HerpRRwfpxOsH9cIjzkBCbnDwPNBnFkGjs4s2wkzWcwdU6Spu0ip9aMMgy9dFHDOy
v77aec1Bp4ZxMHtXg127XM2AuIr3COha1G3lpwQ9tK1XtBjG4PSNhO7Yts1aL2awOu1u7+f1xc/3
D+O8mZHA8wq6C4vYnEPvED0mlK4VpnT4knZcVVbRQbS3nVXih+WNFOI8Bs7VDZN+WozcBmf0RiNF
ww5nHrfxSpqoVqLve1As2+tPdf4BuVptGsNzHgiDaXEqeqGj44uRuTuSVD/ltZw+KRDJ3aTJnFsl
zaW1uNZU2ja0usnsT8OeCEVSgHcaXYSGZmBHihY1EuCQleNbzdkLS1E4zZB5DhNYr0X+FWFn3/SI
irtjK8IfGG4lT1mkJBtlmqIbm/LyUkjqMQkEd7qMc9hyFCqKVx08jHx4QlYkO+i5mW3RFr+Ff76w
BeFJzJATkth56Hn6AmXdYdjnpL3bIfm1lxUS2mnYg/nIUQmc+qa98Wj/UCFOY7jF2HwG5AiG9kg/
ni4InVgNetvrXEwFUxw3pRUex2DwXnKztL6plaft/WDsolWV0jqxfe6xTZHq/UFPcJwhlBf40eK8
e33Pngc7i4BD5QIYiR7cshOWVhjE6RG2VwgeIK2hj/5WtF7sBgjKoMYx7BEI/SDji6YDBELQyzSK
53C+TOjb1OyzBHVO10DF96sCovnLUAbIZyIJsdNqHOuuP+OFXTWnBgAI4HrZhJ3Fm3cG9HXSsHVr
xKLdDFHkIz3+6SBEre3/F0tBiAG4QK3NlO50qVBrhy5ItMZFrCuh3Pa9o6H45i6gMLsxXrv0VIQZ
c26jzL3FxX7ChrtF/Spq3KEL6yepaM6ehFd7pdEhb7zAC5tE0IimcUJNJKzl0DNEaaNQS9G4ajkg
O69UzqEX2KqKIOofqnJEsGrKP15S03Dja5FDg3Kh4jx9lb5TV1KkauXm/QTcZIPmiQcULcG7McWj
OkBxGRe0IdgzukcQK3eMxPuFOktR3xj5XogU5F7cyxqgRDoTi3ygbRO8jqscDDgqv+PnBs+D4JhV
JYp0FDkKQqit6SXrD28kaRCYZlAT6y6vZ1GPNBoms3aFkQ77Ee+tXYgSzMFUUE+6vtSl55tfMWWo
Q3bpLK4trLmGGPMosvNZdcdTnV/ZFHpbcHcjOgZKt7u+3HniYTH14nZkKMUEfYmm1duOsjGwKtfh
5CPJD819xDTjUGT5Z0yGwkM9+3Wh8VPfOJsXn5M0gAKYJsIZ8ALFwmxUcOh1h9oKX5H3SL72tuVv
kGCYtRWLanv9QS9UgXSo51ND5gskYHnFRKQZRdkUnWvBwgKAFsW4lSdYiq3HvkFrpq6wKfHHUKIv
mU4DBVPq/xVXSvx90OL6eP3XnIcLzhLUornfClJtGS6CEVVzNGkm+m5l729wYps+OV1cjnu11vJb
e+r8I88nFxWHmV47763Tw9sFVTSaSam6WpnjZxbFiMFvsKsz3kaExF8dG91trKeieFO1cXED8Xge
rhgL/DPNJi5y3y4OLFAjbURfSXWZkZRrUUfFd62vwt95piAt48x+wVYTyR8ffsFA0Umoaa3Ap1ri
LCMEW02rx5rX11CWM6NGPmapXm+kX6c3dvKFb0mDE+ASrSoywCWESNZWGZgWzak+j43vmRjGI8op
KBCqKPBdf6r5XZ1mLfDVZ46WSf9c5WOefkifO3IW1h9dH8T0jrGqhX5zZh0S0H8HjG8BBtQKGJio
GJCaKLIbZ+jCkwrg73xO7gKqhcUlINHkTWdmqUvKlO9rSpFVjznJCmm5WwnahaVADzENASAFDW85
VKpVxSD3jEu3AAy/1ZwxeUnxSMIGtQpvhMALG5SmEHNBmlOUDMt5WUX7B3vogadCHhV4/6DULpj3
FAt7pKLf04KDfFdxXPIPX2XMW5FW0KgvIbfL+R380QsCHxuOQYADpIFHCPAlX4yC5FpM06ZBMO9n
4VR98kGyLVhn8DK2YZLSz0SqxZoNxoQqttiZmzp9ke6nUnXSXRnESDumdosTSk7X90awu/SCwWfN
Q9dZ32GJ4aQvWHSQulN3ivFM9UrrR4hm9Eq28AF1u/iVKc4tCMT57cJjoiYB/GG+SZeTNG2YLYgc
L3Wr0qgf7Kkuds2gp5CwynTfK/UtDYHlesCN567ezKqiqSeXWYnWoqlrD9I8jlqS+0jUG1hZYnIb
+O2nqFGTNlvNIyr1xg5axoN5WUYL89h8Fgxa1rhqnmcBfGnjiNlV3R2KEbXadWpUNorYLdqxma9B
hEstuQkY4G97OfTb6xHp7Fpl8yP2SAMKrAkhYYkKrkqseKfU148YCDU0c8sh618rC/zSzpnCUn0a
sO20d57ieN6uQDsE/6ykiP2HvqDHvg1QqA9v5OJnDTp+Ew0bY4bPwoWCLnl6sALf9gGxFuMxKUpr
lft+dTcwWV1b0GaAUgS43cBwXUt8pejhxf6+wGftoyXt/CO4aucUDqYSGJXTH6FxwyshbJJjD0xn
KyQL4ig+uEI0P1UcjW+kqMs7fl6Oxjqlx8ynJ009XS4wR0yOUr07BnY/VE9x6iSwk4IRO/BdzTaJ
xAoF2xj3ZqzfwpGRJ9YIN7bj/Eh/Xk/8BmBjtCY45CrIv8X1hGx9iJOG2R3xydP/tqcx+ZJUQfKp
qoPuxuMue0gsRQOSnQfKgQbnkpM6Yfen1r3VopSXCRwnynprU4DduBrOjzWtFuaHcx5BAFvmjE5q
ZUzi++7YdcX4UCXQetGrwJomGdSVROJudf00XfiIs/YKl+xcitP3/P+cnVdv3Ea4hn8RAfZyS27j
riTLclGcG8KJE/be+evPM8oBjpcrLKGTiySAAc9yOPzmK2+5folOAj+zUJbe13h749chLcnH+1yb
pxzLw9zMzlDc1ACbRNyL3TDrdHljcrCO1YzkyZZIZSA2A4aTV8fIrFIL6fGw9TlkCUYFiV7M2QF6
HWSStLaQvyqkuMeHMtcw8t5SVrohnInleXSuKNozJDpig367EvvCGSyc2RcfN65QdU5DQ2GfujYm
UNkBTe3GvtjM/uRvhY5eHu10u6uc0WsWebB/9NitKE/jYtvaMTPVWPohobJXHbQBDfS9JCNfcGwh
mIWNF060C/6OgibJnpU+sTDoKAUR6k/bwY75pcW/HDHNOEKK86NvGFQJ14TCfIbPZJ1C6bETg/cN
mX3F9dci6vGD7nC2aaUMNsUwFJfeUruDpsTSRpZ6+8Fo4HEFHI8IIar4651NNZyrJ3MOfFkGSZpQ
e3mROeffP/x4rMJkWKeo4/Ss3l+DdXCp6n3gY1ynJm7Y9kIwSh9Guoa9UdlH2wQcvremVNXBkubh
l4+uD6AE/gZpBrhZPFCunzKyymKCYuX4ixXADSVSNW4/MHNaojT4iUdguEvDrHcQ7DK7LX76bbRA
1oZyhtYdVELSyevFkeWrkLdZHH8aFEyCZCN/SGo7fx4UVB9rm1XvP+w769GIQZRP8H5gL4g//+1j
cVC6HaJksvw2rTE2LjVtwPG0gVzWVhIFQBvWG9njOzcrojkkHJQhAtOwvtRMMyABrwvLD5dOUEGw
PF9Kyg95ZkZu1YGGhGUdlQwyANPEMcnzHMNWHZUof0xbJys2Pqf3tgBsOQ1qvk6hrXS9BU2GHgBD
erYAH4qzFE5fkQyv98Egp495JcUb2c47yzEhMSGOAWwVlIPr5cYisTosoAw/nBJkcTqIIWU4m3sl
VCZ3lpku3H/Dt/kdQDeaFpTvquguru6DSWcvsaYJz32Jn4G7VCqepNDglZ9mGRQP9WCYGH3N+vAN
GXisiRw8S4rT/d9weyNwG7A+hEVULm4CR24ySA60FnzWpJSnvsWyPY2jDKcGmiRFiMxhRrj74DiX
HirjXNQf+a8oN0U0++1o5wy5aBKM4RlJPWeXMzM9OqVVHCD2b6lb3CYtLCXKE1GfMANbvVNNpu+M
cUx4xlFcUg8oUYbl3pDhae6HrHU+CnblyehbigIexRExx7l+MqVKKwyNVAyaLan1MbyU3CI30x94
G281Jt77WgEF0V6i38WJNVZfRxVomIgqPb5thrEctBQXz8LEr6xS0BBvxlH3kgl5VDTlMDWHiYQN
rxMd7h+fd7aXG4eymgJBwGBXzxtkUihXg+P4Xd+Xh3E0PtvzkjwEIFA+HgvIGEheCPzs7rrlE2eO
sRjI2PgD+3G080Ku3EbDIMErhqzxsjCPPyg6SdRBt4dLle4vRTzV5vXLjBcdgf5RQjttUtRHEA8G
zHylPsEo6zZ0Jd55maKBR5uJGbj4GFfnVA3HXAkxU/CXqqVPUNet/E9Q1cof5pDij1LDmz7rczdh
9Dz38uOiS8krdoD6Rki6DYFvFDIOMdAsyhsRsn77Mqty6TRoy7U/VZJNo7ZDN6tJ00e7bBpfocI/
3j8/byqv10UFlDVSFgopRsVU2dcLlh1Oh/iYVL6DfQ2SJWaWS+UZYXLL/LrgScEDa0GOSrnQpjl2
jl5LLxOuKPWDMcpp/W9QS7NxNuNZMl9GHFIxsGnaXPtpJb0ZYs8zalHs6UEf5/6kzlV/cJSxQKU5
bjAzchNVxcwT90Hcfd2Jca4cu3MYOtpr5Fg4+ByVpm6jg6GnA3h9uBTqDxnbuL/R2MJn0UYr3Npn
YxKmz3ZR5r0bB00h7e9v0W2ERsaYU8FVAeGC9PJ6hwqtVNkIfn/cVsHRmZYXJqbTicFIfmhn8Lzy
FEwbucftZ02qLjT86HmKKdRqTUnScbs2U7RccXPcxQ0eznJhmHhc0YT86OMBlyKtgnhBpcfwe/V4
yZwXkZRn/lTP6ncdC4tw16V2O3mBpfbTsRomMMpLQzzdWPm2HGOmD2GHSSXfNvjV65VzJ8ybBucM
30QBaIKzHsqgT6QQFxeaIenB1mPMI+sBA9eFGLcROW9fKxUgVAUaOzTO6IJerw7rq264tibfGHIN
eW64hHQSpv1AZ+exyOzlcyGI2Pc3+5336jCSYLJG8xXG6OrK6IFKM3PHjNpSp6g+DQW0wZOslhEK
2e3H70Ik1iwN9U0x9Wbedf2EcYgFxKy0gy/XsrE3W0zDSXAcd0m0rT7VzWa+gcJUtAEsygKGXddL
WSg3z1MZdX4F1hI7zazeY/Y3Pk2hrJyLJEuxVE23MKU3mymwJ/R+mG6BEmOsv1qUulIfy7j1uyBE
+552mPFk1bNToZ9Whd/uvzlxHK7iJApLZOSglQCU8vpWTxjPCb6buLP4fTs6+4n51lM+Vo4bIlG2
n2Eu7uaU7NHuC+HUXesbt+/t/SQKL4GkEC173ANW91MaA4vC86j2Sw3COrL4zlEvxgzV6aWJPqFq
nHkzcyedX4Cr+A5D4lrFW+TD4HaSc/B/dPOZH3CS15o1qVNio2wrjZ8vGioUXW9gf4AbuJshafv1
/p7fXIZiLaEeojEZpue2ioK9oaKxiRKvb8waSNYC58zELTqUTA9EFOOgR3WgbHyh760JppxMh6Ea
4tPrsKCjsNGYQe3XrVFFpypXoumb2Ui4Wpe0hV4saPMfHfyIPdUZVRKJxKh4rZoaWNkkpb1R09jr
y39MOFSeuYTmt7lH4+P+lt42lFmL5IKDTG5F5r3a0yqJA9PI+8aXeMNJz3S2KrLQy5qupWUrBbNy
IiFw8r1dVc43EvXK2EdprLYvEi6mQeK2Wl12G7H4nU0nsQRyBepddFlXPwpVka7D2jr3E8zdXoEk
Dn9S30eSC2xvONKXCtuPv2aa2BSaQpdIfNfXsaMqFsOSSi33+yyvW6bTkxLvIhzalj8DPdW/ax3W
kRs5piq+0esYAtuF9iOkCY0jvS5O5HTUYoM2mb8A7Mgtd+HDiSvPwLVwRsREtMnUKKvm6Kxp+BV9
Ns0iGQ81Lm3G01yriNl0xjyWfys47WheZShd+Oa2mODw05t0QZw4lJ1+P0aOg+YcPmCj4UYVtmVf
ZWuamlO9mFV3vH+i3nl3QhCXHMI2AR2tJxRRqbVWMdUZqNwyPhWSoZ5SqZn2amV8q+wo2Zg+iNJ0
tYe0iylZhdY3BeUqDlZ5XipVnLS+zHzvnE5deymseauP+CaJuloGeh/gCa40bup1r72JHBS2lnr0
sV4ZLJ8Kt0CKRcZi5FDbFkPuQALLb+4mCaeErzV6qco5JFdDTlrLivRHumA38oxT9Bh8pz3jRJ8S
HQ+4eWc4habuMRQM8ftLyZSFb+tUYcyGeabpG+NETIcPaqMMP9eZtjfiNOiOoOxj6QRllI5b0RQ1
TEAgB+oprvRBwQy6sgw3XbLZ+oysrYxCTpA5y59diVMtTphYe/1VSIoc7fNA1aunyFHieJ8h2DF6
cYsz0C6z62X6nuk6ki+xqg7/4kGRz09LoXT9JZsjSUOmVosWhfw8Kgrp3Dg1ckOuoiKrkbrgOgzn
CcnDwKYfOWNFdP+Q3V71DD7IFYX2MoTpNaADLAu/gSLA7xDTnU5tpU44dYdRnHlQZtp/7q92k5gC
EgZyQC6MOhzHYJVYwCAPZ4ehtT+ZmVVHOzTF9foZv3rLOhbzFKf/dHWY9MrOxrjM2scTBisv93/C
Ow8MLBvCJ0xlOgvr+CSNTQYcea7pLUzFqwal4rXBeAbrU+xV/h9LiS+JiQ9MjvWN5xS5NZtx0fgd
stDK6wJhYvwhpWSo/07odOmf7y93myqytXATaSm+6QuuethjXycVQADTxxKufcwbHOFguPqZ0vSP
GK9mLuhBYyPyvrOmaBxT1hN3IXOtgoaegFHFmQpr2GYu+p3ad2rjmZKefxvCVvIQp+m/RA7WN/cf
9eYlCuoY2AdBycE6Zl3Mk9aYDI4tEyBboT9amF6fY6bVmFp2W/f6TRR+WwodQYi1gpu3OrJNEgUt
AhrmqY2k+qfeOkuzx2szfVYRQ/FzbRk2vsh3FyToC6F3mvFrmKRWRi19esk8mfryV4Da9eOIZddO
sZdfuSrH3+7v5G36i4QgAR9GCO8QKIC4Fn7ri+BOs+AxaemnUpbSz0pvyD/0nmRin6SFGSGfXJSY
JSdjF/iqZHWKKweIRu3wn1X393/KTSGgMd6h1QY8FBIOV/n1L5HtoA3t1lJP44Db7j/SHM2ttc9t
e0y6h2oyklDokWXy05IAcvHMGtDfIUm1fHy9/0NuT5dD0Yyqhph1WfB+rn+I07cMMGM8V8elDd1Q
i+SjarTFcQBL4394KcpH4dzDcZZBx14vhf8tXvYVdqC43tolbZso08wvahOa0ytpmu18vb/eTQBG
RUlI/4DQZP7CGbteL2FmPE+y1B/NxBz3bW5Gf80djlK0fppjpFfQte0uvOh6Fe/ur3w7IuUTwk8A
qAVKIsrNyCMrFrtB4qY7RlaLeRuiIi8xlr8XSQuqPVtU7eC4ovCjWB1AZ8VCMrFcHtpWjn2zL3GT
09EPBZiQ79CnQ8wrr0o/Q9mZwsypsTwdeuOzUY2hL484HWZBoz7pSmJtBLybr1M8BfZWEMBhuzMK
vd7AGLhKqGN6eGSfzEtU17WflXLiJdhAHLA121KNvQH8kwCBCUFUlVocaMI61JEMmMVYJYC6dD2q
Dqi5R4zQtaDPkJtclloNv0wojfbnxgrS8FMP0j4jUwDO82Bj0yF/dabIlo6Ya9JqcyXElPStyu4t
E73K6fiNhA+kFCizgBqvYqSERrDRTX1zbPFoOCvtrLpNEzVuW8elF41S/JeZq9peXkbtcSoDikx0
HnZdneBvWyXJUelle6foIY5UUZR8xoZbP7SGUe/apUx91PzTBzwIsQJFK/mb01XqwWliw8sIjn4V
taZrYK56ADIinTANnjdO7k1cEk/H9W2DWUJwbS1DhtAfAkKl1Bzz0Cp20KuyhzfX8LJq1F2Q9t3j
hGbUTu767oFhWPTRECGWp92E+I4YwK8voLRRkCWeovaYlzOQ0zq2j1FTL95galt11G10AFzKVEAj
ZaEUWBNOFTh+U2VqiV/nstMMOyVNrOAwGs2UHLSlDMonWzUT7c8gjIrl59LQ/pM3NvsmoYCFxNel
MfshkQGjtfq+jHSUs6bgJ6TZdInCsvVwD20fjTGvz63Jhy51y3K6H5veXZQHhtQlAv5aXHxEwLWx
zTD1nUbththrOpTGURY3S+sk4zGy/J2qap6kXpHqTbulNH5z3SAExOkS4xFQv+SK1488j02llooc
nKQRLbDesMB3D1a6p8+Ubuzu7VJ0Epnh0cQxCShriZCIYsaM89k5la2ZnWghqp9R0LC8BTvejdv8
JlByydD4ptAT/X160ddPFc64IMtW4JymNA4Pco5InD2o5gU+wPcmVdOPjndYjl4zMzSSIzEPvV4u
nUrMlvDhPWUQ5fcyaupehpjaSYqwypIqBIrvHxlttZXM0EEUkPG+jS+oT1bZNn1MOdC1UXrQgYnk
oEPLenzIMZxJD1E/2DXtw9xCkJd2Wti4jSVXxR94/o7yMcUl0rzYoy6jLos/CUKzMBblA3l0v/yo
KEr/paTEqjVZDDDLC+VrstfN1JyPBtCApd1hPJU+TGMqmwdlqtLIdVD+r72gm6YZ16slmKQnB/by
M6oken9KZviKHkLcTDz0AGTDyUoqY9otVR2Ex7gLrJwSPFcWbQvpsQooMGzBdwjLA4HcEeX+9VsZ
DKzn6fyED3KmBcemab4PnWF+1YLJ8iy9N3fJYIHnmYetvtfqi2ZhCkzyN2ipZBq6vlpYoYp96ysj
VRYipCErP+HYSPs67VRfifTxJMQ8DvePxDtrIshJjNbEwUe85fphMUyOK2Ox64cptM1TGKNXUPSV
fWkSfUZkPEx3wO+2aMZvWfFvdy8S4AitsqQAbCJeuS7gw4Hr3WiM5UIDR5f3w2AvKrY8XVYyQ1Pm
6FfZBOMfdSppmCqXbaZ7NnrkLyEWxwg4JPDsvbo229ad0Qt90uu6aA5BHlnWY1iF9ndjadTwtUxy
KeuIxID5kPfOIg2b8jyaa+zc2IrKdULslZ/QyeqS3TB3lv1VrhW72NVy2VWfNbtalO/NWA75g4Vt
WEpLJZjT0isyMNQ5orhOz0kUgvEh8oANrhUYO4ygTl/o7KHX4cm1WQHRsSpnqndK2BbNrsdv6NK2
cNcO3CPp61AhU+cyNx99ZOgXeR9zbX6aoNL9SjG3+8eBoGi7LZbYH4t0vAFmM28ybozcCHWrK6t0
otFZkLS+5I7SoDOm/JznIH7SYeec5jjRNjLQm2PGciSFJAMoEVGSrpZrwMEFE5BGBCON5NIGg85w
Fl/wgLbVYemNX4UTfpBrKR4ROAafEph3QANrZT6HeVA7wbW9VH0zvxjVUv7RqX1zMTXmtY4Q67v/
Kd0EVzQAhVECOHH8W6jGrj8lA+HROCQ1fKojYz4irJY8LEtUHgE9L8cPLsV9T6DA3BBTHMGGuV5q
SYO6gBwcPNTU21/kZppd7Iu6H9k0bRE23vSJfv9WgbPw1lATeRP4AWx3vVaa27VCadleiJUlNZim
d/nZUEfpT01K9MoF4gkOfkw05wV81dh7EmI8zrHBk/XFxvhXsPfwQTl1Np1sGFCIftRzr7x2c6ds
4bJX97eIK0JlieAt8JAkJ9e/dQlLGtv1oF3qUp9/FFBz/iax0F5mtfgpJU210SsTj/771tA/gkpC
omtAcqM3vAqeRdqa+VjoywU4znAZ8Sl+HDuz3gjRtw8lyhS+GuFlCRNIfFu/NTvKvsKnMq3GC9CK
FGuGWY6flMronqd4xgycK2XjIL+7IIkJQ2KaR9xH1wsm8wA6ZFGHiz4uMwoileJ4Q2obRwRzw0PR
lOaWvu9teGAnIc1RiBEigLpcrzjNxVJKBbmzFdWy7FUaSudxoMW5N+Xd/EkOMR0aZifd2NmbLxab
Y5FAE5TEmHodlSQFqXooasqlNZZhJ6Wm6VJS/dstzpYq9DsrMQ4RnyojeEhyq4+og3aZFlnfXYwA
6SN3HiDhGDo1oquYUbMRHd6gEqtzKaIf40peIiPx1XbKEKzMLgu7S5BIwa5Xud89qQGd9kevWV3j
qnhcdq49ztGPodOH0u2cXncQZVUDzRWZgvI1ZBA2nOq+G+qd3hspph2q9Mo96JT7vDP68+J02JaZ
ShwiqNY0iv5gYZ3OyIqBQLK38qH/Sy9MOfWQ4Ck/I4CqpgdZn+cKJeS+YWJitdPW93i7y7D4qUnw
ZQTQD8Pn+hjB4ZsMpW7ki4F32zFHSNQdrGB4YnYxbqTSt98IwYwOOfo9aDYgCHO9VNMOijHT/b+U
1vBvUVPsByM3mCDXJ65RyeXfH4z4FPMgRNAwErozhLbr9QJgfaMZjWhKZqr+74T30H7o1Ho6zFY4
b0m9rpoH4uxwgQnbUACYBLlVxLFmLYib0tEvBkrPu6rQUQ3gs78YZWihwT/MyQFvzwassZotR62K
tkRLbneXlgUT5zfVDS458aJ/C3k5U+lyxrT3oof2dG76Xq88J1WXX7bZGJ/0oomDjfd5e3S4Nxis
ABZFuRA+xPWKTponGfbu5iWo+2UfYYbjh/1o78MpXjaizm2ww68KeVuVvNuSUe69Xio0BlsPFaop
LUiVvYxm6KnXJ27FCtkLGTOcP20JS9r75+fNH+/3mCCucfqokAL5OEgfxJb/tqVJUwah7QTVhYw5
S0AwWmPuDeg8L/tGk5bqAcU36w8YYoEM+jeol2Mlh6ruIfWdl7t41qvUbZbS1p6SaLQOlQwb36Wd
Z6mHpC5i+ZgFajPs7//q9TkQPxpqGXalYCEE/PP6R6s5CgTmDKMsJj9MPhd9aiu7FvrYX1UUVdXz
GI7GB2cnwtKVhiD8PopygT9fBZHFnoxhMOf6EqdD9hc5j53vpKarHp0k6duDEwzznx99Su4gAcCg
lw6bYw0msuDAZvMUtJdmqMtHtV3kE03w5jUJ5R4BR21LPmNd4PKEwD6IWUjlguRfK0bzPge1zPHb
DMG5h1TgStztQlvLA79scMJyTRRCv5lLJXmj2i+vH35aAIaoEKDSSMtjLQZjGwXdqVGpL9k4mfp+
0CvD9py+cqLHaSzlfZIZ/JAPrykYTsDeGNXQS1kFNGF6nQeWgZXYnJXf40mt0eTubNk1lDb/HNtS
+3J/wXU44Y4UMxjRgiUhvimrW93kWlSl+SIosaeM6fuhcYBS9lm7VQvcfiMUAsChiCT0DG5wfVXg
qC1aIdNlrBRtX+t66ZWzIx/DIvx7oSu5Ucm992SkMKwGyE7Qfq8/SYHvGDW46ZcC0cvIa6DE97sx
0rs/jSr+qOAmrugi3RBAbDFhw4nzerXBmWPdBnh9zKZl3Ftq/jrCLNsNSOo9pEOvb4wx39Tbfo+S
rAeniQSHuamg3awyJ5t0YQRyWh9LZYygEVPV5E9dbzudC/oqg0alxtVxqnCUdMOi0N5gaGEMsLkz
/+0jGe11VCjAaY3tVD7bSmq/1lLTqm6A6OkXuXWkwityaWLeDKvR9rCLzvZhgrwnOGmp34cFfHEa
TE0ReXOIpp4XWVX+7f7hXF/vbw8pOuUCPAH7bxXhSOnwbB3q5jj2UvMUtkkEfFmuDwzACmZC2O5M
Jp1dpdCzo+UE88ZVe708ajJCFxLFbFprDGAI7NfvtFCyTrWZPx3myUxPgZqr51kak71Gr6XbjZJU
ocEWF2ArjOpHmMpbKuEr0Nt/PwDQCGQNQj30x9URtozaCVPwfgetxU61UCErJ8oiv0QgfnfYIC+P
k2obnzo1H/xGacN9Dcpzl5hStXEpXwfi/34I5jv0wQSFjl9zvRN5HfWSs9gyVuEBGAAaVkhHhgjn
9nXbnwOI0s91b4UHWB368f4ZEH/1/x10QoVobpJ+CJ6t0FBb7cGC+zZAi0g9ppYZfk2DJXhoyd83
XvV1sHhbhUEglxt9e5o/6+5iFpeL3OuLdrR1inKMKpUXZVabnZMEW32K6zD4v0sxgCcpZ05MqXW9
lwFAqtKKdO0YW736KZY6Lq9GmX4E4WQfliXYSqhuHo2OPYUGalcM19DYWm2gLQ2d09CAOsbFAAFG
hu6C/6h0GGkZePff1Soq8WyofHJZkh7wtmDYr74YI+QWxyBQPTZG1z0vfR/sFMm2XRimylHukl9p
HlU+9fH0Dd/DxQ2NyH6U7Tj9ahYYLZHdtUfOIcAIrbR3M+nWeTaxO1etJH6Ko1x6WcwU5NKIinMD
u/A4hHYO+1l4SyJjsC/Mvv58/5lWI+L/fSahjEEgEkXx6pkUo53pMffqsUYn9Qu3c4JEgLWctFRr
6D4Dnpb1YjipQyN5UbZYp6wwG2awUrO3tRktAxtR1fu/6eYIsc0CvMhES9QA622Wq0jRBsZLR1tL
jU8IL3/u5nY+NQWKrmW5/Ht/tfXHL14q+QGXGh1RNmH18ZfmMjE51bQjbBzna+qgX8YZoFEtt/Kx
WnTFrSGN/UgqQuOHV2buRAKIEB094HWZnEbkZ/BJtGPFp3mOFLAyiRYFrmVV8xdZi6VL1C6qH0jt
1gDq9pnhOtAIgeJIvGPacf2RakbQ0COdw1NGm3indP1w0BIc/Eo9o7C0m3KfZTl2vb22pcl8+27J
rXlcoaJtUFSsdnuojKIB2JaeFgdaU1Va5b40tOgxtcnP0OTaogmt1mOSJmwTRN5CGUH0W62XTTpi
M2EFMUiroM0fxlQiJ8sp7GwHveNpQeWUzupwuv9qb5eloQVxjXudQwUJ8HqDGytGVNlslFMeaBLm
jxh14Zn+S6/H6RAv4Rbsa3WV85Si023zUg34qnQLr5eD49CHOorSJ1zIml3rWP0+LQftVSvi6E9D
crpTOtnmjp2W3Zy3vZHWr47T2/JIxdn/+ZTzP9fLm3hD9TMaDaeM+/zcA1J0u1gaj3WVfIrzTt5n
cfoD9qJ2uL/L1xU83R6aBGBbyEy5AYjOq3XDQo6dNtSVU1YH8auNK6Snp2P4jOSZelw0sjumvvlG
bvruorRGwVwJl591dFJjhPBsJ1dPU2NoByk3bZQYCJh6G0G+p5Db1Z2yZTD6zgtGcYbPhfoUEsSN
BhZQX3PJdfUUgSo74koYuImi1EctQY7CpKzynKBvT0FZGjuIOeq/9zf69jjTWFc0SmMoYShUrS6J
EalXNV4s44T287TPeiP3VGtMjnZkJO4iRx+zChQvlh8JbZDEn+7hDXp9jlUtHevUPCVMLjyztO2n
CAwHLM8avcmNa/29h0O8iFsdr0BRiF+fXmQvCmkZevOUcoZP2Dk3T+ooQJOjPn7P+XA2Ur4V4eC/
p4PZB7eCyEvDe/W11uUyIYUSW6cFUoFbJ9ryUI1j/kUtA9ETVrRjE5nFUc10jN3ASh5n7kA3oWY9
Dnm3PCSBOry0Cabq1Ajls1YV+XNnQRGpFCXygALloFBkUqIxCMf8Y6mkeDVUZpRk/BdsxhrfSHN1
0MogwblZGfNno88NT1PQ462bfkvu5jasELaFeYmM1gFZunr9YpYhUIrWGsxTXdrJyVEhxCigUJ7H
1gR5ACPWK7PYPsQ1Yo33z/sqqXx7SDhsXFEAHYVD7fXKZssNGdkAeDBOMf5YHH6AW2s1mjuFony9
v9Y7x0//fa3Vt1Uh1orbeGedrFDBKdyCpT5bvXk2oRB4jT5Yp/vrraxhOH6CmQ4UDGQY3xetiuuH
i5eqNwMm7yeupv5FqobnQunTndpG3dexcaJftZNc1L4y/AHREBdltulAoiL4p1K9u/9jbjYavDkY
cPJ2bksUCVbfnjVgCC3DqT5NlmR6CDsbZ2iaj5HTal8+uhJJrlCOBYaNH91agRfkmW5JZLek58gb
SMki7cfKUv04Vc0PBhQGZywBtYLNZfSzfqje7payLhzFV806vxRd9FOyq19xNuUvSi7P+489mBjT
kcIKEiLd0httBfx9aivMNB3Okal7TeskD06BWWM25FtGYuurj6UoErjyBAiMKeHqvh2aucFihoMR
y+3sVnNnijOxeHkXKPto1v5qct3aKFDWn8fbmlRCwjwQQpi8OiHGnDCR1FvDj9DfP6htqezwFC28
2GzifbfQZbu/neugI9YTTCZ6IgCACJbXX0ebIfFfUJX4wMnrXa9UmidPYAd3M23SvwcJNXp5yp0F
bt7Ap3p/cfGX/9YNQOtALM7aYJ25AtYjZjkorH6YDAMMZS3/0KpK3vVBgyvW/WXee490HSg6IPfx
zyrklHll9I49Gj5GbdLBnOdvmgRzJ7GQpUZTJXysQ6veuPXee4/MPWj2oAJ1S50xUb6tujQ2/USz
wwvi8cPnxHRSQvhcemo+yn/df8Z1ZBFb+dt66z6EXlSqmdJJ8sup/CY34/CASuH8zxBb9hba4b2l
KDN4OBHBODbXR4aeEkS7ZoTHUtOpyroyf7K4qHaCjLERxd7bRajq4MRAKwoFl+ulEnksAhsIgG8H
Q5q4gRnaXh1nKXkD4lbuYBbFRrr73sNx10O2o1ElxNGuV8zDVtcyOTJ9zCCaI4FGeuzVwPBTcKkf
Xgo9JzF3sQnSClXx9VLzrPVG0kSWr8T5ryzT5ic5wTqrCqppYxtvH4qZgMgrGMRRLr3xWn4bwvXD
aLel1Vs+04PoEzR5DauSUQgz1h+DVFDjQpxltgOmUHQ6qbivHyrtk3IOQs3yNbU/m5lwS7bHDoCa
DVjNgpavReby7f7Zvz0lzHWgSEKDETiOtd/O3C+YEtpL4Hdho7omdNaz3CiC/N/qR8CbH5NZe3tG
IUJDAw5yA4Znq3shD4ZpaskQztyl5m4umvDZ0lNtoy30pppzHR0dMTsidWZ6SstmtYymhJkx61OI
U6CTH60sa712yYaXWJpnd0zy4amqGRlYSRC91HqceKSoY+ShXh7vE/7ltu2gniDi9Mwu1cHaiKpv
WL2b30fuyLwSNZ4bgxh9mFDmyhTJT8whdFsAAr+wfxoemn78npUIH0mZqR0gVWs7rassz8gL52gY
Rbubg0g9D+PUnYop1U9q0mpCVua5nhYQoXUWIq5vax6zyeYPA7dCDxM9AneGiJ4kmeHeNBLzV5qM
5iNiWem+0vXxUdJHyy+mfDoNVevsjAYQ9ZhY4cZ9+c6nxLAeILLoKPHZrj7a0sxbEvVe8kGKTucs
QixxTgrj3FElbmzw+0sJlDtDAUZfq6u5TJtWN8pZ8g0u6Cf458hNg+U5h0PRbCx1c0OaAvXAkJKJ
AMBwZ3XUMoTeUjRQ4rM1tNEuTiTVd6JWdq2olXzNhsan6+hH3f9sb56PRQElMWxjQWE1dB0q4AUS
RrQpOaM81h7j3miPmh0Px0JPtm7j95ai5Sm0ghnq0dK+XsqS4LtEZpCcpa7EiGYyp8dRnTpvavNi
gxp+E4x4qt+XWt2OfTYYszHZCapmdu82kVLs50iLduz/X2HIAPP+Jq5wkgQjsZ4tEFdcI+SLqwPp
zNBlrRo9wKEvDa+QynIXplG1V6cFix+rCB9GA5SHUVjWYZa0HtC/tIAbRj5BTZTik4PWztc5HCp0
YChMyioLP5rS8gstrO+AnXC6eAnXmx9YRaUkGuorhP/8U9Ibr5OqhD8y1jw4elZ+TL/wvx1hWgE8
kqEqB0y7Xg+Dl3BECj/FYGUoDkmxNE9J0aNRUliSi35BLbmjGtXeQupWuJPeJhcTJ7iNBHBFFn37
GZBzAGlBVQHvt0b5qXYtF0Urp2dHWxBulGT0cadqWvSnRU1jTJeyxvlptkPc0fHJl79bNWDA4sC9
rz8aswTM8E0InO43FJPVkQROj85rZafnXgZvuITIW0Hezw8GX/fGUuvGHaeRQTNpBJQOqs81yqLp
yiEpseE7V2mmPoV5ZrkGsPN9pFjj4xTUpmfjhvAcmZF8CUJ8vu5/De98fG9kLAMY3pvF9fWrnxAU
LDskxM6FMkwHu5Wjc5nI7b6ay/mLwVBzY713XzINIq4EkOZCxX614LgES5UP2XkwJ40Dno5gV5au
dkfHjBjHO5HhLXAAQm/JetUrJ2Rz+Ci37A/f23Zw0GLGQQpkrFPyoGqcAS3C7GxN1vRlAgR2CHFN
O+tZ/50/GV81yck8c25jz+ww5tm4Pt4JryKrBLtAwUy9I17Lb/llt9ThHFRLdtb7LKBp1NpPrVnF
Z8ATW8Z8t2+YI0zlT6cUFC19lOulqgHi/jA5+Vmqo9ktR2ukPexIP9Hq/Kr2cbql1nzTPhL4c0DW
4BJJxuBsrqIXZDNQs4rTnqfSsj05QWSxRUQYylJUulJRIKCSwwKUeyfbD5rWH5GmsT8zfjRerUHf
msneHDhSD/qRHDkhkwdwebXVddGZ2SxN0ym1ss5xayAip4yhusdRq9AGWfKnmH3w52rQf/wPZV/W
HDeObP1XJvqdc7mBy40780CyVlVZuy3rhSHbMgmSAEiCAAH++u/QPd+dUdlh3X7pCLVcQnEBMvPk
yXPQ5h92lDpf/9ouAxS64pTQhMDtwLyS//YZJGNDxCwwMKaC1IATrruMxKK+ghSHuTLx8B48fpmd
ABpH8ABCgOCBsuwyUYCRMZItTrxjGnJShGC/F4E/qgy+RD60OPwubysevXN+rynPf2S3oKisko8g
gSL7QiC5lEMKh3ISIL47p8SK4MhNXN84k6sh8a/Qlp002RsBkw7G+XsA/S9XXnUw1jlhKP1dHNfG
VICHLKblvJa4R1GlyQ4OgfKgBaSjR8gkZpPr1Shs4Nz3+wd7gcfgmiHIBAAPKN56gl6C3Q30RGqN
bs5ZghdVtNort808/sUe5boKNhV4gChHUSZeyroTGcsp5Qs7G+Opfe1OQVZNpj6P0l3y1lucw++v
6uJ0+rEe8IoA5eFKgL1Mbhn4PnNFLDt3SdwUERmr/Wgm2IAv/nvt3l8sBTUyYCKY5QMR75JjhPlz
qlmXsDOqXDynXpRxnLEZeqXp0CTvFYhr1vr2FU3frHaxD0GQXhzJ4FmJRkgQ53TEDKyaow5tfHGP
RD64QYQeHvpwTM8QFAsyODl77+SfF+fxenNXXAHBBQcTeE0Xx+MMw5a2q2N2FmPIqoJBsCrHnGZw
PwbhVegwyGH+/mleHsh/rrgSOYDNrnDGRa1iJ1xybHGPSbXYq5bYM3ym0u9cOcNRwT/vNvGQ5fZN
+mlK49LNKwKkA0K4HF+uf2928oLfjJNpvX6U6KgHoXeCEPH2LFS1lBKWx/zcLsRB53fsolwPMsT8
dQtC29TgaTC/2vlzzHKn7KYq8zBiegalWG5IHUJcOgBKWPVJ9FEJiEzGEAcIipJZb/POjfvV6+IB
Z8Kuw2bAQ3v7VafZQ9vccflZaxhYthikhfJ/FeVxGbon6iBTmcCPex4SGT5K0QSbKtGJfufxXZzl
P+7XWmJClX2FvNyLhKlbs+WkifgZflkLGBEz0WieR/2ODLrNymZysthv/2I/+c9VMcUdr1JaKJUu
3tLSYbFOGJ5S1QbxBxBXn7jxBUgudtloMElzEdavYnCTx2XUyzv79FeHAkLl/y5+EbLncjBQl5D8
3KOR92GCgF+B0bzoSP3+8+8f8a82I9IvH5sDA2KQLHn7hJPeKWvRW362Q8mfQUhuN3GrZmBACNQZ
QyW0/f2CP4cqiACAaYeeFiQ+fupWjFHTKwA//DzSob8ea9iclTRSu9lON9AppxAzTcyDxpN+50z/
1WsErgt6ei6KK3Ro3l6pG8xWuk3Kzw6sZXbUHWhBZgzJeiyur9wYSvlLBVbI76/2l4uCgBxDmBG9
7MvhVSggowdiK3GuqVrumyjuT0EFH8J4ZGRbhtV4S/voPW3kS9roj3cX9cUqkwhyGOLm20sVnVtW
renx+tRd+GKhw79H5LIbOTTyTnrkO1xVow+JdD4NGGE/w7hjBIgcBe9NT//q6qHrgQEFJEZrD+7t
9yiN10DGZeBn1qXeNrSR+ubWKTrTc0efTUrKk1Vqfuc5/3iQFzFuhaRA5QRIBCXiiwcNUkLSWguY
3x8h3w4/ded+UARz/UljHgPrulNeDe7ywsKObEE8qncxTS0eiRCHshT9Fs3e+oQH9x7O84vbAa1q
wL8I9KhELhPxPkJjVUWsPqOXA4ElldgiJmOwiUeoIlovKXfWdvPuL76Ba5BBOortBqbIT83P0ukr
1sKB5yx1XcHoCpTqzFUCJg1IBtgHPSvIx5Axeucp/HStWBZpN/4D5hFy/ouH0FehQzAQXp+7yfO+
d3CQPoCu0h47Pj/R9VALjH0vF71YEzQEDP8CPcHLhtYKpCrevm69kW0wdwO/7mHtQndjmcxJl4FV
K4jI0c6Lpxu3nFS3Tf3JRn8NssLiK7YLhRHwnjCpe+m23iw1A2AVq2sxLOIKddxHIFyYXjLSy6Bt
Yt4JihfnNqiQKC7RBALvY50FCy7gSdXriIiQTJhknnajwnzkTFrIvcPgZg/uYnDz+7coxa37jz2F
5UDFBxFzncNBop9eRMNRxCFPgzm8c2GXlhsfFQxrIAIQQaENiaI1m9kd4bhed/zUitm5//3yF0Hj
X8vjlUIlv4api7cJHALMcgc0vJPB0mxSbfTBYaMLOqRNi8b4D2ROohwj3GPx+4XXP/zzdf974Yvr
DmQVTHXVh3dJ04pCQvrqtvH95OH3q1y+uH/eXczEYKNAvPESfqxg8hAOvQzvmrR1nkaNUUYHlebW
JnG1F0OXXrEx0O9c2s9vEB4pdI+AUED8CCzbt7tlTGVbudUS3i2TmLewi4uKaAKjGRZoJGNp+R7n
4zIq/XiIP3S9oaOBnXqpIdPRmPJoicK7Qfcq51405HA/gwx9IGyBcaFqGzVjs+0g6vEgoGib+7U7
3g7QbXkHgrvIrtYv8sOZIUBGudomrA/9P7CnVibWa2lD7uqo4huiBnr0Jea4FyHeU2j5xU2GcRbm
VzD1BOr4pbhVVHUD2GAzuTNa3Qyx9o5BRchzp1swpWIzvDfs+4s3CY0fwKioWsF4veQtcF+m5TIq
cmcxVb3nTKXfEQCcYoYwx6YMbQobwPC92Ylf7M4AEjQYf1w93nD2vb2fMK0LmtZX0R3s80AoTZvp
kBqFgSMxheelxDxFK8Rd6Br7np/jZaxfHyXQeqSRK6i0su3eLl3OsP5S3CN3vcUIbBcNaOGG0FQv
wZjc2tKFcWVb0Q2JYTeEVrnaCnCAshrStNfl1ESbmvfuXlbje8T1t88BvBEEeqReK2UdFR4Kk7ff
y2vaugZWE31bByXSK4CdnX9VUncc0qIMAhB+NZ8a/ZEpUZG/Jtb/Y3Esi6lo8J4wZnJJX6vnAOgq
3Mu+mT6m2xYuDEfcxLpoo/i98ee3ceHPpdCnwPApPBVjcObeXmfYIGNJApN8s6Cp7brYG7ez39l9
GilILzgxJvvT1nUfEziAZQ18S/9S1AUkisVBV1vBNnBLMCH1dn3SeUYB3m5ehcHAyD6FuqJ7I4da
R5/aofbmMnOgGrC8c3ReAArrsgAXoUwH1BZRHyLSb5f16cDtFA7+6yKZgwm5tI7aDYSoouEQd2Ov
ZQECkavuA4wbJjeggbrNBytZLbPQL0F5h4BEuZlKVNDvpF1vzxt8o9XXGCrdgLvR4YM+1NsvhowL
lL2Iuq9gSWK8Jmxbb9uUfNIFkWx4Sniv3xvBf3uaAsfG7DuGR4Hmr7zrn8iSiQP1Ph2T+jvgDgmn
bDM/wo3QZB5j9be/Eif/tdSaiKyWN0hmLw7uelLYcHCy/45hPRqcmlSB64bxpqR78PwmvrG6hgUh
9lpM3nnil/cVbzpI9BiSAEAHEY5LnQFg2/CaSk1TZa2O1RVNeLCzUPUPMhpHzh6SA/w9pfef7ito
vdACAu4B60ecrBePUpdwg2JpDdtYJ0ab3akmkvcVTnXlimr3+xv79gTHjYUYzXp0A+tA1w+b6u1r
4+AMi51pGKusIVG5F5yhr9+JObO9R6/nJQ6vIZnWZnW8sP3vl/7pMkGxXWE5vLSrEsbl0uOigRNC
FxJO42FiP1SpLTcMNcu1P6AJ+BfXWun5KQa5MD0FJs5l41tSR4HUwktcpiqbZ8gd9lEGtpg6sUWm
8p0U/acrg+4R0FIMRgHuw38vzsbWawCaL+1co2EMmiFYRi3LZNOlaTYjSL2z2k+PENUPejtwncLR
BIXJi9XcJayWyu+iOnOr0J2xGtRCs5HUZYj+R0falcyLqYSUWHEObJg8/f7eXrSZ8A7hzv6p3AC0
ED3di805A7ntAh2UdYYuiO9CTDhobNHPLOmOwqTw9RpF1cC02x2Tb3UCkf+snVL3aZrk9Nc8v/Bd
Vp/fVdsfLcbVCfniu9TIlpc4neM6U3FAd8rvpqtJ9BqPPOZwJFrek2L46e6juwg0C8ZtGNzC+XCx
gXytKgNgEsMKfJ7kHTqpagtxKScLu6481K1Qt1UUzAVBEvLOBrpMNaBvvBrzYPfisoGPriH6P7JZ
2JrEY8I0ljZBwz5b1t/BfDl4FNxF9zj27aGF3Pw7B8YPGaB/F0boNCHnQrYHGVHAo+DtXURAXVIE
IRG4dRYih5f37oA58mI0zPIcP4cPQVQbsTed8T9HE6O3AfMVf4k6T58k9BjnjIjWPhKXUy8zMbP9
iTY8fAJpj5y9WJqbUdUYWqcVmZ2dxMClecZpOJ8mFyPH+YTkbbyJ/apVfxYH//XV/Hf1Km7+vAb5
z//Bz18BbI60qqeLH/95pl9HIcX36X/Wj/3vP3v7oX9e69dxUuPr384vvfzbVvFvLxMV/PIzb/4E
VvrXNyleppc3P2z4RCd7q14h8fYqVTf9WA7fef2X/9df/u31x195sP3rP/74KhSf1r9W4Wv98a9f
Hb794w9sz//Y3Ovf/9cvP7wwfO75hX2hLz994PVFTv/4Iwj+DikYCJcBf8BIEGjYf/xtfl1/4/t/
X6EmxApUd2CorrwjLsap/scfTvJ3sKhQdf34B+hBr9FMCvXjd17ydzxV9NlcDOYhkyTRH///0t88
rn8/vr9xxW4E5ZP8xx/IOtaj7t/vJjCKYJ1nBLsCkWwthi6Owqm3jnJCBRUYiH2mRc0Yp8fUZwM0
ESSF5IFXJ2RBV2WMqu9y9MynYSpZGmYz9arZKSgoAt+wmey0axJeDceUuS5cSqBdm7wSrkIaZSOr
WP2hq1nr5k4UC2h1pGUiO/jIpuawNE3kPfupabsbRpwJ48ANBFvzhFr3dinboDpAX6HVWVkuNVoM
1AnGIhzaRW2Ymp/CnnO7XRxlk22y6lstmf3RJhvBvxp1xicTREXVp+545XcsghaAh+3HMgaFpeG2
ZJLD5Js6jsM27gAG9EYJgfGtuI55u4sWl2ReMFTPYvFpJhBQzhD+rh8Wx9NXNXHlvYGBcg6RcvM0
yK4/2pQn+GJS3Y9y6bcwuP4c9tDlYtgTXdxhMsZ689WMm5tNNpwK5cTDS+ziFoObsBzKlHV7Oszj
jhjRoI2jrh2KANj5ykJonPW5B+rgpq1NuOcAJK+kbHlB3eCznajOy95NrjiT8Y3P3HLThO4XHnWq
KN1BgQ0akw3Ycp/SeNFXYJTpYx26/HttyHQshz7YAciFTls6B8Uge4EB3tTP6iGengjDjGA/WZI1
opyHIe/CCchhRmYRTtdTF7U+RCamHrJCmZM0Qftool7bbRtLPKhshHTWeOvIZUk/z3XSSlQ6Eh/J
0N73SZWNSFZNmuHiR0gA+1PA4VoUjJW+bjSFcEQDHXhAqPN+bNnQfUBYvuEDgPtNEqm+xCR7O+Za
qDbM0Hhv/QyMIrJkPh/86NHvEWalmR4gBNdnkBnVmQtTwRzdWsSBeFzA5oVuLSYVNrDOHiB8X4X4
RMhD2BEmo07SO0qRLGwjJ1Vn2Ti6MPBCuF1CsFNyC33d4L6uRz/JFFH6swaUGu6DfqLlcWlquKTA
Q1isqAlt45PXxV9qt3ahKQbd9PZIehe8kjkYn2WHV0ZEnMTbtS6odl2V+P2+ZEsPd1h+6y/oO4x1
P70uZAJhHh3Tj224YJKvt94NJ0GZKcv34Ab0UNXiHrtiYPnmvjvGskD04UPRzdRu0aOM2wzjrFx+
lVBDoFnQ1rLJUWXtvDlultzRMXjyc2dH+J2ZNkoxHmB7/yaq+wRBxvP1ug+WU6iru8DvP0Baq9uF
zfQawLIl18g2Ml8MwScHf048IRwN4qqX0O8u4E7THkGvLvmXamigyq66sJ+LGHRCuOy0nEA+KI7k
WGBCFO7L5UTm5qvu2jbNXRV/APnSafNx1sQXmVIzz6ElAKYhFBafbUNqWggbf6XCP7RaIkbCUhj0
gEXimdbJEKUoCQY4ya22Yp9Cw44hrpNjhlu5X7TlQaSyWY/Uwb4MzDecBX0Mbay4S4oEkQN5cAdE
fVuB+s2ySvszgwRDoOURfuTg5IBNvRT1zOvxi+4Q8uHryZ0BIrhl4xfghEJoFkUfEQUiBqSoHVge
NptxdIYMCF+YVSg6ThPmAW+xec0GfApxBgdP7fqKNjtedctnG46W7qZodnLwiF1ggdW3EClyjrl6
lcshdA+1o1iV6Xl5tG537YhRZjSATIQP3sfWqu6V97G9Qqh3tn7pxFdJMwUAMevwGA7gMYGiTGw+
VgLkdhIN7sELlR22o7eEwTYeJNnGqXptqzaFHju1z8PEP0lHozMEe5ljNwixHTAufuWBQW0Xgetu
yZTzgHybjUPPesJo5TJzaFeg8bRq/gD3snSBs2g9bmamzZhpYSq4kYIOfQJFaynIOojccfc1paK+
w3lbnlAo9PmAhplA+Qpx9BFY/C6OGIyVGHwrpj5anpupElv49izPGOuhXdGUZXNqOt4dwDtvb5Mx
5MfGsGt4YXw3A2th4pCUyTFKSnFi07AcZ4ByW/gD+HftkqinIRLzDidtggk/XR0T3ZePgemqDcEx
OGQDdJwPHorcawySRuOmnz0b5NwnLy1UNz8Hlqeb1KfzDfh1zS0A7B30j9g29oYAaR/lsA4enFPv
APjpa55mwRzhJurclfgmcXQy8MKltIs/xLN84CVzSAGHQBluwoV8T2pzB95/eGh6V+/GpjxBxRqT
Xhr3QghQjv2XHqKOXiRvHKbgUIB4ielnF94efFPy5paZ4arCQECMVHK7pHa+8mmwbJse4yXIK/fN
qIYtseBWAIuZcpeS7eSj1lZ4bNsxtHe+xRlv26gYw0HltRsfQm+RG9z/8GMKuVHQnKYeLnRhuqtp
XIGpCnUcRH2cFnVXHiPIgeZoglVfQk9Bg3JZ/B2xbVvUOhZnr/P2scBgMEtnmmFm42ulq/k2mZfD
SOuHUdow445/Tfpqb3sxPyiq/Q4RPZptXtXLrgzUd6HFbdv3WSkhvjYFz3IcC7CxjlL0WVtDHrsx
SWGW+lM1zIVW7jUdvWPsNwjSUbINKK3OTRdAvGNsICg0nNJmPtYJ+ivuWHlZoMRHfyb7OhI5kQ5A
YzI0xyhur5ohtQfT9r6fUcntzhfLY0N7L0uEBUM4dm+iOcG1mG2KAqEgNkLkHcfPUSAZvpOOCjLZ
GbblltQbGtUtzqUQmkZtuYqLDGC/amqfYEtQfUyg1+fkQSjtsvX6yk8zFFWhLHrUPME27elUHxaq
naHLIJrdYbYz6l78YLnuOek3Uc1MEURjUCRajvmkFmxDjvmpr/5cdQeIEKANevbaALxApXo/00HX
5TWz7ZainYrDunWv6qVkn9BItEXqLmVmIUiqMGQfMxrtsIP6rWdZcEgAByKkK3YtFxB8kGX06gji
+PJ55L67JaNNUf9SGW9DkTq3DsfpkklvXrwMmt4sgixPYl60BUlppZpDZq9YGs8f8sbyAdBIS4Nz
FQC8+KSraEg33qQbvqFaVjeuP03Xi/Sj/VTR4FqNpMHIfGWBqMwWCgEw0tPNYU5D/G+Il4iDDLzl
Jm1s+AFymKbQbdBuFkhe5xrVVGYUHrrPPDiEcrjIy7ILN9NM3eu+mtyzD92irIPTZDGHWn1Ejt7d
zra9HSEhd41+0pJbYAvZgmx/p/3eXhFNxrMl6o465vOA+a/bBCl4Hor2GimgOYVqgANoULWkMN3E
t13P7qHzhRd68vo8acaPbmTGAnj7yXeXege1EraRInQLPsfVNbIWNwti/mGW7nwNyt4E/Rt379IA
d79cXqvIeQEqDT2hWFebOqZ7OzoHGTXzC0maAahom6J1uUwHIwZblD4CZzabmT/gserPcKKRJ6dK
v5pwGbZ66FtYO5BPvSOhxg7ZnMOsCCi9Eb/3XLyosY1tvWl7ieEXgdM1d2DqDg9imDBvsGvrU0IQ
T3JN+mbfGR3cjOhu3c9kaY9BHQSF9ZNz51myI5GpDjpALCHU2gdmav7JK+HiPEfghIWNB2G5nqZb
01iCdqiD4JpO36CUdUuF6Z+Y24JiwtznYPIgDjG77LYEEWDjMVN9TRs/PYlkcZ9IDbegSiD3iwbx
RJcFzDdeJXfwzr53KWdPE1XfHAOPs6Sp83Rs7GdX6m2jZwodExZ+Ea0UR+L06m5S3rjhY1l96ac4
/iICosDtCcPHFCNJSeatokl9VZJ7WL92eRUJOHG4S3cFWjJtslCn6juxjt0Sh+ld67ly50wxYhqG
uHaRP8TP1qfqGmqMPKsid0YaTwdnE4TdgyX42iChmXtXz4eOQqfJ7eG03bmJzuFD5XwOO8OfJdoB
G2ETb9Ma1Vzr3k1z6Yfsukus+5ky5m9htTYWfsI/6cB4OxNojbRf7MRcx5mGFhD0HqPxAPlhlfcx
GMQUUmQAWJbl2Lmx2C3So7tBU0zRucqPcSKlY3mF+QK96yfFblM1wfg7UbnfjWzMIuEuNy3EYzMb
rvAuddrHpcXAB60issNGvav7Vh6tS+Ad0Je3tXUDzMtOXmEwLpEB2yJXBol8IaCLqqkzHMBh2jSq
6Z/o6Hq30ygeApcNVyaozhUD4NJGqs4S1Jr7YEraa+EEZNOPvcmdoEpfiKyx3xL1OQlNfQNMJ7qC
q4B/78Fn/RQidMDcOvCLiFbjRpT2sRTpsZ27ed+IOrhrkCJtwRRMs8YzXRHxsc8MJB1rKHylFAOP
pX3QuqnDTas8qSFRaMOtF6Lgw0ir+NZw0W6Q2tIbAam5O5TpqC7LOJUfonb4CvaEn6sm6FVGkrqC
ZLqTnnjpuEc6SDglpIpl6QKB9xkTvjhBwuWGaquvHDLTk/KGO40ebQ4yI2qfigAGcBj50GJm8Jw0
AhpkKLIQHyEMUoaDgFskTfeDlbgb81gV1J8kbNB6cgdT6iCnsxFo4vRfYb6CHTp4BW3TIIN3pRdk
JbbnYZ4RU/1+gGjfKD82ZrBZVFeoQ6e5R+3di73tQopARE2aExO+DhV/atzaf1xqMNT5EKqshT/J
FzwvgumzH4UyfZIo+p/wOh9KARGfeOnqLUT4Iqj3637A5UfsAH8xmEsCKBiLJrWVQTlYNgVmhlya
By5cwUiNGfa0xNhJ2DYEaXSVZG7UnCqdJLuSlGeQ+O98v6nyxnXoB1Unj4LCp8gV6aFPE8DGWuVm
SGw+txibQAZ4m5YkzT2ly80y0BfgJAxRv5t2kW3DK0/Xe8WbJWuG5eBW3bNmIZyQh0nKa+2mH52O
+pipquNrizT2qoTor829Jenm7mvt82pfk0mdYVoX7X2ABc9lvMD3s3NEYdiyc2y6Gib0907U0C96
jc5TYDbK6dt7uNCfughsu9Jz2m0VxuxhiNsHAEfyo1TpfK0QBwqrdPAN9cELaJAfhMe/clnzl9nI
8dTBP6PLgmZ296Lqo9yDjX3mOC3cYSBSfoz7fuNEqfMJFAW6A7cyegGoSZ7MHLo7xx9Ona5NjkMm
7DJ/CSrk9sG4nyft7VGEPwfCU5kKp6coNN/wipTYFoG47qXv7Ew5g1vLxQmSIBgCC0SzJVMXfg8h
zPkQAdTJ0kYn4DNhPBeWVWO2qFJmFW3NfnKCryCTDyZLmKSFP7ikwFgTezS6nXBu1+NNI/vpgJIt
KhB4nQJ2W2PW9z7JQ69Kjh1QlI2TQm8gJd20jRjxchfOhQUJB4I4ZpusT73hcdCARhwMpmXgcy23
6Aqu41s+KmD3+4K5hy3oENVWuNgPRd848h6s2W8Q5RmzxCZhJrk7njkcTjZtMrDMCJ9vRoeYDAM8
cifcYSwSi8EQf0mhDjssH7woOc02/oT0CEl5yOSHXvTsMHVjeEL/GTqyvINwegyvnWeO5ixSw/q7
sYjlIPDD5wxT/6epMTDCK9P4JHBxedLbjVuTj11dDpkalzrrGQTRU5Vi/owGbNdKbl7AXjMf5CC6
PVlJuANbntQyLNvAqvhE4ZSIpf3w1alKJ3eZE952ajDYPQF0D6sJFHfYpxUByt8jcFv/nnIXvjE+
GIjaXeu6YJlNrhLUhEMPBzSYj4Woq3HGx6s/K2glt0M/14UYXR8c54TtbbnA4Ztx5+BNKcRvqP8d
CFSCEqK5lz46vt1MwswdfGjk1dzc6nb0oLZVfvfhdHHFdRDtmR9Pe2ivuUj8h2rD0vEmQvMUSIvv
5nNECWKgZMcZ+dMH9NN9NAFl42csAtxxmAE0FiEQzdydJygA6oDk0nB160St2HYs5YDrRjgEs04W
nUmQHZVzWhZLYONCS6PzmHSPCNAidxwwqXk5xRlMk2SeRtzNx9p5RsRzNn4/u1dgP4lD5c/BljXk
2nIGN7qkufLQaoFpB2a5SjiQ5wHOB9T2U9IUNpz5BuIPdN8YIEuQBvZ2wYC+RAsLY/TbB7lhRD6K
yny0FZBFwIv+c9WNXzoRXfushP38QuaP05TK9d2SB9+jagcQ/BoqeC74E+ErRIPafBI12mlj1G57
eHYC8bEmH6N5OPrlRE8lRlk2PUc/uu0aIK+V3snKzIelMjbXkwWCGNYvRpdlcETNPpVXcCJAwxwz
APBgaSPW6pM/ReZ+qDkh21a1arkpKyDxIBKWLi9i7VdBJn3o+l+vhLgTDVzc2agMXJu3zSBL4Gap
rj8OcdDACqgE8dNCE5w/gSEZoYJ2TWDA92XJ07xIMeQ9QNxPnTf3D1TjfcsG3jvmABEL7J2x6oXK
mtSgJkxqCHnAdDwAlzQvO8gPFxreDHobsx5HnoQN1RmDtM1978rKe3UmwHW3cEycnSNU3X0HQS8I
2IJGlZn820mjkY3QEKil8CDO1p+DefT94+ANKcpGuDbUV70lgd4QD7PmBQ5Nbzk6TeTrYkaTfzyG
M/ZSttQRMycWuSrIFqf0r6cmtt91FLmYptTuwAsjJ6CfFNDyDZD/dB9LavcRrx7Yopqthpa+Kdm5
VPFj55VLDr2zIa/mbrzjFTkOoQefWA7fms6bNpq1MnNN/A1DT8tHvAjzI/DbZhet7CYkdZ395Enb
ZW0DqIM5qdlKs/jhxm8ZAeM2WcXZpVvxXNCFr2l5MkyF0+nmI0Zdx+nWl4rjfRhNvE8ZgOTcLTW/
owCQmg2m+Dt2z8e5v3IBCOWtBGwpx4p9alVSzZga6tV57he0JWpv7zvekMu61XnnQ8oJoVN8NFp/
6gR7YENcvoxJG94p6oA85aFr59f2ZHykiNEQ8c9T2CC3mMi9qXqUBTgkaxxKPtsNquc3bIKKa5s6
MeBOQOYfF1lCvqNPYDLe0PEJcr32e1ByKE34tLFZ0Ec8J6J86prJbipMbmWBrrwDAABymL2y+Z6O
yrFQTzXQio2JkN45MWMvM2Jm75vBPCGOkKUn9oVFmMvfM6o7f4NUfCD7QIV1tcNLnzYfKZXwu6KT
MPIAtVhvxJxYP4zBlfEbQiEC4cHHLaTDiAICMnIGJXIkAOJy8KNKnukU5FKKAyHjRkuxbUXMmkwo
9Nke2pCMBphaSxFV7ca2TBlbTINdlmFf1QwTrIBm4nk+JcP8glYQ+tswmmVbeLTUOcXQ72ZRyydT
ixtA08fKujbz6yDOYivGvbcAqQVLKDlwtJRQsvMeqKJ1j+hR0BCEtQRZJ+HzLuIR2QYVYGyC0y7z
53bJVZWcUw2KEfodGfQ84s/VOF6DBBPmgzYMg0RhtW07Ge1dYZzrkShR9AAlc90kaODidPdIHnl6
OJR9n8isl8yHaPrSPy9wKnuqdBmfBi+kG1jYzc/1kNRHA4hUACIEKgt1F6C8bBHbChzrfTJAfgSt
2//H3pks141kW/Zfau5RaB3AsIDbkrzsG1ETmBii0DeOxtF8fa0bEVklMWXSy8EblFnN0iwy4hKd
+/Fz9l67GndTO3Qtz4egwHC02O3bNCnEBoGnHRWdY1dbLzWAFVq1YYZuXNyjdP68JrH5wGDgCkjB
kdyXdty5czp9W7tu3psdZbkRl0VECV5vtSXjqOyH3ouqbLHg/PjtjXb5dMPVF5jp6FTtPKws9OOd
JaOHT8vnBamHi+9V0MadKW9fperf+4Yec9kN8qq12yLibco3VCkJDUOrOQ3zOrzp1r8ZJg5c+ZgN
Oyr04Jgb83zhZ2mLyryy7tLGvpZBJ/bdsOx9nV2roj90rQwuTRmPHftRrm4CXycnh+lAhCZziroi
6MywTFozanTP2GdYCFRki34UXnzNtINNkcP0nUJXFho0Ae9tJz8RzrzTq3uRMc7rECNWjDTrVyUa
RfPZ++K29KkdhylTGuQJIOuUuOvJSAm3yZttoB1rL2eL7m3KHx2Qk7NYQfHWrvmxD/SXuk3O+wUd
Sqz7U0g3IB6Su6o15j9Zb6sX3XnTORo33kljuXFE724SDzQywT0IPjq7oIuE/nY6jG3nPsBoAhBs
xFV+tCbTPtj5POGjLKxHurLvk0yeKtdg/MV3d+UiJAfyNwGb8EnhDargWsZecpu0PENilqgVSnfs
jjqt/KOamTV1PZt2qYY1jAGLhs1gi+vRdLuNabbV5SzUtE0d1mc+aF88lH6jHrQu7rOKIjZuHL3z
mW2GqVmgI2ut9Qg/pyMnrGqO9ei91LlthMbit5GAPnmqhMUhMO72cGv6t6QbOLOOybV3vqmd2Xlb
DnDkolT2ssmo5toKLTdehQPwF8q3vHlOC4K1QZjknJKnLxMo98gXVO6bJc1hZLOEXNZ2XZ2SoZUb
fHZ/1p7LkIaYlMfaZy+wC32SKHq2q1mtR4xEOy6QdjSeqnOr7JqgA3rH9bKVM6FnSPZF2LJoXcza
rTbmuFYkBiJMfdQOu9hlMWndIUukTCL4to8lmRP9FH/uOh2724GEtvFSxeUSam067Lt2H8UTyr69
mO1LY2o5egQt1a5yJliMcWVlTww+0jwqAg7CZ1YokHxOhKl6iz1DXnaxjCWdVqtv/7bL/XdoNtr3
+mHo3t8HRBv/Dyg1EPv8z3+JIf5Np/G/uuq9/lGowf//b5mGI/+QSBZRxpqIg1BDYOz7W6bh2H8g
0nQRa5IcgXXkTBn5R6bhmH/wYaIaPTPwXSAwKLn/UWnY/h/Y2PAK+AYAcPSVwX8k0kDb8YNIg+cN
1hIrMvGhvody7KNLq5P9sCBszBlH19ku6dt0A51Sb9s19SKi7JLIVTbjmcwbnmxEZHurkp+BO2zy
rDilJKBFs/fMie2YLO2LvciLns6Qh5OAE89h6GxmROowTWyeTD6d3ezEYZfU1XMh+vSyyClfCJ/v
8Tkwk8f6YAZZ+dmuguHaSPqdV653sWzjjVXb1sVcmCdjTr4wH7S2LrWDQHUcpm6do1ya3xI8YyGT
Ho40ykpCO60elK8PWQ4/ex37ZyIiiNuEX3tUbm7dpp3Zh+W63g+Du2fsk59ohPv3Mq/Guylf88hQ
Q7ml/jDhJzPmFcze+lg0N2Pz0MeQ+mgI2Y4w7qwiYdao6JXH46zDOQ6msM84FRd5g+jXptruZPDU
G+0NES/uLqiK63Zk9rXopN3BdC/fek2igzTzI6LWNUyReERmHRcUrtlxot2rEBtHpg1GbKXE1paJ
oM6kHWYWwa7MpmE/+3EeMlcZL9nI4ND5T70DNtSjfVf0+RM1cXeobG2e61q5DWg0csyZI1B89338
2tClC7vz7FkzlZI4KIj5Xo7D6p1b7O/w4DR4osCiG0HehWrrDcqckKHN3p3sT3UFQ8xMV9pCbRJV
ZYkCrm2p3dzxwcpq2gF1nzR0F7onz3Dr0BVlEGICMz4JibLM7I2nwL8x/PR6QR8ti/5T3Qb3nZQX
gRkjy5DJlRyoN5ze6cKEBNYwx/Y0LEYHmy5TnDWm4VmXfnDd90a9O9dLlTlMb05j9YdalE9slPdi
CNI1cvP1tspxSdF3LzhKp2lozjn+WmFdWT11JHJV7qPnhsNKsQW4twtBGDekrIhb6uP3Oij3BcKF
qK3khd1UPaIPNj3VFdexUUbWVJPFUoxvufHcdPkzpX0dWvmo31L0iGGcUbjO3SQJfpjiG+vsQK1o
V+wKMfUHb071M6MnuoIB7FXFK7nDuHrfTr6ImM4kt+xJ6TlL2I2UUbjRKKf4PSt5Y4hKfUKWb2+z
vLOvbcIQI08GcJJKITd+vVqHZOqo+5x4uQe7q6CNVPMuKUnHjSAzOqHlZ/lloGZFBLhXnLRpMf6l
UBt1Hun4iNg7OFG40r/syqcVvWfE+hWVg7NP8RbcrfPY4sv2Z7Q7RvnkaUQvaWPycpp5HmFN4EVB
81rbSbVxQfnqzldAAJIasKCq7lxreQvgoZ98p6ku9NzXG8PMsy1jG9VGdMDogXVyLWW4jFO5MWpP
nTKXhm4VW/3TmDlpBNM9vUAGXL8UYIVvwQcpM1rSTu4mJAlh3rvjn2cd1mFJMeRGcFDK00zL/o4V
M99kJiOWCM1G/mSK2LwpajxCm2qJLcRV62idXxhJSm+azzdDLSeSqLz63nMSjgfe4isnZGDacbSd
6AmPsUR+Mufjuter5W4n5U1PQX3mzfUY9j+Tcp9djByHGA/rmg9pTFaod3VXUQranf0lS/zkpfPa
0mao6TTbHkzv1lzyKlrws3Cg5OwTOv5cMUCbA2RojcEkcu5TbCxczOp7ZqgNQ1zBm1lkaMfc+izP
3FPOkeh2tjTEKtub6eDO43F1s+EtR0UUFrRAJpQcdXA0Gz5iqAzFmzN6CO5QMl2bszgfShN8LGG7
yvjU2VW6W90xWCiUpX7GSZZc9W7HnUzQ1lHqr15Im4EBQ9uY/JnTum5suzMvu7EnnZPrPRoqne/s
dZb3s0JE56Tu9K4CRsVh4E3pdqFqD42gXp68rBUcQ6y5iryh4avyc5BQStRflz5VB8Mbh6vONuJd
ZU5W5Ag/2Ik0V5e1KbwNEcr5teUK/1MSp+VW1MOE97mmvEYrzCxanPuHCPjiLyh2aR/gSNafYRT6
N5aVDAdVmP1dUlrTLnV1uY9Z4iJLJUmUAN3dAcSik8Z/fTuu5niUUMAuVuLNdwX76r5zzwjgeTF1
hnZwcN+rIDevxrSoPw+sNWtYmVm2qUpXPQmibqNCI/ay+jP8AqJ1mtLvIFJdXg3+3J/iXkCmqoLF
ZZWuLf+4VLQfmG53YWqN/Z5B4rpPLZQChIO40cy8k+4igASUgIm1JZGkv2qKdA1BectLA67oi59m
613iGsVdFidfaM+YSMQ0Gb2l30X1DG2CMZ2z6Vthbueh8YjYTvu3RWT5Y2ID0bFHy7qELsB/3cFY
HCIva3ejdNtjSk3Otw/X6cBJvd31bVveimT0d82qp2tXTU+uzAZo6S6GCi92w0U61R0lkbcZ8mna
zx4SxqZitStbra6KkXYO+YceSijCXRCPkyZJY+vgp2dmVtHYn9EF8e4ljIgFo7WdLeIX5SfLN6TR
1RUn33Zrd8GdmCv95Ap8UQBAdrM9bc1meI0F23a7BCkPY0evZz7q2Dh2tn5gmr9dbJXu4hx9n/Tf
unrYrugIitjbFGb91szexYy3OMyccuMMZHc5sblpW4/2fZX3nCAYM1UK4YhAyreTibvHGMV5nu5f
I3UM2qKJfHf81C/NJnbmcYM9fT74rVW+634t7gnXy5+HeUGZ1mf9p1h63DBR31SLFHtgIPaJIt/Y
lZ5DtsSsg/slH9zQwOexbeQU0GlJzzrv3Lighrh3YBkXE/VW5hIlM9db0zvrDnPvpnLSXdX50crH
uCmmzAqbVO5KKe5l1cXhrJz7VDiviyFQbSb5K7Fk5pVbquyQUWi148GOrY3v9jtnSEam1fGmhUAZ
1ctU7gaOhf5Ku0qr5JtQ1SZN2ZBVjWAQtokd1mnMKaWvI+nkB2fQFayuyUDAgSBUKppGfqUekTW3
B4/I1NAtmNXQLZuqFuD9ot59vtthUvdz9TB60wHk8muQ1VvG+deGLtG2Ax/11rM6yd2Pwde5We47
OoZbBe4tBHhhbrRRsJFP16nfXo8UXWPmV2gS9G3PTlrkutwldR+yt+4HJbe4MOetZMC8yZgPXKLN
2hXGMvLtBk9iXc3IovnJsI9WpSzLUGln3pALMFOh5hAvHO8V2AndCbmtqaIvXJ1sgAl/U8k55nd6
gMzVl8waWnXNuHcHCvfbLJenEfTKxrHovwZmi7ok2bvC7a8kAYgbesZtVOt+PFhSMthWFszWzKKx
5I7ik0Fm495JJrYbcjlWoFswsjac/e3QSYr1IIzVvfczss/7cYp6J75rLM7pjPIMYz9gqWBOpu+w
GzTIO/z6woWPGNZt1oQkfV7SMh2iKmVB99NI0JcgIs1stqYqUTM3WFFiKH6LNSDvlCPFW5pclV4f
TdDt6etn34YZ4UliaXkcatwaZC76kTfVjgxnc2LrkOsLem6yQ2xvPLVGPqL94RwCw/EyELl/GILE
Q+MC0issfNG8gL4aIA5U09Ht8L3wp6+HyRvtY9PBhu66WjA2M+MnIzbRgTBuuxnTdCDKrmguOsYA
m8CaRQjSlJO7IheHTo4DUnqg19akNx6zuIMklO7WDIQ+4azCojCO6j6u3fSTw/a2swZjvSwrvEAh
qITqCogke1o9L4+xXyoYnzqpUEOrIPKKbo1a6YGYtGOHQnrOrp1J+xc9o9vI6ShGe3Mpi1B6uX6f
an/c52ONKEqtt2pVhcEktDavm2Dwt4xD8wt4zeZlY8dx1Cr4OMNkWC8kOhdXCI3z25oaa2PWw3Dd
tmizBsEAioZufufRgA0tuxSfWAL8z2NRIGxYqOgDzxkv/YHbM1n2GC1L8SW2KYFlJeqD4ylxQNhW
hO7wtUrqg0+LLRpb89lv632ewpGx9suavTSZvPDXbwi8mRRZ3ywjm5BTKpOOJOPAsbrqhvjAyPsU
WyzExTxFqMH3Pg6hQviPpA++U233x8ZMzdBzptfOIRCuy4ebtLhdzPVgSuop3Sx7hAvnz3Qp8k0X
54gWJ80wzF999O/07vqOfVVPhb6RY0X5v6JOGdRtOdDa2ibBWm5ll0wHt52TT4R2DBdTBQMUNCa2
5tm97bIMYbcDIIqGCsV42ohHHZd5zMYgk69GVrTbsR9WhlQaiZEni5YTTOVt7Wwt77IxlSTN6Ue3
bko77AQBimFn2ep1tBxsftUwtwx0lHpDd9tvg9qoGFD06lNPFtQcEmdS79t+zvYIurstuLfp3aoE
5+e6jXkPlqm/cgR/GzKJ+CTafEYxkTTPLcTBK0s1T4WRDw9WgdpMMY8XYZ3M/RV7IptF0vgXhBZy
/jOlnctwjQksYsbrLXPIOJmuLHa2L1k/0iOuUW7uldn6m8pnkCrV5H+bfUfs/BHlApclMyCHVQ8v
cwq2blvkQEDK7qrOiimc3Xbcp9VUH70hbZ7JcVxCM2+8h7mNhxBEsz4UetD7ISAEK8/i+KBqlO0C
jeglOUrdvYWfBW0ePDRdqrS7oKlW7iXrxtHsc5t+V8todpKfbE0um5Fx2wy794AMlW1IVrK/JTVk
+qQRht0Pslm3YwU3noNN30MANUfBiVmvX1ZSFTpoT559neYV9bntLazMhX7pWSl2gg44ZYqOd3G8
0FeHV6t3mRyI3yUtl4ol868a6i9O7FPbRV5avowy0Ocv1HwVPnVs2CSSFnNMYk7Ugf3iUBZP+RON
Oowe0D/RgFbGVy8eK9q2wxhcWGzRlwxGe2BbXSKutRE3W/iKzrLtchlfVHN5kovXvluqfHeIhg7X
jtyngn8Y2aVXnzKFK6PvmGDNcAQWToed3mRwqkm07MQjGon8W5YHXmR4yboH3+++MqRiMxBDeUcW
vXVpGX22HRNjfMotR0tcCRJpUYqRYsvjdjnhFkjGAoUyDSnMKF8rEws8ufEogYkPnBHIBNaWzpGm
yJ58+k1Ily6K2J0uIU0wQ4LR8JkUaZa3xkClSyrWPHxOrfad3DDrVk12sgdLok5BsBTbOaEGyVe7
XNmInIwXIZ1O4ACQiC7LFytZX7Ub3ybZzGIpmsuBUfhSjf/A1P9/0/N/WL90p4VfcAZ8+frepz84
1Ph3/u58BtYfpDQ6oL7IFMB+cGaN/t359DGaYR5HHQ+QC48qRrN/dT4t2qWAV6hMIfjwEpo0Uv/p
fFrmHxijcXdCNzgb/+lk/qsj+1+wp/1oJPdIkYRVw087pMryl/xFFvjOrVkl1iJTEWSHNW8cZsNL
vk+YAkZyrct9YhfO7ruO8D+//70djr/7Oy8ckW9nR54L35fIeHBgH0N9attkVamRUi0xXRLH7ONH
h/HJcVl1flr81GB3Lv+ziPq/f5S2MzQkAGSMd3g231tSrd6fRt04yWFQrrjqyyJl55d2iKy5+M31
/Qig+Oun6CJDcrEdYu5oaP/4U7XulrWVFrresSLWZ3XEJkV1BQCkKHYdXCqmwR4bwvl/pb4xPf36
9n74eZ+L9DljQ7giteXfu9gubqWpdP3uUAyUhlNZ2buhWcWtlfaEE6umW0MqGOc6z3z1BpO/3//6
9/+yx/9fryPUHgZIUEod7gSIV17sH6+fGQ5uEmmqQzyeHzJKyaexF9nnQmccdZjHTCzaqXPZWmoD
jGbcIx5i8JkwU88Qo/TmgyfHee+b2A6nxS6T/wic8PffB0ccc5rlnknTH/6+rHFxvZaGOjA1HlGO
13rTu7M8+KWet8O5vfmbG8Jc4/sX/nxDYPb7QOeAvwG2Ps8dvvvARDf4lFQYbMTKz4a4LywTYSiL
xZZ9i4Nko/L7nPl5YTBIq3xriMNi9NA+NEUx/AY4YH34/EDAsMn/teLAHCCA8sNfw6rfdGKMi4O2
eiwUbZcETag9q79QhIVQInRpfqXbAPn12H6VWF73/STXbV8uDg3h2E/v7TU2PtNT7nC1zV1CdwQQ
1nMyjO2xOzcVUTh4JkX8YHJqmnw+OOSx2VVVK3GsUn+iZ0QPidZCE5880rU+//qG/4Ux+P4NPF8i
mGWTp3z+Dj9+gS1CfWwAWUXpOvnE8NaqtzfD0M5PJQopBNLt/NzAsjVooprBtVG2xU5xQiH0w+n3
7MHDsani/k2brrhdh7l8YMZrgAdcJJOKvHzIC7N99RuXdnA/5l9tUrmjZh2sL+MqgiSc6aoZkbK0
/ezQiKfSrtf+hPNKb1USlA+/vtwzOeDfrhZoj6QaNc9sgQ+vl55iDnppeUDM4YRydIqoX9zfMfE/
7BLn14YEQXYckNIBw64Pnn7fBSQ383cdOKQln8S5cxYP4Jy71X33CyryX1/Uj6QK7++fAzNyXsjo
oX+kRnlzr9K14+fsqklOxdnZadozh975d9Cxn3wPbAznLZZXBoP2B05CBTkusfu+PEw6SU4lB9On
HJ3WwypUfzHaWflQmWl2/+vL+7hIn+8mlQC1AKAT0/iYmkTGbmDgLakOA/2hN3p8PifWQvElQiVH
tu2Banpegrl9LXDzNWHnit890J/dYQaqADJAyJxhOR9eG4SwOX0ezmSNh8HcNRrem7HOlsiihfKb
lKifvD08Sd80mKsChDj78L9fArWdp8NQJN0BdWL54CBZ3w542vcN1UaYlsPw56/v71+pdh8+inOa
j2mx1PHafqQONVAtMhVUzcFQal0jEhndAbNNM8A7It6hilZRrLemx9wlFXkM8bXxsytmg7RNNNqm
/NgwPDnVcda/jbIb3yqr1ezXU2zvpkyKq9gZfge+/ekTkZKkMFbmM0Hqx5vENLmQFi23A9NZl7M+
lQlq0voySBz1+Ov787OXnlN4YPgW3kvCyX78qdrHpqC4JMqhLj6ZFuq2sZ+nC3Ti/oVjF/VlapPh
+esf/cn1QcCkDA5AJkvPPf9R3+2D6wROwKrplMx27ew8u45PHNPloXZj8Zv8mp98XwB1A1ee02jB
zn1YE1HiYmPCpniIhymtd5XM8yu4kP5WO6q/GwdzOVr2MDDRJ2/maiKF+Dcv/M+ulV8HyXUG+xG0
9eO14iTyJoS49aFyEmR0A1doLm1wM2ZNcP3r23q+lo+vOsKFM3zThp34sbSlQJfnxbI6OOxZF3Nt
92C7V/Zm31jt58Tq4cX7zDsIm/jtI/3JfUaSYcJa48d5cz+8R8ovSuTJsoWlgCnWphF1nyomBCgh
yviUrwtrVzZZc4lLEegJnROqrV9f/s9eZbA6LgAPGIP/9qjXnlQ97bvtwUkNeUho+B6nITa2NIvu
qkSYLlCH8nc13U8eLyuma1FhAPbxzqqU719lSD+2oXoWzyR3gutYoEOgQ62YSWcENO1+fYXnm/jh
AZs0AzyD8hF+08fFs+WE5BeTz/CIWu06q7on3f+2Sv3Jj1jng5lJgUzi3UdsXsW41UVbyYqQzAgo
zFYEeSgSOiy/vpif3DnLYN8BDuRwVR/vXElXS7Riag84/EArZAyecHsYKD8Lu25/82785NOw2Es5
SXmAkBD3/PiYuobm5jwP3YEK3dpXaZBhljeoaFca0ZepUOI2Hhud0X2X0Gf+j+7p9u/H8/0p92f3
00GTBOUA1RIrwI8/LXJKgGGuu0NZSLHptPMmcna9X//IT959lPsBLz+Ymn/fwwNhKG82vOqghMtr
uFI0IOnvLxLssTv8hfSesiD5XfHyk82cb52ERK6MrerjAWp10jldyrg6iKF2nmuGu7c+Da1HXC/5
IZfV777wc7Pl4wdgc5IF4MXuQZTIh+ohcaVZlatsDjlafXmYF41BJgdV+I2PwXtiYQgE9oJgelpb
P74N6glyWpo12CUTN1ffMF+WD1NucQroEKPuEVPYPtmw6ZuLIrXYgU+YbCwUmumMrwJ7a6dKHxpl
9Y8ULu3Lrx/aT74ACBQwi897L/2bD3uTLY0eB53RHKxWCB225AtuPBWLF8aX+jcxYj/5rfPCyMZg
8aw4e/74FmLQaZkGFhS3UpAFjbt7t3aCvuS5F/EfX5YbQCTkXUdcQmfnx59a0IjVi7WUh786Hr2B
qsKI8XNBeckPv/6pc+vrwwtB89yizcCKL22qmB9/q8oSMRlzzMc1J5yoB0TB9Atkixq7ND7Xg7WS
sNO5zQozZ2HzgVok4bwX5UMvprqISt6z28XX69XgtdWTs87I/HgkWcQQo3n79V9rnTeDH9dvqO/n
Spt2HYue/PAQlLP0YNhoiNDpTy7byW4xgJeAKPoZX/6UZcnbaKTd4+CqhHmPiXGr6Sy0CF6qbnIo
ehEml+GOsDtkcB5nkaYc9SZFCQbSQ/t3k1/Pe4ZIiABiWV1imPptXAnr4Q8XQb+AUoqQBPjeZxWC
+fH8l/cdvFSrbA99I1zUXd34GsNtrM6ajBYDeEfUUKh7Wb1N1APcciC3nK9XNWFqWnVFyhNOigyT
m61I9mxnB4OSH6R+lKKLf079DC/O5FjwjpsGS/k+8+wWe/RK4TI7KH8PASqgeIcLRPhoCXPczzg6
uy+p47fZtjDQiocc3MYydFDbOKAfLotCeHdGkdYXihn1aXFmBAa6U2nkuol1k2OAR0jUe2qNuvWs
hFHT0Ly5aZmLTRPLbDNA7MMf6ADhWHPvIg4K78lkIh96o4PaDnDCVqj5EFtmv52VGQ8R3fXyISsT
8dVvYwYZRKfod69f79ei/maYiOD7BUNjOpsMi4uzb1smFkfpcf1izHAA3NwgGQmXx3VpiZXr1+2j
u3Zfg9jLTjZ4rQMNBaAVuEOcp9R2EYLZJUG/VtDrE/bJddyX2FWPAEfKmyRVJRqphcdBBLF4VM2S
fVqgWLrMFDKJl3UW30glbbcEcDkAm6DNDFduVgaPmbLjm5rBO++rUzdbC594G7UDos2h7V0smSta
mHxsUUrG+BlOyKQCpDjwUL4Eyi6MnWYGQVTg9LlvZveNFwFf+YCc/rVDjHPscyXGLaeQYj/GNlIe
v8OiVk99fk/VXKJ5LfUra2f1pzkP85Eem40GsWyfg0Tjt3TH4STrAGxmYRUtz2hKCU+IH3pPP4P2
qqaQWKHA2cHBBq6co4696Sf4FvmMBR7MxzqSgRX0gb0ps7LZpQbpBzMCnY2FMyryG6O5FarurzJ2
8JdMFsvG6OLswmd4D1KqNnZ15finBT8UVJRm8F+lI7ojNg70JGS7ck7Un7xWMqmuRHqRg+bJOwA+
MZS0Q8VQEWmI/+DMzRdvGKpDzU7wMGCMfHRzzz70K4fQ0WpmO2y6Sl9Xo+EU6BTtdNubUsOnUtYb
R5b+LrULFS7aKS5o5VnHRMmzag9T+cpJ9sqIU2j4+SO863wzoo29oF/bISsRKAcxcq2hNNdp2wS+
3GY92LeoKWbFTZJBlu46hB+72FQSGUGOHD9JaWeTcaXHcYtdr2WA5REEFAErGGIQ232Jo1jszUH4
b7PKCo46DgqfGmlLMcfomurUjNrVrzbFWiZX44qwxvNSfUoRpgzhmpV6kwBKPaIYWbxwIcfmklxM
EdUZ9nNTu/5nTV7wE8rkcVO3I8Jg3nHzWHV5K0JX2+LZX9ITatX1pWNav4fjYL5njMC/xYmbPAlD
Nm8rKDrhIQQZWDn3ZjAmu7h1csyUcXvl1VlqREU1ZMDRAOhFZzhTVHgTIhXENXs/m9rrM1b9re2y
+VDjkLyYVmHc906ZfB5NYW11yTB3IR/zgpmgFwadyzY4taa+V4O23pmzG1FO93XTG/Owc2vrpTds
uuSiVgwjunlYmcinBolQDPbTcElablfTAKeXrfKe4kmML07BMQ8SiosLcXHrakf5rA/YF5c/fQ/e
GJolqpliMlTJjBXJDR7NMUEhs9g3CxDFKnQrZ76r42B9GTPLPLjECG1mb9TtbQZNi7VbzeLNzMFg
lYaVMqTU1XObpv7lbBR1pDretQ0yknlT23FX4LudMGLouoDdUWf5NoZCdYAIoi/cIO4fBZa6LlQu
BGVeYqu9JQk4FShSNY7zooqdXWIMhbk1+/WsZpoAVuyoh4KruQqqnTEibsuS1n502+BsiLNFceTh
WWrXjK3eJ0VVfYUZlz9oPAJvff1txoCGR8gp3+lNEmWCkKcA0skCuQlyx73rYWmgko+9KEWQE5Wg
Mh6UWQWXwzBi9UtkjYJj0izmqa3iL1L3wc3Q5vXF1Gh1MbSOwMkMSvuTnKr5ZFaDjFydXpLIVh6q
OTfIEbALSAtmGS1INyNTdWrPZzvucCuO23V1uFaX1La51GJnwko8qmU47yDUEJ8nKQ3cXmKSDygM
ggLqUJ4D+LOGg+kAQ+PFb6tQDcu7C+XkJObSOS7l0r660mNoko75ndW6HXxSr30oLXfaVp5Ivy5O
vT63EzQGper9YFnl3eg5z32X1qGBlWizTvNsoJ2ccfekTWz20VjkXGnM8frVKR3nNPpuclHZo4xW
ZtXANBAHHd3Fhuzb0sPNIzhtw2XrdNljXdUmrMteFFeVdqYbtciuuRgH17XQD4IAsJJZ8xBSYnpX
Jz9rqdHiV6JhZ3MDdOeGcLNHa/KMHTHs82PXCGgQqa+3vssQCS3YNRB1gEDI7Ol019ngP6xeAxyI
pmYswlIS2JB6c3XXDHGLm9gSabafBpPqtPfsdxAJyc4pbfBu9aKyO0Di6aasEEoDBsMBHC9Be3Rd
HL7c/fLKMcRhYdzwRqBScEQzmdPJcFy9lzjJO/hZXXmll7X/evakphGu0GTdlI5qmYFMHM8wo2HT
mJEBRFVS1t9KMZrXrUzdJx3ULmI9UydXusxseFooHVlMG03c+ShbuW1qOd7hjrAOq08akIWOCv9A
Zl0upMecyWzpdbuQxBEgsr7sKi5T9A3Ho7mVZthLE9W+Y3/pOQdEvijraBHwk0KIhMWGkD1kLcqt
7g0CJLeOm0JecVq1XrJgvad2UG9XqpXLHuDoocl1/UXPCS+8l2zaRugjpvQA8bXSV0nG0MEmHvlG
DR64SBPXtw9Yc9M69luup+7F6GAp5OtoErWDUBUqwrPZns1mhbJCukiE/wA0s48QSOZwaaoiqusg
P8i1STEZT8MGPZk4ZBPhKqZZ21dk0F1b09Tg0+DoGCWsfiHqlykUTG6Q2qr0gTFatc+TLj2tA9of
/jFByojZ7ZuiSP83ceexHDnSZtknQhu02AIISa3FBkZmktBwCHc4gKfvE9VtY/P/s5jp1WzSyqqs
ksEIhPsn7j3XeXRqvd0ahDRwfkWSQWCA06LPpqeRfZxMahsDi2jhmGnsdieeffFWOBA6pB6z16Ua
pgdDi2pMShGIfXt5i6agXo8eHoc0KP3xGIw63zn1O7cfp3hn59aza9UbZf+Ks5YBMI2JlXflTT75
6HW6/AyH7issQFI4sAP29lSbR6sT4EYJAy5QzKL4ocD59Y1WfM5bN16Bz3hT2TJ+BGP0PfUrpXbA
GWhx/uraQ0w9Wp8ZaI17h3Nh1+Xt9hjUEqFRRiambZQPBVBJ8usopoFatLg/7G6DneLrVCFCowih
sR4jqBGmP0U715fDLhva8SqMcm9fiCbao9RJ2qkaT25Qljc0IQe03ja6HGe1UJhu+duIoRB5dvGI
vfa5wT4LdUH2563DXo0HqruOcOZevgNkBWXuN/G3l9puwZtj8wfF5q5r+/KDpBb/XFA8ptYIEL4K
N5EOWxHujGoy9lhJGoStbcRhsEw7u+0uhSacr0phvxnla2TOS1w7njqDkcYGYVpZmFhWiVbZ8svI
3AcZulHX8F+qtd26uDdAZ8aB1bt83SzITFB0d8Qz+hDqZAESRsyHuTUMUk0djBlzG+ApAHW4VF7/
B1iufwi65UnBNgS0u5n7QpXtm9KQFzStz86GoDdEi82Sp4f4UeIgG/Nc76Za1ze5EUWpiZTY7eA9
mr15shtt3o4KLVgBNvdoDWByQBmU6WD003lrc+ePLonnkX41ESUWUJypcHlxL/EqvP99EvQuphAs
T2hsnc+y8ZA5oxbaNVLzhF8cpBETiZEEpQRbOrei1WCJl0bZ3UZa9rt69NTO1oN7FwonOFlF88ea
SvkKwcI9cqLP52yUjA3xYe1c5eXfevWqmKC1gj2oU79OvlJfqOHEQ1T65bs9mxh/vO6g2hA0ps6A
2IRU5rYXzWdjtrroWHbMEoQLIWXtnYnPrrn4lIq5+8XAV6Lww4uPZLZQjJlL+Gr2WNxGPpgEF8t7
YhqZsTMKNZxHctfiYs5AQgDXS/nIAOqBNqEEl1Yc6fDg8J7GXA4hEg38W8MkE6OsvZ0HiKaqQzi3
M34oA7zDnhTUKnGmqH9canIPejCLKemhoCjZjiMP5ezx6WHSqgEs6tfLQmMaSiOJyrrbW3JAjo/A
AMlcDkjWpbAvY11hoV1Rjt8H/uxfMaMZ96vvbDyn/nnEUtOlxFyJO6v0rLuOCvBoUNWdiAhAgCrp
iCe0z4/AivCPSbCKMgxRPJcdHpxwCY+NMTGNN3vwidNgxmG2XTei/DZX07+9JAE9YFi8nTsK/NnY
/rqDrMC01TdhCR/T1rb9KwrIGop0kYcNUMreNgv0hOVqXDWYKGxcDgoLhumrlwwCzzWa4DXFh3gr
5/mTnQA2xMl862pEpoYSTaoKm/j63pcJyAl9bCyk3a4t6wfc/9zbDMFR+FlfbtPj80bQp87WbAMx
00N2MO2y4Nu+1Bios+hVE7Cxa6ryT+3p7XqYmFcmotqCJChZfrhgTQ4eEWh/Z2qrvUTVcLLsvrrX
sMpS2+bMDYC+jPE4sn5MhnZwP8GhgtprG2OXWXb7YhCKehVOkCnrDI0g/ELcajJD2L7k6x2Ske8w
79dUbSUmxLEIvusBlCd9k3WMAM09A+Jb4671e4zOIiJa4JJeW/pNwPVRbZ+B4tOyejxzuVvmLwKe
oFUrzA6BFgcNSvm2Cbfupe0kfJVSZPD1nPpMPmS5m/wVyXlj+894Jg6r0NMpcgt07NE8fkmVy505
LrcC7FJidDzcOJP6Bz9vvT9mM7zaMGmusVv1SbkuY7KFCyzyNvP3VYA4tPZL7D2LP6nrMRPT0wol
LFEt/WOigWE0cb+U9ZWTrTX+kuJ3M9mwKJS3O4tQx2Rb5/ZsZsxV47nrl710CjB27bKlVVsdAVph
pw2ZY9mGA85RTW7SVKo+2p67/S5UpNdGFlg7AulvjNKRWPXrYs+KCVkMcrh0sgLx18nwtTqDMVEd
8M1jhOS1ccCC5L5CHoCih9PxLSgXffDc/qzqYriVubaRyC6fsP9+irIK9sFoiaMGgolJEqJThJke
T7rwwUf1/vxjIK8CJ5WL+QVuWfEGbnD86w2/1RjQa3po3u2sA83XAcYN7K39yAXhnYTSqPM4a/eM
rni+J9+SK0T7eGRsJMTHrLJCbGMy9w9ma7nJcunlAVCI/cWH/phrDq8s3wCTo+B94nbFldp3WVrl
dQ7DqF4EXEkXppGQfJNqYyP+hC0UBaOo+8+s1ctRAVZiElUXOwk2lrfVwpcURN8jRonzCPboUCOp
fmUyHUAvIoEexap57TlRfq1FU+E4Aay2H0u09HToY4HPiw7DgmKQ4f+EYCpwbUCsnnfwGVmyee4K
NsLKRzPnBQ1Qpid7HaiOWcFNqdAbkm5PPwu9dHvBpPoU1PV94QXOTuSU4AVgtcRdQUNWNVYlU2z1
Cc2QycUR9q9bK1BcU8wueUKDVzsY0/J178uR7ELPUhZuu6qwdqosH5lZsRFA7w1qn3IwCGr4A9EC
6crHgJKbXbPnx+jbCwXlgKFS3S5ZY0KY2dxd0wbA1DKBuaa+Idjma8ZQxRQRR1bHxGyPs2E3bP4A
M9JkPDFE6ko7UXZstHs/ajEypcEoQe/Uv5gzGKnBXGxE43BsdkJnyxvLkTJpPTppYfrDr2bR9YXj
pHqojHlNIqovlO19ccA06NyQn2C/d0BtORaotJ0YDmT1A//COlwck1Hf48SJOjtWKEdPkL6bU2BY
V7nw3oA1oCRvUWOXg3oBTVRfNa4zQ+2ZYJMP7rZroWd9zL7yw8NKUBkuWHJYUCe53kFjO3tC1l+n
jaOGg9M36mZBlHbukWXvC9stPh2GrnWMezZMh2nub+wmm3YQEctfOyzLW2MewgOdFsZlKr6z4im9
ojK4oJGD6Di5uZGM0nfPbbuZ1LDSeWGkEH0FobCvxsKfbrx5Ce6jKGdhoyOeQgGIKIG23u/9ia8s
7RTmNtDIxBWU/v2yOgDWCyY6pFypSy3mXUHzcinaakdBhCYBKZbR4obxwnv4ZJLWaIDOyP2/JVtd
xP1TOd539sKFMa50M9QN50zl0w2XNcLvMAuuBun3ZXwxTh4VuKTTxfkNN2NgvjOAp3jfgkKcqmA2
T6HIrVfyFPx9vdUzjH2zUByt80aLjNLlc8xQGIIklntS+ZYdCIEW0/6k3Vh0QfUGzX18skZ3uM3V
SM3dVHrLk4WTTKAeN0Z8WeDAQVdW0BdysfJ3j/5MVPka5ssNlrQgdbZm+SMLLEOECF2s2ZbFaFZs
+m4zjPFBZLV91WRd/1xZeU010RFxbsx4NIbCn69qHGZVklcS8GSwkdEI4Ney/uoSr0KV6/bbbH1G
84W/VPcEu3Rdgrm89KF4Y6mOw0FU13hz2fbXgwrhMi2l/eaW8/A7qXqURMnOMKSqkIsZ6X5oxAZG
vvtOl4qrl4772lSoA2/GAMR0YmnPPw6DGfxdSxS0G+fib76KPLyiDvOPRClzry6GVWQgBy2iFLx6
7K4AOnlMiiZjeDbywn2Nmlb+Mbu+Z1qY5cBMhGRHqjmqPtVkzunWzrxcVRnlda7Qe9Vu4Lw2UT38
QpswP/mQwSHbZQQy3QbcowpA3SkbyhzrlS8bHMyOgQwIcWG4n2jpmN/X9jErHPupB9R2uxam03Iz
liuAWFu4N8XUsqvSpiSTwkS576SFusiCo3x56bYQweQgWnS67j+vy8lmOHZ9ZVZ7CszhY1oXL4qx
C/AnqQflI/56fhMriO4c5CU3nipGxiNRkR3XJVheRGY35kG3a3SuRtA4se2rerjJuwD3FVqfcnqq
epgoeWZinQta1qTlPBfT01z1JLS5beXu28roinQWTvPkmF1en/AxFmUi5xCAtVmPYwmEoXPiNYtc
Jhs23/oMKOqYThNLIS6EAtEkGfDYveCwXwV6ap4GKAGHXrULPJdA8YZM68RbaiE3yin/e8vd85RW
1p6FGZVFO7G6henL+00CFz8c4GbzxEgjf2cMTwcdGb27V5Y2P8UUTGfm5xVYiap5NZeKLPYI03EC
nlMeMvLx/kxayVtIpuvZ94AmXUWse28ZyPLXA9/ASXfZWIYy4jmlo8/wxfNgJgj0EeJFqv/wOyoT
uHX5TYA2d58Nc3UMM581bhes+bdl5NU1DjI0DTOa4Hk3+gyekqqgQdrVDC3nBACnFKk5r+IpaPul
SsqpXtsU0z1PIzhi9pRTyD+OTgYpltH4KxOBsoSr2I8cFs20fAGLHJ4r3ck/mG7sgBGdY3wZkL3e
CaAYnplqGjR3K0DNMqzBeaFwBglnOiPZ2gws8OmGr/QM/m3g5At8xjq6EaNPfTDANeCS7ww/hlHv
H1mbUo9n9kU10fS52ldFhVpsIh7SXIiJiCUH6S3fA0kAL8PZOqlUg4bRsdZ8Su0+Y3mgyODOD/hQ
zfe+qcsQUgIKQCZYPFkj5HSA6pwmWPgcPoihIk/EH82GDxMgytVcIs91VpBKjygsuHcZBrd3JerW
dJhJco6aqLmPZJc1eyh5rhVjaJZ/QD0IBqCXCGAUDGtxRiDmvTpDy0Mw+f1HY0v/r+8U1XUBwJ0x
5Ko5HkyJ6lEabtDGDZ15x5YIUBw7BpMvTyMuOpWq31yVeo0XPRe4f1nGRjyBRj/wIXSKzdF+AhJQ
pXPlORhxgNq85nNktUdmVPrFACxxJISWLywLA7zUpkoazYPLtZDdFIHfPK1eMACcDwviLrwp+Euz
o1twypLvRimRIFMQbAYiVYN83EIipztQRwPHEG5mC7i1c/7ekKtOnUUeAbDIwCkeuYoG0BckD1Un
n5j14xgG+Xid8/1oE82K47OAf/ZRs7267Wq+nSs5WHvRN5y69Zq/s53i7Qwse+3uNEg5io4i33Zk
RGzV/p/FtUKA9otXSWB9z2aOex+zM/7Q6vL9lj2Nzm14kXl361TvL2IWjya76+ydVWvOe34IfymB
CG+NEzEW1pE9PkksfKyisgpK7OVk7rgA9tG2LNeml+HE7ET/2JXdwubIksuOop4bqPb5z0yczYNd
desNkWwj7wG633twE8L7rJuxgaVRFT5DVObqlwkVH9LSggcWYCm4VdvWD5PVrvzmrpDLfBjkIE6m
0YtThHH1LEE7snQEOegTPBEy5A7GyYEHx59psdWc7doss7vGg9yQlpvDOedlgkPEHAznlZbSPDRV
D+Y9N4rHkef7bljq7EZjT9nJwpuPRg76rl+oqZNWbLxJcMZbSXy3mAhn7zomrZ0RZsZ5bU1IWELw
wNmz57jJvOLxtG12rmlXDxTbYOlYybCuuWZhuoUxgUGcJB1Mu4qNaYO8WarheektvosXMA8M8nlO
eR/8YzZERlI77TikehQjG5HJOwv2CdCEQmRFttV7zy5PN1Bao82py4T31XChUCVjdDv2ub6p2nGa
r1mFcmVJH5FxR5AMYLGuOpJb6RxVtXj7Kvd4VGY2tEkfsvnA6cx9YRarfnFN6VM3jlxSXuigb3TW
5olCy6hiyh4eXlmRGbAv+tCGehI0XJhUh/YVbby6WweCOXRfuEtcTBMy/mqx7plR3SnLpWC58P38
jrvBMBYk0P1inJXS05nRBL+NVzjZlDAaN44LFuUyboOZM97opomjSnpu/l9Ctf+Rc+4ZyqVo/50A
9i9pb/9vKXCHH3FJTZv+/a+6vJo//1vA3H+/ugvE6/9b7BvKnv+lqvs/aGI361fXfo3/Yqrjf/gv
Ux1uhP9AS+Oj+iRSkXhJVGH6n9Q37HZWcHH2IDG8nKcXrcp/48Ts8D/QAl4k4dzZ6BxNVEr/baqL
/iNi+elFWA9wHSCn+59lvv27SM70AZwRMPePLjXCkvWvEqXCU13gErlw7EKYyilNKN0HrjM7+L+J
c2z/EnD3rwqjgOUpMi8yOz2TwM1/Uxi5zE6RQXb2Yck31jETKoZtb9gzEIZ2G9u7SKGq26sGp98Z
25jMdw3PPSPQYruEpJWmmwQM8iWMid5+XItgfHOh1K5JRRX6x9Tu+M4l2cM7CuFpME+P1jYhqJo7
cYSazvC8bVvSzHq3KdNtVuvFmF4EBAtYtGSxRe3CqHe1vTp26r6A/wx//r0QATAxsfEZ4iOaBSug
1rUOrZhh7wwrmofRkzmLRlqX7ki8wwbCpRMguejKBHiDusmuXV7MV1s46FCMsacZECD3f3jF2kCl
1AxP2Cz0D40XAIWw6gHFYDfIDvxU63ppiGLZZ+h7vizggvuQcJ12j/tWOodpWwuVbiwjYZoXZCjE
S12Y0DEbauVUuMr9AzomgkeGNSiuXW2PSWM6GxWPnXt349KDtGRi6lF/8ZkTQt73+QfU/dBjUmC4
kHnyEYv5VMGRSKqhm9/6Et4ut0rhP49wwBdI4S6BqdBoxpfJtKdXe6U7KQgxIEV1cwLwAeRIwI01
PV5SQRjQY5HNPuSLsp+3OAgWr0uF2S/fBm6yKW6djBwAYYNGT7VqxZ0o9ch0OxhbBpszRGPccKMB
d9dndIBdv6Y28uoLBbc327+D4y5jXI4BCTFmOPXvPpXksycGIMf1Eg554odVdbP52Bfu5oA5KN1V
Zqg4zE3v7zoKcGVrFajvaRzMd8/sh/sV6qZGm9QvBYjjiRU5FY/6DQjytOK80RFr1GktT0DVJ30O
wUl5pzVzjOXHG8CLxrRN9u8yVxYpGwTfHCfbaoxEeoFEC6ft9QdgbTPHsxoumXVyuVjD59G/ypx5
E0ivqs7arexlcYrVhsmlGCogIOW8hD2aLKgLqEh987SukhQ3LPVN7DMD4jrIoiLaSy4WfF8uHRNK
6X42EpSxIZrTtnbuhtwirqw3TPXoh6p6l2Nlt+fRNKo3f/HrcJfNJcE1XjuFNtuZoqoYBQLTToBv
8nNtC1RKsma1Kg52jqWYYI65hj6sSVRIUObCpt6CljxTLzfnfeei7adEDD0EhGW/PK4Ts2jWV5c5
GA81wXakqvFli5rgT1Dh8tqxCOWLq0xqCRw4JssV9A2sDuplRMPQVxAc2eBvrGdJH2QVTI7XgiLO
afW3MzeA+JaW8DjwckWbtOsYXgTw5mWZVOoS5QvK+b/CsYubIKRlWZuWxZ3P5gGsx2V/kQqVI/hq
xrVZYmKEt56e2JbGrcHg+dYvAhgbW8j+gLgfgchN+y7HRm+xH0pYz2UH23FWoMJE0VGuBxkAPMOc
KNQjkHLCZ0GaTUKfxOR6eA+wzV0xrwjfajaJDb0aswoGWZ51nRuue+5hJD1HrSvDFFNKuV1SN4wq
NVg5v0h90ToMecUQEhYQexJEOvMt2Ujgs1ZpT3+nhaHcaeV4w/hYm9t7VtfQrIKV8jSNwJ6+DI1P
7F9UsF/f5z6LKigH4Bb2nJyLPI48kQspJs38xo/lPYUEI/qUBOzioPgwmXgyrmLIayub5pQIkIec
48Z4mQuhyHUacugUPQvkdkdRF9xFVsQWbxQDQ0y/bUOdFKATHlAKrSzHeqRhlwxtF2JFVrYzgw0V
IGjpADrEqzmjH/J8FYCdW8EEp0TLlS+hUAFF79TL76ggJQDNJwEXnLcTMZKu6ieRLJPXo+QK+m+0
ajzX0m9QaxStQAXTDpc4sFVHNrEGcuKayaveak5+UXFIFxSvnxtIeHD4jqpu2oDJXmx6fnWodO+a
+6Gco+ZEYYacIgit7U8ICPu+W9uAwIvCYZ03Ni0RXjNn2rYPHRSV+/JS4+8rNKtR3OZEHpwQncE7
8LFfinga7N6JHQnvizpfI9ux9fLmbkiGYwvr40cAY9NOK3R7ACko3CvIcQsHNymLHpQSKg/C5CGn
aKQys+hS3tP2MfQJCU9bjl3SPKeKrI4+tyqfbZFXfNZLNL2XbQcBTRa+NwAwWea7HIpdltRmZn9t
JeMNTnxP+odIRnSUVVXMv9joJ3YI4eLNe0Oq9oSPv3HOZV72hCfw2ZG2s1hTu/OQQl9L4VTsNCG1
0Ub3EUuYZWzcYO9fgutIlclRhK0GxxW9coQPXIWoPt1tcjHjbgQxIg3smYNnwpFBOhkbOG8CJZi3
1IVV7rA7RU7CDsAjLm+LeOWbss1H0iJhffiCySWYNLO+XnpOzrRXC1rcIVuzKnE59vHhwgt8cERE
UMeElOkjD1z5JUgPna86nQNr0v1AGFFpNEO3AzrDsYZRhG5y4czdoX6pXs01M5H2d9Qm4Cr93Lhz
nUKvZ5A6pIQykGYmCITY+M7x4BZoNbKWiYNGGrEjAEioHVfDCEvPDr83DmhSxphw3XlURuaJzC4U
y41djv4usJXPOzNV2a/vl47NHGnTR7ceSZNg9jc8MQjKwdgjKoPxTTwJWpuwJN9V60GVh03oGfDO
xqSWaaqWF0WHTbJsvqwNtwyl3G7K7XBmwGyF3zNqHO7lqBkP1eS056xzg3NDr3a1ukZlMA+t2ERP
w7b+MDZdX0TNcWyK/tuXLiaW8UZONlCqmVZ+TFYRjh8IJoyPiVXyLghatJ0jCbTQS3py2E5obcxE
leO+W52F7LeAjhX9ONv36Bj2zakOXXlWPgqaGO0d/1W2lvnj+XBkIVcFyHTsf7BuuQjimoWZy9or
r383rwf7znIp1Z5mv8cQJm26jJB3tW1zwzzM4ld3DOVdW/3mNcdiFFzKfgWdMdngqyYc9v6LswbH
VkX39Uwz3mRWsFOmcFKGN3dGH5ismuS+yX3nvjW9iXG+ogQiukmtG9VHke/7EfNZWEiDlk36ET0e
E/q2WDKm+Bbn3NDZ/qO7WfVrj1onplgZGTj7mpYbmntM78Dkm034bqk0z3BIErAdlcQthLWXMAFe
nB04ICyaIP0AHQX+R9h2HOqsjAkS6lltdwM9+brn4RpizyeNyXZwO6J/hl6lA2tInQWNWB7Zb4Sz
MDru6pLco83M3rUN6HMJgpNCh7AcW5MCMa490/1h7tHeDsDzjpYxz5eFxT8fLfdt2i6I2gNNMq+j
QNtNpQtfMjMcdbMVOayHaJmaLz/Po0+5yvMQGE4Mv4206Ky8HXDgk6BBqoq3hVliMiBDtxAk0P1c
AFi00Uf8/sahLsSYRhrdP/GG2z5guvuw1dI4kvu0n0ZYhu32GclqeBpUXl+pGXED64gpKcvhsdqk
QyYDKgdm2EGdYjcG5jo2Q1oQx3AcUKYEYLc28SbQlcYM4FOB9BoFDsz/12nEVk9NhN5bYRG4Meuh
fnY253royegQQ9DSt+Mc4AyFsaaG10w3JwVp4mGj22OJ1PnitJqVcejdmvRYhHlKIP5wpIHlzPN3
EItusePwQG3UJsvMwetsEyMBaEDx1nq/DLEgAiu5PurJ+qSAL3PEQzZKL3mJUTHYm+u8460nIVym
3jabKeW2elnMtnkAo0B1V/fRXjlVdpTkZ4MrHvpfTxrrjTval0iiDACFVgJ0J45cTmwUBv4QjrsZ
/P5e5i0qMqN7NjmCa8bfXVHFtAf6SC7ZrgpbGIwT50tuoAYkWxp2HfDVkWLUhPeRoI2BT9VxPLAp
RdHh+YC6trtQlX1SIDK+wqf0yJLjwULjnbSSRJfJgaFGpoVxmDOWjsp6c6Ly3OXj36lsdpu+ALBY
yu1Ky3fJ+qr2LpG357VYn2u+VpgYpisLewuakJWtffURDfZJONuX59rfqzX5Ii5qo6fW4EtJWhlN
QehDmetR7RSD9+tozQAOgO6u9eBBSZ7AGyCbzS50tSZPl005cleaj6CZ4qy3mGBLompTEWgCay6o
7oYrPWKkpLprqjv71Psr+cONIANN1/vZbV8xEujT7BeMetUKqWFzAEeNktH2DH4x3wSOXdTEcenk
7qGc/cuYaPt2mVCWTgHzFQbCHUfSJxGOz75i/kgcCUP/dC07B/Y1A8qbqKtZ30/ozVrK0dhoGqJZ
N3eDKIXyq6ufVB/cy9J66EbweiZtyrRTQ5vdloF/D+LYIPy1otTiLOB5c2zyqNeRnUloRocg6j6n
droKzIn3uubrFZXmm8OKaLfYpMUEGGauCP+VnwxC/pZBNB4UJg50Tx3csry85ruTxfBeP0IDZF00
3ws/hG02yeuOnm8i4sdoxHw12qB4QchcmrEZTYWrtic3yN/ZRdI9kR92DO1K70vLiL6UUyPeNcvq
Eiwwz82pmdBg0B9cQqRrP+D36uRbO0XXSCtogZ1wz5zuZ+MyKWCCjVPqC+Okevc8b4SMRm14T8GX
p13AUJa8H2JzJY2XBUeW0Xg6Ou6NH9UXkLR7apCjnrHa/ZRBX7Ej4195hO/AAguJQVDifatxgGPU
aEyNDDSzPmwS3l6I/jwPWpwWJ/B3jTIWagfqpKsaANd+Y8qfOk4GIxd1OhpUEs28rkkYJPsHOfKR
e1Fx0IihykljhYCv2/tXImo/smVBERv4f6RhnAdT/4180qCHXt6FNgA+0JxRdGUY1kPub9XNsCKv
gnezp18g5Tc8WqIlnMUmxRwNY3lLrtJhxJMYD6j8UBmFIZlsYqK7p7StpPFOVImOfaKBdiFRBxST
zeMa5EQP2rX77lCcUew1x2w1n8OgfNhWqI6jwTuJvREY2Di4iUAZj5bqN9/0NWCT/GDj6CAKpgeA
7+mVdjxfjuXa6LgpR5o9311YwrYolF2Q1iHBWNdoCZ2026y3VapiR71mUb8aGRxC3DjTEQHCFWpq
KPOwqPSnHbh9giLQTJecfscTaj4R4T5lyTzmWxkzTQrTCKHFXduY3XVb6Pa9QgLxmRfzmrYIYz94
mtS7mgKSE5fyPuycRHUTiPecgI4NhsXs9lbqTvk2c4hvZEpU6zt8x3ber1JUDzW9C/aKcDAfmmL+
a7Ve2hKmG4vakbsR+RLvaJEOTg5BXBJD4qsDWY03PbDIlDWneO8L70FphI08wOS9gT6MOpjPvY+c
QET19l6KZvshZ49HApieyzThwS0IyptWjiao3QBxa/wq+2pxzJ9aYQLQDVxhW945ZCTDitWsh63w
YzPr4BjYmHWKCigy+Vd7q9zkO5unxaOL8IeziFD/W+IQov4kiXJGSi5v6i1/klXFr5+1n1r1OkaD
T+pX+52N3f2C9bGq8ZJ0lrhHBOK9+8TYpsps36xmeCa8S9PtbhCA6UEGHIU3HiHUWUb0mvKh97al
+ikyU54N5i0YX0Cn92dtue+1IQ+z7ZIX66yMScSEktTjaSXNBqcdfEuSM+s7rULjJdqKW4N1Sxoy
YgI0PRLVpG0+llmSWxS2wnmEFUZrvOSSm8sAh+6ZOZti+owCNUZalNkHNXcdy6J8cC7IZVsVb6al
GspaM4xHWWOJW89jqI6GdfEk9rDzZ0xjyCTkbab0ZzsYP0xpVWxOI5BTTbnWseJOyXwlBdUPS265
ufvOC5Sb7M9vGtSNRmR09M490wbMpHLnNng3pxAxekpqPAR1Oql4zsLfWrOSi7opQ0xcXraQaKDX
QLOzYTrDCA8oPOrf4Zo+9ItrM2Atb3xy3xFMNfGj+W1c+9rkZ0NL7YOdsMw76SK2zLqZhMICv0C8
oaRE08niLhqQO2IB2KLWoktH2cVX/siaTOwz1DscB2NeXOEu4VYzph1s8pQC67kmtj0iuyyY8yui
HrbHvHFOMOsL0htUVCaes/wE/qD3RsivBlHkNhsFInhXnmxvecbymNmXwWuQWt6Md0oc2413bXOI
dGe61x3mDkwvUngZl8Vwr23lGPE8ImUZL7jUgH3rDhtXllwgdXVaubW9h9LCHSvzy8vv8EoKZ4e4
wE1nK/Oe+40DaimklbhR6RyLftrSsMwv2bkwr2/MvrwevPkJCnSK9f9AqmUqHH/9IegBvo1kfBGj
agp3OaPueGwX8/JL8fI95su4ghx7x4EANDv3qLA0k65UM15nHNitjL/mWVSf62B1pEOSd6P6hees
0uNwNBR7QQISSLRGZZ0Optcwn2zNs+/k5z6HQ0/qwq/Zsem0GRoq97BG8m1iTHfj1bnxsmnArXp8
nd35D/ZDMlE5SS9tI6fS2jLWsy1wbiGfCaaM7Hn0wke2GyEaBGtgCSqAF+Fo1ODPe/U5hwjnIuOS
F7oULqP3PLoKdUSrJF3mH5kIGNZWCiXcRG+CVjohUhcAJpmhoIW3K9HpXzSF+05c9HlAek4qCjHD
NPKns0hGxGL1TKbqYV7IroqKb8w8Gwrq/pjRMn6tNuUUgdzc21aNzWic9nhQt3NoBi/tUJ3IZDrX
/eawnuvIpp+sVNcMK43iok8GEP5MQEKXNNSDbu8yma/fORyY1+XWO5/kurMD6w48bEK+Zp2QJdzF
gmyOmEmXywigOthyuiKFAWVRVSESlw7zKQIeTHyd20xj1m1XkV045xrx+Xnoxt8skqwOcZy/N/k/
h14+j9fljDi4XstPurT/pO5MliNHuiv9Lr2HDINjWvQm5okMzkNuYMlkEnDMgGNwx9P3F5Ja/Utm
apOWslpWZVYwGAG/fu4537G3k6HYjuLrSzWrD+BlgDWnjCBNmUWPVdHOdzWnSj+zsu4QZsDS4+Bo
HUoBiO4wdgbXBdnguenNeWT/fQ/RA2Ju6YxXsiHPxMz4Ft96uG9O4nTkLK9j82TzTGV1/4BMeJUq
45ZIHHV/w1280V70M+b1Ifc1FGL7amI0N7CDb11DZSYPYHftj+O718aYuuLqPYym8NhPRJt4hNqs
KJp93qscJ2HxYQTPmoEbUzzDKJ7S4ZgG/Dq8uJlfw6lFqmL9hh0swMeEixWr+kvQlS63bJIqhE2L
p7gj5sdFoiOXuTgHJzVq13feI6Tv6ByNc3cNW+c0dnn5Wvmi+Va9R12Ii+cIfu6t2b5ruBsWPhJp
8JvjuSadCiCdnldTYUSAjt2p/CrGedg1HZ3T5MgYYNpmqFeE95By/crvrlbCQLVzi/g7IjzMLdU6
+DpK72ebwlGgkPG2Yn9CK4vEIUR+g3qAxdl2DnuKhKX7dhkaErK57vaIk28hflp8yN2yiSkC28TR
/G0aHV9oKRt9JM2UcHM5/KJlsiXiF0fVrh9GisJVQrl2q+HrmoQWjvKvF5SYF+ZDHPdfukDn7gKl
3jpyYcXairjFQAV2gWsLFXWYRmjM3GYEqLGV0Cyx5gNZYNIdCvPOFQKgRVDxjnX0/559S1sLhHEr
otMiuMVqGsgmHUf6l7FtsmQ5oHGNB3c9j515xvkECMvxfXFGYEGaw9JTf4iAO3fS2t2fJZhTWLa0
LK+Qzm1yeox/M1crDIjLfOy57PIpMu2OluvlNukXrO2oyZifOP/GdTv3xV461XMT1fE6r7PfpvBM
uoEDQS5ECMoQNjGrIrkOBrUN6FvBXNUBy+soQ2CupURgsVOa6Yt6uQhOzY1RDJu935c/1Bt/5I7j
rZvEi1Zg7r6HiSY5V3trL1PFegmG6oUuj5ZuLyUPWY6FPF3UcBJZnG6m0MDjXnJ/32fIfMArhqe0
XYYNMev5XgvMfVw3x60eqDldhUm662nCeK+5hdCf/hWnEfBjWL6p42zZrrPC1VZwTzjEOXQjH9rJ
SuqjU9FS6ERghremdhQKK/G+3RQ0yTOd6eLT6cu/2Sx/mzp9LIAObgfZqxVtQIfeTvSa6osW34Lr
nHUof5YKm1GbzH+CpPki9ZDv7DR6xvnTbFpCjS+pStJfiZO9sB680j7wWNID/1osZtyUxTIQXOne
WBLyi7SWY91410nj7U7x57ZUsrjvTe29I7ypDfrmn4XoM79itQ86ro0r2UW/sxwrXEfwlQOM/JOv
u3yF9ZLz0cdeWkHyvnNmtn40HaHidOMv4lrdFhzbV1U441+7bX2KeGkwOdaz8zuSScGXF7iGL8mG
dLfO8aDm6hRnlzQi0qCqHCg6BCeV5089W8ANqVSXezjV0wtTA+OvIIft8QVdgVQ3OBAD676ehm0Z
2vXZkCAmHLArRpTQyt6JsXgYScY8hHpETJRLsQu1dyKiQoeVPYPBQr9TvEdHBr/jpIIriTYadOHk
d/BRpX6bMc+v/HCO93UMNo6+imZdR4RDGyOCddG3gL050nd+0p87UDmUcns/Os+eLMdlGdAJYN2C
qS2NnrjJ+6toYmDzVJDtNJ+Ts9NQqR0D4A9pswNKnqythKQCRuo+hxc/vYwFcT97kEcy9yOhpxLs
eqnFo6yyc5gth7zNuwMJHVY1GIxOeMQ8SspMSGV3gc6VsMuLcRs9QdxwSEzPs/lVspC+x9HOX3sD
1Ke3biRdfFWM1GwX5reCfQr+e+l9z77HkisOFc6qsY1Odth5RxXX2PanI/3i+SkPGveDVEBOKJPu
XxJON28RVQQ1WUEEBZwXPYnlIPv00ja7Q0acn+q25/aXMKMh5rrUPeAF6594reN3wDaTYF9HiWgW
ujgdI1V/RYO0ohX4YAaZgF1hvU2xIbJFN0PMNaVlLOnCmd1AgtGHkgQ6qkgD2v1f2ynqmXvk7Q4v
aTLcZUXCJr2NuHjD9t7zDdUnY5ry3nLZVnMaI8spgQ+3EYroEHy61aKU+PFbnl6IDr/xMd5qkYR9
j70Lik5bWOHL0LW2xcPC8faFTsNHrRrJORIo8eX1EmBIaMLqT6ya6cCaDQWn4gtIiQOxanCLa7pY
wk1Ti0srtHUeZP1nWHzqN71pLceGcqfAZ+aMZNU9L27+HlMLRRVtmG3d2D+wCOT09FIGVrui46OK
qV4tdY5rnMt/ktftK1l//WnhzProhf5cZkExllfB649H1z/V1cIQhzWKZ/+UGywEQe5nd/3SNi1z
F7aDlaDtks1UaVHH5pYhxWhaTW/KEL6n1a3/ICyKv6prSMCR5Uk7Vh5CPFmNi0jjspgON3GGnZiV
Th79CgtZscgt2+WFd4XHDeXv/q2SirHWaQECUzQaUBbaCWTDKaHmV6WZIYzS9H/C28NnXPRe5iSl
FX20v+xObIuFfaFLduawEMZ6KQSfnw13DYtOrDKW35mtZcRjjX6YNNH3vhqt7YAbdF15dD26RSLe
2Tnh8lXmve5VdV0oy+E1zpInouddpjwlHmI1Eb+lcrjVtJb+h0+bpQ+nQLFx0ctLm+qMQLHdbTDu
sfmmqrakaaVQj0k+pg9j0L8lSc2jpGcJTIQkKOSdABNrU708+wfbycY9Fjs+mB1++sCdHHiTcXpj
AyvdI7La2dHmoc8k3yx7TcXZ2TMWE8y8ED3iHnbXwXMqKUZbK0iERxHx6cvJCVLXVRQXawg7BNgi
ecFGAmW4MNlyzIOuu3Mwp5xIJ+6EEgQtJ+YoHtbyQFs7n9zUGV/DkvbXBXlk43O6UZ1jfeWjc+hn
+ydPk3HjWeljNtk9gt6td9Ammr/Bldv+6jXBYT6+N22iCrlrlmP6TOYm3zChlESnXPu5oFqboLY1
qc/Cwspf1urcUpZ77/IN/UucO/1g1o+wm7u14h3Iqr2tXKjd9QTvYY6YRv1KYqRMgrl5JQQ2bGqr
yI6wJUEhzBbtKQrvwxCRfSUIjJJk0vt+wVnksjDzh+piWazFBM/ieRuNS/PXG0ZrzQp9InZANYJT
ok56nT+euZ5PaweXMYMZu+5gyHbKLcxrQdgtX/Fg7TeJLs2mXeS86wnJXKMwmv/kLmssP2Mz1MfJ
7cJO/XkKruGrIz9IaMWb36M88Cj/UXqNczf7SEmnvaPK59+ja/vjJe9CWr8zR7/gjvFPeQHm8AYh
yt4SnmcHHZJb7hod7SEON6+RFEu+8QEurPHvFPzssd2teQGUqsxU7eFGQC54GAvKXuhcZDOdc11E
c7CgoMW/uCD3FMQ6xn6CYlTgS5A/dSH4fdWAaLe5lywrD6DF2tOA+mgRKNaj5ZU/deuMvydTZoeC
WW8F1de7z2dIEInBvSSGF6sawjvS4DT/oEaQYsyZKaLFo8aSp49hoW6w0Eo15NvFIaSIl9enLRd3
wkuMc+fVEpKFq2U0SAgoJZwF1Mw210QM93rUWcWSOXHfskTmWLBcW9HeN7nF1XKk4XuPAeLMcLPY
jHaa9adcFo6rqqlpOJozaz7ZYvY/gyW+rat6KubcIqOZNlnkWmY8PtbA4fFzTdlEIicwC/tBCFjZ
eaiG9rlXDVeuSMdYiVM7BziFrdyCP1EvmyGloZ39NJ5kFqF1tvO5pweB1Z3wJkh77SmP6TVQX2Wr
52vWOPrVJHwl6iGNLxYUvW1AJoG0+hz9cfJpOgM3XPRqHktWrEBHVplwSYK5CNFdjVbspu/2bIa7
PkGNSMfoAQ9FTIINDY1rqGVgcThjLfh5lnibwu65FGDvYQwNtxVq3nTrPHAb3CN6PrpNim+8Uh9c
2frVcIvwGSE5uvvg1I6C9SFaJJESc82oxyZy151clCEsYxSqR5W4YiLakBCk6iKxAkGcNAtJwYbN
k22j3rkBeG1CsJoujHiJ5oPVNYbzh8zDCu3PozSZ65SDlrvu65HGFH8QGw+NYw3h+pciX4tdy8Xe
wpXtjRWE2if2Ev0kUUy1iGgw560iC5Ibn/Ai/Z1x80FEiUpBOil7ycVAviFmo7IuEmwMN72HaGlJ
b8nKmJj9yNT6Z9asFXEv0dIfaEK9kdlo75g9mQGxmRDBWGRFE2yTvMOqYL6atVdwXcaB9mIlSp+w
PWMdGG5OIarnH2ycS/ueLoDf4J3lexB01ruDQ0Ksg3iJP9n35ve2ILDNs8KO39BwuQ65/XSfDamD
ZlHewEzOIJwMjQxfh0xm76Si0nnPtJs9UZ8jVpaw5xZug7K+kTj7c+oUwbXU8Xdtq1cpMT/QFfS3
wC1/mHHBEZ6oy9VgEyvLHfUW0vxC5sndBLjK2p3DRgvbh1d8URP12rFsQvP1nriPnocxv8DOYi17
S62tYqO4qAYVbTCR+k5F/Nwimx8XKAxTL7P7OURKCtNvsizTL4BN354zxA9yaDndCBuNGxvvHksy
atOzfCuS3OyJP34wnIVPy9RZv2Ka8zj4bg2JkHQjkPhWDUshypOXFov7VrhJeqjVwh3FUxFsHEBX
IIX5kHokw8yaTFcBUTv/KqgkPc2T9blU3k/FwXWEj9RCWzG3ke/FePF4pZunObezf4o0pjdiyMdZ
UTgjXS/DKJtRaevfk5rr3kPjny0YXnLUJ/pibwXnJL0IlGCSw3YMAoBoHDYhlpHcA93WvXAZNR7F
6gbFBCkZIUAL6Eizc2vXstXBj1lMxG1xMTlFOFpXT0Znz6Cz9GZo4j2ocKr/YLHyRU6AZ3trxoT6
txbz8lAQZcU3f+VMr78L5SSfPFjwzwCYyp9mJNNjnrbtI81DvGK3coIGvR0IGKXvPIMcb0BIKjwZ
PghCctUeTd2lOLfk2Lm1Qc7LqagTmysI34qVTano2+h7IGj60spemRbKU9L0P6rxsx192xbJXbv0
8tUNnp2tutA1Vxk2JIHRrz4w7dTXQGeOWNlzT/vQiPy5rEYJ6gxwHpdevuS2fzd0hO5cJr372auL
l86Vty68wOf5W3UVNuFOUziH63JAUbC6s8zURuJPtZoPr73lTvzWgrDHzaTlDpEv7cPQzvfgurZL
N5KpG7EEtp42tKdV/imdw769w9ys4YnETj+vXd1kCBEANdQujW7nWWYlZkAAyIlPqKEEtMRDlfVV
WibTH2lpLlwRLVbyq0WfXzg9iOrzq4dYUf20VkkDsuR2wZ1uWuzpwc/Coacy0WtfO4pmH3Menv4v
r62a53iWwyvNV1Jt0ilbvF1VuPweJhMCiCci2Hdbctr1o5rEaAEPSOr6GzxLVt4euYE8y8kGrucW
0p6OssAHsYOmsCTHWrWuvY0biuM5cxdixyLXsP5A7BO46XMdxmA22qHaBHg7650lA9cj1BHHzV2t
hEOkbygC9zjpinhPttDfcufpGhGsBK9Ay3HvZNEbxrDgG63f4qjvRMOvpOvNC5ZBVhr0cZKVj7NC
DX8rTibOS4u1G3IYgEby+NPiIHIGbrULTONGm15OfnSG6EOE3pqicPq1KI7vu7Yoy+fBjcZnWfSs
+SPKmrFUJSz5N4Jbt3MOSpmYLfZ213uBF0MHEuYIuheJxQ/x2qRsjA4UCjvxIxLFwJ0ClZ6ceDZg
nSNdwtfCwjMOo4raPp8+KJr9DjJKC/dbepb/hhWTvjK3vnkki8SxaTZL8HduejRAm4h4YQxLPcGt
xUvpaVnrdIw/A6w98q5IudLwikX17c1ZdxcqJ7Mxu1pi3o0pRcxnStG8nzLHF4mrIioeGhtxlK/p
4tFePw+Sj9xiiBO06EXlKe77f1YMIAxh6TQ+N95i5LIJFc41OyPxKB2k3abDKsD0Zx+qrA/NLkJM
6skWF3Z31V3lvPs2bWSrRed0wTQgj5A9RiAYeyAcplzzISIuxJNCReDgBrLyzG+YSj3ptOBUKKJV
JHsk6MB1DCYCR5IM0mDTzssgf9q+RyIKBw/bVpWpOXjJm7xDJnU8eSnb0Q1WPh8D96iaFjwcm6YF
P7hnqNIqiqUaz3IRRbtpubkF15oFgnUt5WLUIXbLpd3O7EtbHjYNyfNuFoV/wPCqoVx1mafyw+y5
FG9K1pCIi3TyYn3quvh98KaQoHUUeM1ZdmnHyYz7UIDaIhtwxjg6k0olVsLYzcD7QX61QqHLHbKQ
JXstF0WgLMTek7IfjnER+DRxhbBvV4tPjuk7rqg+Grn+9Lm4g5ua9u8e1Ubmc4DTl+A86tNLUqRa
HrE3LvqZAaBhGs+TaLzlQKeKyS3ED75JRRX45BhtX+8szkx3P/GW5ffwI0c+vJYzBDSzBkN7acDE
fLXz6Dg7ysABc86ytwjgNljiaIuk2uQuaFjxcLxiRFsznRIBaXPTlxtk6vQzi3EyY4BkK/7Kx2x+
TJKyLQGOtMUCIwFf732e58JcAi6oM4/TIv2FcFITym1iaEHe0IQ/U+Ro8R71fdgyZHVl85h1lPse
C7u3b5o2lkwidYLfgg9nFhwrpxEfTYmlCpIDJG1cvk0uOvF8w4FZewKQHvnLrgVaBHGDhlMiIinr
YUI/6ZZ9XpVdy4xnAyJx44/vbQn6foPY4upTX1L4/NR6OPk4Ydk+Mhxq3LtIO6whPkwAQvq1xfo2
H3J67cs7UQvcKj4ha7kbcWH6/A7wv+51FdBCjMc6JqMcperbp7pOb5TdsSG35mwCJiwj5R3TvhXz
Brl6fsQcrfsthY/x/ZQKpe8RqUfqTh2KMQgK47T6O82pbs4O6KoXrNwsz3gvGWAsO6AtJktlEj/O
06LLfbj4uC1pUmYgnmTWZ3vkpMJsB/gCcM68jqsUFvzhtx7BTPDO3kyoEn4blh/8U9GpTxNMZXE3
+G8tQ1J60LY1BAjlIU3ZmepDsZ1IbEwHv205xgIKNuuri4d/pn2xGfmAcOQG63zozWeGx5Um9cwu
PKyP+UTpPWTecec39DmdcqqAxA5uYsn0YfkJRSJkDpA4WBb/5X6KC6oe9dCuh7h1qq1np8ufAONu
xjkNlnUjBh29xlY83jWug5WyLDunuzdj5LlHPseF3A2qCX4Lv/LKrZOXamDWKx3adrlK/+Ft0h37
0SL6aown/wgoOtiFheU/YPsRfJf5fy3XWCq1n+OZquPSl7K8ypKg8BbpexxhA6dliElQcwfBLel6
T0zkPFX/1y3D9t/K+v3XgnzX9m/9PPR//w53v9v/AWm+Wy7tP0/zrbJx+F3/Y5jv9t//W0Oe44pA
gChHJXD8AIb2v4T5aMgL/chmBHI9rkGk/f4xzIdUjDnaxTJG/4TDH/rXMN+tPI8OHf75t8a9/0ZD
Hq6Sfxews9xbm1nkefF/CNalKDeCPJh78AP0goaU7UZ6ceFiUu+qA9Dq/uTeQBV9TQp1jf6BnCGo
ajI3udUZXmUZFW+W7b9nws/JcMctVpZy0OSg8fVHObC1MHukCGgqEWbCCYhdgDMsgjrWbjKUzE/t
tNkvwmXBU2TR4xKySgP0fnPBOECumhbw5azQUQdiNemFM8c/KTCNbLhCapFJCA+UlGJOoLbZHlAH
oOliduC2cPInN33rIjcxB68m88EtL0tgOrtdv3NEa56C3jfywXJr6a4tr6Mx1urDmNDFYnIs/IEZ
/M1YKqzHUkT1S1E5+e2esTzgNZxPXozxK/HKfm2LrsRUG9R36FnlL0AP5uTT3nKBLyYPgaZkGT8m
SRCMrM3aIcn1lYyq3tFeChOjX2bGhay5U1mlz2lVwjZy3D3pBgEhHdm6CysckM4AGhOVCgC232n3
MM8SXzizQ8zM1gvMGV2EwY9VfXQwvs8yqwxk8FlKqzkUaSouQDO6M/cL9chl67ljTXVIknQk32JT
zIxPnMUEokoq/DuKA/WfhC07mo8x96JQ0wkWstmWhSVe2iisr4uPNstmBcqwB512U0VT907rnH/q
SvwnK8yZ4dE0VorTpQ3rY1UITTp4cq4Re69Xm6znLlxuiZWmWB4XPpk8m4tSbXmgSb3hkFdPWGHQ
753pJgWqmFuWpbNlDx+3WWmrFHx+7O7c5cMBOhcEJTYWR9R4iuSngtxAaov30KN7gPP03SJEdkYn
EreWsvQ9mUYCQAsP6lUxddxc2w7+GUn+NcTJ7CBuzYnEIWG3V8F7zjMcjl4mDiGQP3a9JDQFd7QQ
L4zF8gm2ZmVxD7d8OksBPUTJjKjOD4Oe2YjvgV0fEYTUtEeAmnJrZOTs414QoWoDYe5QBayzNxbs
JpdxZGlamL7iwscG3T2AA4LUwMV1fJgDK3mSiw8uaPEdTp80KYFsLSzTr6PRab9NsxJ89wBkLkKI
zj0cUFhIznVWOXcwA5e30LfCCGxaNbWHMU2dS9n79ouMA2vZyxqxmFmLxaQf2sJ56qFwhKyeqBWj
A7fLHaiBanIt/mSXoq4X0L+rzG9Oc6v1rk4Bdm88R1iPbhoi37tuuLe9f/7azZ2Nw9kfmNTy9k66
AFL5IZsRBdcBTxgS3Nt7GOyqAyc0HfWzyO+sccY2a8/1ueTKRwgICz5bG35FZNtFR3k9rb0EO0w2
bHE9Wa+249V35XRT5+fBfhJ+4/JQwq9PmgZnxcqr4/kY+JN/9DBV/4QmTh5TJ6n6jWkH9wUTzcBk
TtG3s8kcuCDbBP9BA/ol6a+dHzkpoC6H2ipkfrfYW5TF/Rnp+joGEfbTlRqs8gHTnTmNZY4nM5c3
G7lWijS06/nNdXEd67EJ3HCHwoOTz89StbdxxePeZgomPzBbFaIeG98V+AI98xxOnV9DlDf4fOK5
ZqeHWGF7UY+yJW/yZz5H4oEPl6HvGZ40WuaCpFcEvdWt7D6PsXe6Lg4SyZpKMVudPfKKD0OZ85kL
OqhqJatzB9lnci8GMqCzHqICimpLBG8fqyo8JoBU8cvPRXmPqTi82FNHLrpEZGFhasSmSn2MXDoD
muB2YwXGVw0DacfBOpLj6PHvUsR1BmmsLlVkgWcBOGH4Pk64hLnDPjXKfQ1lKJ+DuNKfbRR0XxGT
IwYu33IPU6Lnv//90eS/gCH4HwQYEOTu//ORZP27+mq+JdU+f+tBDub4/b//1+1P/F/CQPhPAVOF
6xOtj73b5PEvMwl9cv/kUWXmCmAlIVFJ5ph/BQw4gsGDrz8hyxC+gP//RhL4Ao4X33qybM8TInTD
/05pr3PjB/xjqQj9O9ikY0JLQRC6vEj+/T+UqcWdqhBi9Uh7mo/drSvHDTz+fis1EorLtuaeabbh
8uaziw8AI5uozN7+4c1iLDZpU/9jx9FtwPqPL8ILmYuEH6JT0qb6719EHZEHIrE9HJC4btd2u1xb
GP+4SmeG9D9ZW/tp7trpC6xwiSJBLeahmlhLQIKr5WtVoMT9/18SGZ7/8Jp4+Nq+Q6kyA6UfCP/W
xvqPb4yfauxYBe7NNixtwrQRiWAcWTfof9ZVH3q+7WZrcm9rQg7lmoQ12WVJqmveaOH2RHkJ7Xbr
yXHDeVdYlpJrMxOP/T3Tz/LjU39jr4hmYP5jXxO2+5AnSrbm9rLA3mmgZrrp+GduZc/aQ/DsxIDo
1dFhSCP5pN3GLQ/O0KjuzksKPa2twYs/jLKiSxn2fwWJ6R+PJFtN4hB43qOo5iTdylIjQuOPokHK
RJEVnOqiwZBIVKDLD9Lpons7njgx49lxsOkUkU7PTjoH1b7xNdhrHqojogbM5In1PMSiU1G6zncY
EdBbqTCL+ZF6Q6O5K5JKbYeKGN0mHqG4rLIEj99u0nFNsM4fbjBI1XTAV0wxf5fd7XaMnPKZeg2n
iFuSLNk5WbXQhY5rlWxOX4yXKqmaD6sFVrqJVYyg6qtF/hr4S8kQAjQFi9a7eUyKPuP1+OkIV4Zd
ROWtRGW3R7cLuNtWwmUBGDLG/bb8ikE7b2p121px7+dnQFFf1dLiSE61QD+q+E7rLZnP/mtBLkWO
dYZeHgqSLu0l95yq3aoWPhKQiR4CP9mW7kFxksl1TD1xhZN0dq8Ep83fBBIpSoDRgGx7iRzLBGOJ
TQI67YhrqKkus0nF59wvE47RCe+oELT5yqgOUCsC13nDA54NUD6tHHbh5P3pWcjfGwvbFsfYXL2K
jM3jWsU9h4wfpLDZjQ6te7DUFZjQPHEhWgtGyl0NMIpmOyfn/acv+eyKwU6Q0JqqPE8JUDVqaMeO
fVrQYtzKhwrLTK+d5WvsbrEqfBSWZKLlf7rC6jyix4bzSwuch5/apr3DDybT71mi2tFmDhT0Zi7u
9QtPMxJbcZKB/4w0C13Kslw01K1Vi0G8LG2ZuhdAdyAU+rJA+k77wGAqnjjfz1Fbz2LTzLnBeG+1
fYIKp4v7sap6skbpMrA10tm8jssgc3G5ROZnFP1ywXHaoWtHSI5bGx97w3gyTOFmwfDiYVpuWLPF
evSnVWeZ/jIYP/UfNalFsxK6quXaaU3U83pBY0YZSRH8FG9tVe7CfP7LQxwPNCH+7ei3w29kpGeS
S+s8tI9+FH8hpk5Hj33x3dy4f4aEnU5/GhPh3hXo2+jdUDIi5IrU6J+QxS5LLJvcCyBGtnjzyiYT
DmDT4CLjOyWLYIMJ99tuNZcVsLe8QcaXp2VQu7oP71o2VdAayk1Q6cdwmC55iIaTOC8UNa+MlfIY
sde8jtWAPX7n0RdEvfFIMH3XZq0kBvFix+qJuoYN1dZbnRXVJYRQ2UBj4iuBQAjcI0g3ztw4P4MU
+iPiXuDCt40iPzswoTaj4heHRy2lOmaeUGJCzd9DeXkwn/oQPdEjiUHqwxcvUYpXOfaR6WPMNDFm
sqIOcTs3Ie+yPeLmFzHRQtOsi64/Q2cs8SVkmEWsJ7vpx5XV0UO2xI9NNKstbbPQOWAUrnKtf/UV
Ca48ah+dhnEyM/67gkTd2eUV0xCGxHko9khSeL5Vm6ybuljOtRDX2v3wZ6ZL6RwWgrd94djfS/rT
uU66pvaCBEqDzZuVEbIklq8zXBp1h8faWRVzJd+cuH1NWv+eApsdDRY05eTNuBnpQSCtswxUAgUE
29pMM0dX89H38Ov1lN0UleoeuZO+Jr336Kv6xFhPQcJwwg3Q/mD8KbYOLInPxNYKKxMFENwzMGnP
44KNqSv3nl/FW0DgT9XIaO0FiuCxeVYp6dQyiV4s7e5MRaIzJYn6jBt75TZAKex5axzU9p0kRmB7
7U9K5HYTCvNE4mkXG2T41sFiZeoON2PrjcdYm6uyKBPC9LKhJe8Rx9X7TDLoNi5EPFYunue+OUH1
nNxyBh4f5Ejjzgcv6q8dVQy/l0XeB21+dQXs8oyamf7bgX/Sqf4uhoCCQ8XsVRI3lyjxGlbMOXsW
Favuw5qdc96gP8Lhor8ruZKCZ2/syWX6MsA9CTJLbx0o+9Wqsr2a6vuRHdUvNA97W7a2d4Gqhxfe
nnBSgaoQ450zjHj52e83DqhA2xZkuMl77uIaOx6huvcp7T5jUAhh9Bi7HC8IzpfWSy8lyl6nSsHy
SsLh7U+FS9lHKD7JOgGOA467YDpn7VeznF7IZcW1RZAWXJ7F7akrysscplczpvlpEfGHo71ujyFx
xjqVQiqwoWOQcoi7R1ui6A3Qf2puOUN9yZNmx320XPMI2+uGEh9sJndgnC6u15B1s9tXsm/LemCH
vHBnxV+D7tzKCep5426iMtdPnWAde6ur6ddDql7qdvCR2G+cjCZKyhcL2yCOng/Kx49sqz4rNztO
E5bmNJgCtHOHFVIPJNtPfHACQTC6j9pWD9FUFYSegNt5Bx6sHtuBGCPMWxzkWDAkQJcFkHTvAMFz
62rVy3jPiYLbKz3aOevdOXkzgU02pFMHL4jNebLUa9ywga2WeKM0FhYgDLc9X/vQgxemx2I5W/xr
X2IoYiN5izRw3tuBvssT+qfPFeLDCqLSixPm5U4F8pT2QoClDeU3ocbz2FP44SEI2QsCxQyMlcKu
UxMWQq7bjNI4rIcZ5leiz3AkavfOBZKHdQiyDWQ/uq66NJG43gLnDz/gNeirah977sJZ7r/WHoRL
1pg/nQU52HgYsdaUz5zA8ewxmck9CYizae2Tkyt82oF1ZRwL393C/HXn/tx35GnqybpL0jB60A0k
dySgC4/f+kH6bfcnjqA46DK5YgkmINbXOyqS15Hq35Tl7pZM40NPgcDbKc8G5lBMkeOBw6tfTzGN
e2GidtilbinUH+rKNzr8sMV0cUhj8k3GGNN4TGloDAUbhLF9kfV8vOFHRFFzsLjmd241xYOfVg9s
l3N307cznzWfHHBufxt4AiL9g7/tEubZdq7GU9D0bzXH19oT0wHB79v4ldkPjkA+91K+9AvGbefa
kuX6qLH19zbTTNji5bNbWrsqM6xUlaW/R6ykPPb9oz34xGDxuZ5UEZ2NnW4Jf20W6LavIQz3Z4Pr
ljG0Ue1bqeGYc2fWZOfw4ed/6bTxqPy0Ssp1h0rmj3NPkcgaBFGSQZ7NB87owvP2gsoktnRNR/rI
n0KcR1Q9kFdpqugzD7X8BG2ZQvazVXTth9n6yTuCPQdb8Y2H88DtfPTGOVwx7xRiXSvyNUeAkJqx
hzVPuy/s/8PeeSzHjWxb9FduvDk64M3wlWcVvRElThASRcF7j69/C1TfbjK7THSNXw8VTQCVyDzI
PGefta2A/RbyKRK1WTV+tTE//GqbPccATeq+AfVArA/7BTaHHL+l8dg/FS7gizwnUzrrqFpeap2W
QLIZSp1uNYDu5CSDvEEkGnaExhb+F2Np+9HCqS39u+dI7NxRAeG8ZY6mdgF3gW7+AFonW8zIGTBc
0bocmT85s5kOEIeafN2FLsna2of/4dv5VWqlMevF8ieIRzmJ1WiFLB6wOoN/ZkFl9FaF2xffUQTL
r+SJIT0g8AmeFU+n0mvapRNx1kjkizSUopuhdcqb0CkhxTRKHEvXYMXzeFXbnJjXY1P3DzmU26e2
pnFzHrgyCmFPgz5Nuy3gdvI4dDxPNl70OY7oTWa9pyKGpy+nn0deTR+kFXldC5fWky30mXbBiUa2
61snGnJ2yZLqqdixSPZdgPcNWyg3o+0NBnFB5V4eiBlskdKFYWCGCLqN3OAWF4LxWc9cWg9kV5He
FOToxjxK/eZuCKmELyo2gVTJIcAg+iKRTG8DWbt4PqLDs1GA9dIDAsEf0J2TSwj5SNA7/aK3EwmD
GktqbmOj8H+y0vHk0NgHuHNQzx69/qUd/mgS4uK8SMxuXQ9e8jbapMRmVtc3zTVnEpNIBT3PXZK7
jJBnKl2Eu1pEbXCDo2qXIECKunBeTUDcRePpw7WGyaK66NJu4HwaldiJ4ZxV/igcA0+8qBxC6SbH
i+kLiO0AgXXR0kiYwohWyV9WVCE0s8kxBwGPkmxcxXS/JZ2E9BLtM/Zro00tOtLZYs+7YGzKFQ0Y
wY/ID9QAF3HXh8qSRpqJgkfn0JC5tvG1o3BAPjB0MmMZqU17VcXoQxa+55s0F9RyIq0qV6ErlLp1
M341EFE/4AwDKCNOPc4jRashR3N8O6k3QOT7YpGwXXqUYeI/FACafiQ9Ok0fPaI/l1qS5Be4p5A+
7MqmeCsCG1WEVCXuS6m1ACMGyKm/aB5Em4KRTfuCZCs3Fxb9mN+IUCHWGBxvHKTtMk54Pho6YrFh
F69tnLlvXkyhaV5qHXEPXhetwgVIwnRRSpB/lq1a0BucdB5Ze88Piu/eEKFvoTQqz4KwcPjCepGR
3ppeyCF4pMozk3AHuSvtFg8NjlrIhyxAwtg01WbxxQjNslvZSHm/e6UROfOiaJ2d4Y8D1rlx2wFO
GE35G/fH2nRAuJefSJaI2Ehb0Q3dIH1jmTYuEIpg2asETVtLLKGNjAvUNnR6zkzB0MyPp2T23sWW
bQ3ypq7bzmTm+yEhU4y9rBZFRedgCXDXHsxvnkP39r++icl/Uw1Rt0FYCj/FYz/VhHTEUM5P2eKT
cnm2qzDaHr/LVO77mHRjwDgYsh22TZ1ivTOVCT/8FFT/BQZbJXUtU+d0lNTGTZOE5M0xrTrlcSzm
1riXpcm2hQTVoGIo/qIAaoycFn4FEEIuu1kRoKeSww7SlG3m9YOEDSFyZ0zvnvxBY4fXc2b9qYVD
mMyw2wAOGUGnVk7MmM8uwIjMpkIoKU+NTDxbundj5g8DMIY1LgpWUG1YGj/soVnGbcGG0n4dTO9N
0djzJlJxwkld2XtTm7lDWtVQLEuYQGqTKDn2bOUmtyEW6vTuXem0n2xV1fW3fVipd2VlR1hq1c6S
zvVghlMwHna+r95oWmxtbZ2tQmAV3XVsZWT21ESTp1DcrYA/R8t/PUVAyNoqb0xXodMKU0RTJbmN
6gZNZ6y6Fxnd30g2FZgtQ/knNBhKr/eW7Um/7llYVLhN2VRg1lI2F8YFqaBNI6/JnOd/oaaLrQ7c
svDEK//nXYxp1lskei2VOrxwF+ouiprQGrShZ0xasTHtFxYtfSfuMl3l88oySNdyIiObbMmw8T+v
LEmLjLzEqGxDIzO+C05D2wzyu+Z2RNT3FHAkfwRX2Z+wR9/z2zTSORb3xFdeezee/zCdYzbgSe20
6WY0SZXI9H3SjTBZbByfE/tuY2oyijEKBpqlTSnrD7dBdek0fSSnm8BPAthy6dR31keXx++yZwh1
G4GQaevmOxP5812kSPWRSarVBgOObpU6yfBoukp7MYQO5y/XV2Y0+v/7iGgQb00IOTCGZWLC55s6
dK2zWUWQp0roIbFsASZa6cOclrP6xMr6ZxggEEI6cfB6RqFhCkRlI9QRpclTfgG+/5sZheR0db1C
4E8Xk3TXmg08Jy31qxXKMrtfHB/d6YcIExRViqxRdiGe2bIwQREVYjtQcXdo8jjcuF56k3QlNV4N
h9Erx8E988SSmK74+Y4OYVZVJ1UMko73QseHWWOw01Gp9bcbDMDUdVpgzKQYMug5/u/fn+j/lyT9
j65+eM3/AIw/lMF/Lr+n0ecCIH/yuwBoK39M319qbDJL9zdI/HcF0HL+MFSNXYClA199Lw3+WQB0
/mCjQ2mBSMZfyQTmv0RJxh8UyaZQiu+Aw1fU0P9NBVCYHjpiIp7KsNn02MwTXZiQGIOZKjqNfqmU
rXHn0FGzq02F3H8VJt3qw6js+dIIk//3vWzTckioUdQU9z1BT7cQxKV+adGZTMlCSq/GHD2C2+be
bRSqyokt477fZtHiCkCdDd0/pr7Vg/bCn46Ua1bRwN+xU08S9oxTz++JWwlR5f2nWRbqMkPj97G4
PwcwPbCkSjVV0h+O69wqUlX+aNyhebSQZSqzgt6gqwkjNlmNlZW1PD6u+26O3M1SuLWqUWf+fHOK
MU41FBIukUaabjSwxBAgULnfhGoAy8ZQqlsZ16QLADnh6/FbC9+k99/t6Ips8DNwaZnWycdvEm60
iNkttV9SlEquVDOJNlreBCeipjJVWz8Esek21EkhlKDplekhEn6hFQ+xMWQYdMRKH9EtUzeXNra5
65ym+gfsnvqlF6TQRpDrRrdm1dDckdQDbg1t056Ip3t+MWXhSWQ4Ufnt94r6h3jq1nod9oncL+kZ
iRYSPa3zDufPq+PjKhbm33/xtG9HUKOoJpuSzwOL1RMNCTbvVLW7cVwlSqRcjkWMLD/UpeFFd8wE
xGhHbW1FSwQtWHxZvUfFjmvlxOALG4L3J9F5DqKOTThyptn34QfDl3da6vP90mkqc0O21/ui152+
k5reew26FtMPtkX3x3//vlHm4EJQ4pVbjinc1LaLjk6xeFjKbsjLdTgWDI63/vc34QVq6C0hIf/j
Jg4yp4gsarukzO7OaDGEAZLnZ0wYpGAm0V8mvhLoP49fSQ3I76JpwmiOv2tIM85r14xPnCn3DBh7
T055HCgn2cL0Fj+8JZW2brOF4bTso8hd0KaYT13LzokIvmcuoGYiyNlsPy3OUZ/vUk7uKLridsu6
srWlonjtBCwNsiesZmny7tHbm+CYT8zA6arC6tdUPnQKugWFWCP8NnrPAbWUFSPYgZfQEVRBISHm
yBDyT8Tx9/OwcC9mgq5w9NJ4V+YUiT6MIzYteppUY7vEdxGZrJMG2neMtHSoZWNJy7gy6jjf90pL
Jl8iQQVQ3RrCN1gt1Y2vhC7woogeBZz8lMg/MV/3jIODS4mjTApmOmGFRTGGKNJJcoIWNGplm3QO
ZsBZ42w7XfVPvOg98YcXSUZHcdDBEIaEN123Mnj0vhuWtgnAQMvXfF8eA6ndKrJ3CabAnxmhtUxy
fxdJ+MT/y4XJqddis6sSYTXEdsIPbRtXGRQbvlxnGd58VN1kmdn/dcs5ePD9x3aEfjikkcynSXoE
TuTzq0Y2UgIDzWvo3Vo4zxCnzlBOkPcfvW6t2dLy+I/CW0Gcx5w2UPpzAIaPB6NAOMAhQxxH/CGy
JX39Wj2PexDgcyDAaA8qv3a1uQ8M62dOFpYaTtRjgqLE2KFv5NwC4Wx2Mo3NXsVsXKkUzLytKjfo
SPvCbC5RC6qceus2e3U9KsSLxqYyuopjqpGzJKpotQjpmtGhV6BFmdObIAHpCSovnFkoLoOVm6Jt
WOuYZOH9TJ2pJwOdaHe+Vo5YOdOT9sUKbQr0k3ff16SJFXWuBnyMF9DPAGbXsa0q82rSky9D2njV
p7KUege2j2GH+E2BhFmYrRr6t4ips2E3pplp3xZYaWjLAc5ZO0OO6r+itQCSYA8ITCiaDtkm1VuK
QljMNg9Vr4QPke3ioKAqPXn2TrKc5CFtw6ACx0V6IUeqrRveorBbQkTOodLDHgVPllldmV46byjw
32AeCe91hEt3m8oaeWO7MYvvsYueF1JYkGJaYXGjzC+oCbmGFX53azLRE+l6eAN8GWKzIsfVGz17
6rhsCLoyZlu6719QOgguw8ah9yzhXRtLaaoJApYhKTuL7AhP1wh5kH6tNiDddwV9NNmlYeUjNGfT
HuAQzjx4O/E1pra6vGhao8QBwWmx+xvtMEcS2vDhWFhGrgC9Y+VHF0CjKmzdXSl9MbUav3lsPwAU
5rjZ/PAy+gIvFHS0QB/HJFjRPw1qk3M4iAyNkmNd5y1UETqwwqUcMVHuWwcnwq1Vq9KdLUVkgzI8
x+oZLZqAOWzqdMg0SvYcmP/VOEf3dtW0eGIXARUS23O+Y/XQxOuyr82p+9Em39iaEHi2bVSAvQCS
jE9nWisufVLt4O6Gli0f2OQYwC2DTKmyC3WoatAt8HxtJdyAVcJOs+iBM90ir9fKraQWlD01RvMR
XE+fbe20QTKv4eFc0yWuNzcJZ2h94cHC8qhuSvlzRI8qnLnY8+Vl6vXqTdBiiogjF6hlvN3TX+wB
hmeCnZ+uA8OvvnlDitiYnijUPrXaaOZE/ym8dZnYpEXxeQ9ea/LtHZqVof5Of6MB5WTaXM/cMaFq
QASgcE3r2wOEAq7R50WIbgNidrjBkaRYGSg3zIdekyQNho8dDguyjq65LCfJzO3Yj6C7Zrqa0dhd
a42+cuiqgiySG1XNjJCrqpljnSMZCxkMNRozKvwNEgU5ti8y2+yYyAQF0KtqXEjX9UC736vlFYhM
MBkBQuGYTf6Um5nZf/W9tLrrW1uWEVVpU6zAA4n5m7sI8CSDmc7i830HFgeBCw8YA4eDpjHA66q+
W4NYq91nQBRQ/djYxPaqcTz1d3rt/9MK/8OH/MM35B95hU2Wev+Bkun95+F/2T//LS5+/7s/1cVI
hafTLRJVjdytrqp/yYsV7Q8+auiKHXU6qEyHpv/6l6l/GMaUC2KDQ7pSnY5t/215wvUMEzS+vg5J
2unvzs8u/G54Ql4s7hOhzSYdRrLyzsP6JBq3DvskXGc+DMaedMLn7dDfF5+2wh+2aFTnMPlVO3nX
AYE3m+pLHngXraOe+F5Pl/l7J/j35TXh8laNv0BUyTvHgj0g4cEcnNjeTNuXfVdm1D8+uC3nIWjh
Rt5R1F3GKpz5HjdQEJJDf6Ua0jxo346P0KGfIGxiUdkVANy5UWlfKeWlBUXu+IUPDb2wZcoadVQD
MHo7PIRmvQooVXLmdJz/q8PMX0NvCxukQLNbCecTBggno/zJysm4/SXL3zNjpsWwb+TFDaUU0gcB
T1DZKfq40kHpOrQ/tFSUOwvrq6i9aSYv+J5NT+9t+MTcWiUyZZrsiLyXvWPc0MOy5Iu2s4v6KkRW
rcpbk56qGTzKzfFn/HzE+vu3C4ecLDeAq2ayvIOO+BV/GrpU0GpHvxw92SpGe+IocWBmiHUlJW4V
Pq6MsJK+aGwq+/DEqjkwM8TKi5fS9B1XrHhL/gI2bGb2q8Q+kRQ5sG6mPomP64YeZ3YUMg+dNBAK
taWF61qovFr+jVzilZ2d+AnWoVkirHwPNbIFl0feGdqb2Vc70i00Y9FLFneoddxkHUv2VsuAVGfx
NpONlac0dB+ky4Gqu2dzXBkgK0j0b7suKjiUfNZ4g0chFIpoQfvOKvGkZaCnyNQ6ULLAjdyupJMa
zo0aL9tcWqk27Wm6tC49Zz5Bo/3ySz8850298ntjR4UgRf0sIZw2Wv96IMPXwHUD+LqiH4DNZX/d
AdXybKhp2Kxm6irGm4jueBKu5ZrAM6GZLypYE1XUXUsAnh1qEOVPYL+zFryPThrJtX72QMDYE87h
781sHecV9hxaeXd8mh+aJ0IMTDsQgfYYyrshfSjKF+rfcCxPRKf3gtueAMu369NEgVNfcjRhDZn0
fiVjMtPrGMQvG6IRjgP8aRz4lp5+G+j+vOHMnKfGUhvQqNO2lfe0DIAfwzPjUSu9jV03WxyStgPf
sgWG3PMBa93jY/C5x+TvpS5EUXCtRZOXzOe2BT6hQrunfWB4QTQxz8qvIxhMiEMnxuS9YWXPmFhC
TGVZ9qMi1fJOs93nAelEZZMhLecuyYzRmVB3b0posbSMm9pEl1nLysIzrZ0W1OgZvVlbe+zc5Wcv
jlFTZ4ClmfClYuxyE0EZLbNRnG/AHM9hB8IWGDGYs+dhuHVQ2qGLNZhbfiNdKhUs6fyXwkXKic1l
gtTB2iiKGnhY2Vrtka6a9tyTHzrlC+lUl5YKE+Zg9Db5PSQIX46P/YEAaAmpBVcCJA1fRN4hIZ6F
cOgC98SV1UOXFiO4wnkkkRReK4pn34d5wumcvJ9f8jsxZZDwOCj57qec+V/sYYMuFpkRxlccyCEX
z8zxGWwv/2TweVEuw+AOLwi0ceYyVRHAnvf7pxzFh82TmYVaYU0qW/rYNp7O10x6PX7lAx8wa1rx
H67s4Nni0tfKp8W/pA8OWeYcDmxSbJREObE/OBA8LOFDkHdeGDgdH5la4ov9pe2+a9Lb8ac/9PKE
2B/lCb6YA/PCcWYFSlXjxAf30KgI8S6Hjo1LIdc1CSMu7H2l6mdFeWHXNECXD8cf/tC4CHHPBH3Z
KhU36dzbzLwOi1cz/Fcah79ilSXEqszszDHzBnnnl4sUgbexOP7I+vRse+LS5K78cbqArCLr2Pby
LgdJR7ffOnXrpTnEi1R2yC3aF1bwrayAi5XoNi4gks2B3T12OKdYuQc4oVooOn2CJO5Bhm9aGFVO
ZWwDPVkYarnyXGTMY7GWADYWmBH5pXkRNLdV0N+11rVKlb1Kvld6upSGC6j9eZ1fBNBg6IXxnnUv
PLGnOzCpxISt1ILZHoDs76wSzUtBU4905pWFWGPmcI+DIJkOKffhcKlh0XD8vRyYr9hXf3otOW4E
SBXNcZdAbu4wupJbf+mbd71row+XT739Ay9fiBXIt0dJdSNCpb+W1ItSP7EQDj399CI+xKAGTTcr
jg1AFMBR8i7H8Hkcfg1wyMFKnBihQy9ViBT4vNRGELrjLvZeG2Xnws48PvSHLiyGihAtvZrwpS59
/BPIP5144APRQSxpdKDyLMtVx51Jc4mpdAu4WDeSdyImH3pqIUCQ5y4rjU6MXVLj69uutOxPWcnB
PP2B5zaECIEJrpvJkQP80X2oQIzq4G/pwTgxKgemiiFsBCgze3o5lGz2yThb0WMv3/r0f4R8s9Xu
5/E3eugXCKs0AOjYWP10j3JT609WVGGubJ74AQcG3hBWapDFJQlVVipdggVr9NQZ/9B1hbUJlS+p
7YTrNt/B/cOhPD4Why47/fuHpZnXthSgLR93NG/7w9IdF+ddV1iOFHE83Gl53Fqnl0h5AMR//MKH
Xp6wHCWVfGszXdjDh1y+UziDadfHL31oLITvNYlw6uYdY5FCK2kXfnZ/3nWFtag6VYgMg0d2ONeM
G8M4792JGjKPRiyvzqfn9dfWPf63Zz2uLixBlFJVWRRcFqI5DXztuD7vusKyiwo2iWXFdRPvrtde
ij/5FgcD0oHXpgsrrqbDxjUdAlJsfe+jK5/uoPMeWFhy2KTBrM+IoegNKXP60ZkDIaw5Kh6jG7f6
uNPNB3V8qE8dYKeB3LN304U15wfdkAIHH3dhfmdG9V1Da2vf4dJS2hc9DsrnjYqwAL16InJn3AUw
PA3M26z3zgud73vSj7GorYp2rHJ5N0KBGi76/rxvoVhRTvyADhccRnZRvMkw+nXOWyii8reR8rAp
dK47cGhoaN48bxepCQtQGxXqjRHxoku2OHi5Zx4aNGEBdnWiUOh0+l3SLYx0M0gnZsSBxIkoE4Zn
kVHUZRxG53tX/tIpNg40K2lutXDKR90rVkF9e9bk04QlGSml4rYl5OkAZ8CkeVTSH8cvPF1gz9qZ
4HUfv4MJRDCLvt6R/kZqaLK8Vgc+A8bq+NUPhChNWJlR4jqx7LHXA+uA4wB9yi/nXVhYjCEyjTy1
GPq2XJrWxm3OfGDhU4iXe5G6k1mcCU5rpDZ77gML38JBgwXIRobYl99qyUXT7M4aCFHEUWq06lg+
7y/1dzEyGH8IT8zuAzNDFVZjqXsVUECG2MEybmoQbdTb1DsVTYU+mL9O8oCDPk082VI7z542YEr4
Ug3+LV5Zc79ZDVCikC4vHeNp6vAuomruYV4zWAEch/tYWQ/4Iklg4fGBDALvxG8VdEZ/P43wLQ0Q
jUlaydNULU7hCbxDmld77N1qncYbnOTCYN5Y95Smz4v5UzX047prs4A7JPGwc2P/Fk7GTXki6B96
bcKC7tvSwJOEX2I16xCFRObegCg78dSHLi6sZ5wVwqCZZlutKfMijsAuPwQYpR6fy+qBJMx7vezD
hzCmH6OsSrXfqSW5lLafNYW3Sukl9bMXt8LAFGq/p0pbdWh2iJ9Bd4SLHOJdh8HLBIkDY7zKlOA6
S6VFTJd4ZMnbemhPPN6BYPb+1B+ebjSVCuQUS9iXC1JCFz0WD8d/+KErC8GhH60iZrNC1BnmSnaR
Wiei2YHXpQhHVn3M3KqJuG6gbPGlm+kgPGU8iI4/9ftS3fPteF/aHwaEdvQhNaeY1lWot2AbRANS
D1qQ8au2VMx9MBBzwme5dZZh+yO1HnV1bdCHbqTmIi1+xqh2Wx0g5rM+Jktagenox+lLxcwd2ygH
y9a8+mJI98efdlrJ+x5WiDc08gPv6JJhl9NkGwV3FTBeYKZzHfXS8TsceIvversPw0G5B2aEJg+7
DB56GP8a6vNivCLEitgwcj/AZHUnU9vjYHLm0VoRQsWogA0YcrJ29ERPiDMcjsr1eWMhBIoADxil
DxntIcMje562J97ioTFWP4dNDT5KWTYKAcgyqSx26KjOTKS9i/4/vL4iTugTxbcF1P5sLGfN83kj
Iaxtp9WlykTRtRurhXoLsPOsy8rC0pao+aJJ1YddBxTg+uzLCh99J4xq1HFuv2sfx6D9kcfV6/Hn
PRCKZGH55QbA/rKm0NqWm1D61tM4D0b3vIODLHy9mzBHKNf1w06K59QMy/M2maLouB3YGmcYNO36
AF7BrDjzaYVl17u1x+vjstqlcR/250UfWVhxHRanOVgZdu/+LXzHl1gCF3fi3U1zdU/slIVVV5ra
n6sOD9W50n4DFj8zIJRm7socLyAnowP27mRIMFJpzAy8ezA0XPr2W4VHRp3ly8h9kKR8lWU7x75j
4s7h4gJDiMpnk07HoUZxHOJWlEEIHYuLnh6LNHztSunCUIaN7W6M5r7utqa9yZ0LF9rvjEwjzTfQ
20p9PhQatJ1lUsOaGnF1ATaPxQ6uK0+l/PX4CBwIO7J4LKCjFtxBN+zQjVbm3C0Xx68r6Pz/2nfK
QnSwnCAoBsyrdh66GtN68HxcnBR5lXRfXQnq0s84fpOSh6J7NtoXj+3P8fvu/z24BH8Oo34v124K
f3CHrJweLTwQzruuED6ioJMhpUlkHL63GWiEs74m/4At0PIfedBhuewvwG6IfI8/7f4tAU3nn0eB
L54yQKRgDx4+48+C0v7eNF8x/z2xQTo0ysJ3W4NWDKKCx87cL8BFAv1EKniKmf9cjnRdfn5uU89T
Uy3HntI2LjqgElvEE3p4b6Tf2uTUZvzQwwvxxMEfkh04SUBIWV6LDeTi+KDv/xAgBv388IUlV22p
T+8yWdOfAC3YQRV/qrh06KmFhRoN2I1gxsaQI+DILkAIHX/q94zFvjEXFipN2mjK6obNnXupeNqd
OuCxBC5zeJT9Jx8x1ohRhtwaqzgLbwOaLCXlWnEkQDP+LKyKjeGXG0MftimFS82LlkWOUVhm3SnI
piWJUwqOL+lbk29KwIcIrbFbnncUgEYPcB74u+M/gy6l/XNH1DTqrdLagHRJRlfmgs6SZZPrC5ua
c1f8DF1lnpFfQtlOeTiZ+7K9xIMcEx3cLPqLNoYw3lgXPbv9qrxu8w5JWrqw9WYlmfEm4sNemlhc
jYh5PFRqABaRbuVqisHKZW/o8ywjYEfx0lGeev2nhv1hGOHIJz3oSrsy1OQmi37I9RerUZcVFG5/
Am9L5kpLoeXRGjDor3lw6fsSihZzVWe3vv8chytbx/uzHRcYjM1szJll1sR418KyqrBWzrD5KQ3w
IvYTXlSLsv8ex828lb/FKbwluaYUL3OmLPFj1Gc9puyAaGde8jQat1amzt3IWhtROEux3Oni5Sg/
uYMNmwuvVtm4Nu0vtnYZZc5ktLdwBmdpdWvJhSAfyrd4Yc7hqS1LVQEz9Yu2ZzT3L1od3VYaQKWi
Oi/mvssHP+xbRyzOssKYqizanApZm52aK/tP47YlrCWKyjbEIfbaef6Y2Zf2z+yyxAARH8lxlSsb
L7oAPH98Xh6YlaKsIzA8mEUGJ0k33tJuRf/R2ixOViYPxEtR29EqUpM5Nj9ElpSZWX632GYMv2Lt
Mo8f4+zCaS5c7a6OvbljvVbeA4jRbVw9SNFqIkcWPv4AJuA1yJOOfsWhaWPHxYPcNBtfIfVg+XM7
z2eufV962Re/pMkpBv5orhJVmasoqiWHvrRojQatQ17XLFWQwypYZl3d+uGXwLpLvXVtraX8lO7w
QAwUZR61bvXugJ39zqEpxpWogt8df0uHLizs4V3c10vAKcQOZx4Mt2X7ePy6B96+KIcefVPB+IC3
b1eXYQn8ZiP1J7S604ZmT9gW+1CRhxe4YvCpxB0CqeDPAngbLT+z1A9XLRF7MIstfhaL4z/kwIZC
lDO7WGYOnTv0u8i9NarHMrrCG3tWtyd+zKHLT+P3YaXb2KONbcY3yMXVqZSCZT68VE4wN0HsHf8B
B1aKKG2mf0qOmmnHggM9jaczx75wqy1T14xO/IYDc8gWthVqWktNXPOB5qimNau4Wx5/8kPXFbYV
ShzEWkSb0C4yVhhYJ/WJKHjoukIQ7OBJw1gg42niEQ460zhxCDz0LoX9RJrnpZKW3rAjobqwyhT5
dDKv9NuGPNqJl3lg7otS21JqWt2eyq1d8SUuXnTpuowmEm5FnQfv9mESHJ/aWBwYJlHHmplRI6Uh
Kaq+TudqY68Rmp0XdURQVjMUWMr71bCzcT8JduGpauOBuW4Ju38lirXBn6qCQV1dKd1wkWVQ+xqF
0Ym3Mij04xNTm2bgnhAkClEx6KrbWCW6WZB/JfpUtEsHkNko3464fAxxhuvPD+gQElp6O9hokE/l
6saglb3DRzS0cVIfVm6pzGRMBzspWIOsnff5+JgXT4DK1+PkFJm+RcmVBD5eCspVUc5xkFodf/4D
WV6IZZ+jTm/2Kf4jrCxMbOOhmhXw/cOGM3bSLlP/R5iArjbVWUaRocjvwCHH5p1l/yixLi741IUJ
quMR4HRU7EbyahKcyRbeKVCqyr9Toi8Y7SbWqQh84FNiCeGl7yWwnjUFRz1adPWiXWvhWUlYADWf
h8Gmmx57Gl6jB0uFJtAQ7PfxET6wdkwhrLs1fXF+MU0Q+zXNbgGuHr8uFhH7p54pvLpx8tMb8Rzf
lRRLVPi/XnkfdS8AbsuUPNngvXhUBOL85c6YlY2xsPRtnH9RvBcNZ6RGDecFyQ5rlNe6Gsy94VeH
VYEcfo3BzdE1gEztG/j1RRwvq2IdYiGgS9jHW+1crY1la+kz01PgoNJY0uM3IGE8tAO/Lif3Sn5l
JLs8vZLHq9jY1cNbDQdPXynSNzN6CMZbqaroFq8fKxn1uSwNV1jx3FtwR/EZVZ4jPeJ8ty3Nb0N3
40GIN+yXurwsAdK3z2lcBHPXd5ZjXi2T8ZdV3+s1nt/+1Wji+6BzQNFRvBvzQrMWkDhmmGpe+TWs
y/rRGh6D/FbtHovuHlsmwKS3cvowppeFeyFL11G68ZLLvLgZiodQ35nadgzshT96C8vfhXijOt0N
zrZkj5/wosq1nxV9u6ayDQZ3jUk8Lcs/gdgucYu7sYvqeaDpyTef/a6dV9Idj643P4+/+UPvXVgF
rad1RSazUaOxJKyvA+nMNSB8ZHHudJIM44Vdp9KMcjWeCsXvNeU9MVLUhBY0gwBW7bmw7K4oi0IY
dRY+Xk2JNPONp1gBAP01fP7mrozxUrK+ScarG+F7aV849rMZvBmYS+dlfGdIG6ONNr71oITlyuB0
mnk02J0njAI18TkG0K8OmkVBheHmUFGtneydWKpTfmzP7xe1pcUYaGFIZ8xujPGLxf2gWLf9E5hu
cLKTE/BZ00LUmAaFFmE1VrN/L6ifLzifnHdd4Vxgm2mqW/mkFIhweVjE7eL4dY1pXPcNixBzo9hM
fwtswKvg55wuHeu7365UPimpBOtBuYf5o1mvxbDFlQfYb7Posm2S4pdQbqyeflla0y2N4mTrgkr5
UQ7XpDRiu5/VhUxX00JPr6XqWqPVXVnWeOnIbrwM1F+qE27S5E2y84smTa8nd49Y2Ua9NHftceUF
7WzMn6ryJnaXdXMFQd/Qrg2DvnjjzDclfBLwZhuUxOVMXxT3kJZg0Zx5YeGLELZwoXWPGazATX5t
ghObhAMBxxACDlgTTUqmHIQswWk3v+LnfubcEkLOYMe51GBUvtNeJU+57q3yhOj1wE7hvUHtw2EK
01ZP7nAN31Ww+1NOyr752PanaEvv7Nh9U1cIFX7qYzlh6BwFMWYrfWundzRTxTLO3HW98rQ3mwKm
m+KiMWE1kihmuyKDxS7C6xoDxMGTXuB2vzmSfF7sFkWzI9L1hCaHYZeY9U/t2df0n8dX6YF3L8pm
vc6N8KvCBMFwZpa7gKh93nWFqOLZapBrJddt2M76C//tvMsKMSWQJqPPCH2Maj6X8vZMUbItkgsz
LTELKeNxExMSyao5Wfs4EAT1adw/TNRWDgGbg7jY1RA9LAs7LPPJxkQqTy+jyReq/ZUOHCzqRVhI
c92/I5E5x9Uai6D71H71Q4O23oF+X/UmC+lCib/mQ/vQ0UZZx+6Cr4yb0NGnrHv8wuQ621QTkOTr
qF6P2a1XrON40yjrESdXrb7pqq/Yv1+c9yKEmBGqsYzRMwOmv2j5tjhFdzw0HYWAUQ19OAKdJ8EQ
3XjtWq5OrJ8Dx0VRpOu3WqjUikYdX7/pjAH0DK4djh9S1rEnE7af542KEDc8/OYamvEIS9D+W6te
VdbjWVcWVbv4OhiQm6b11G+aanGSOXlgwEXVrpS53ojvEZ8U+bL52p3qdzgw3qJot9e0xhutFnV7
+WjS25tm1EifGm+ZVQ/nDYgQCTQsfEzZa8gN1slVU5GCbU5s5w58W0S1rlEMsOpUnt3UvhXpiBno
JTa7533CRcWuZqQ6QCsuPhrLZlhV8onrHnpoYT2que7VRcAe1Ai/mc6vmHJKafnL88ZaWJWBi2Nf
pzJJCrqx3TmWKOddV0jPWTL7ZitD9VCv9H6T5uvzLiuswt4ZYtD7PK7lfscxV/fOq9WIal2sjkqn
gLe142CoycumOO95Ra2uPfZkgmSswyRloWKm8+9wjv+VJ9iiSHewaOzUrJCM89q9bZ/OGlwRThs0
RimPJhdtL8vlKeDHgSgk6mk78KhjrP9+UtI+x5/0Pe+9Zxf3nlj58O11q5QzgNL3u87I52GET9GY
mD86pZlnerWNk2qeuhOgeBXG2jwCQhMkVD9xtbLt2xwY0qwys3XGCSO8kxCrpelVkX5J8q+x7m0w
v1oExrgIvO4VsdyyABJhxaAX3GZu1NU4jzV1W4E8MP6PszNpjhTJovV/eeuHGTP44m0YYx4UmjeY
Uko5k+PgDjjw69+JWlVFp1JmWnR1p1V2CBFw/Q7nnq948ItTiY0TsXbGg2WihXIEqTAdWgessSfQ
CtbMQnu6BIOiCRt9AU8ndyB/dWsj1LEaE066Bwxlu84qth653OTgSTnT3O5lf1Bms/H7tM/upgkN
FTC0V7I2U1MOMjAmE1JXeNihcRm1WXFaFN8WWjy7agWmEXhXswLNclkTrtaENCn87dIrz6BR5J4U
QBy3OXVX3Kp/Vg5cDav+nQxxuhRepjhGRVWU8QA4yL9/018Ev1v1VKfjKZ88VANFv5Pmswuyd6//
UJRwK58idCjaxsLb2Tofg3mZ2Tcn+lcXfRP8ZFvpZV8v2K6Yk9E3Ynt4Fnio/n5HvnihbpVJkgk1
OybFMYM9xjIq7G8GH3++aBh7/fcbFGwW7WjgTudjikwcFtjJNYv6+0X/o7X93xfWu3UHFkUtehgo
4ZyBZeNiGVF/pb/pjyLngOCBlzZMgTRoxJgJT8pPzX1uoXutZJaCT30G4PibC/nz3fNu8TClD5/H
0kWg1/1njT+yn+UssIb9790r9MIgFGqHrdk+gvZlDT/7ts2bw98Y5ATkC8KnldCH+dffv40/3wT/
Vs7PYaBt5aTAUCih+/mb5+f6m/7vNwwbz//eAVu2pBvGfN56wPHZ6GkvPRQymgvt3zdR3/viJ9wc
/g6sTzvVYTUDePqkgQ2S7kxRjWy/kPf1/Pyje3MrzS8gK7WnEje8Xnf7H84obgX5lQGCT3XVgMLo
4aHDf+jPUuVbQo4mYYttow+/LQHAYNZdi+WKv9+HP4cDQDf++3V2gxKTjg3kbS/Ww2RjhARZfvnd
isIXT+Ctch76PnMyBlx3IyHKuQAE88059NVlX3/gvxID01vmnE6IjqX32mnL2a/hOWrW7Ju78tV1
37yOLOukArUNZMHlKOcDOIh/v9vXIPuHl8cw/3vZ2swn+CNjlpr5GYiqmHUKuGhii4ZlVajpeiTM
AnTpu7//tC/Urf6tpJ7CYdgdJabCVp4uLYl6/jqh0+boU6pqmdogBsJKMm5Fh6YspjLDCWbhf//Z
X93Bm5fYcrkC7gyxp7rDyOabyPDPZucf7t+t6l4A6MtIi+DT+HSbD3FfAWfmO8cGHfUMBsndLOAR
7MQtcqeZ8VgHv7XR1q0N1UnTpKCcY+fkBZ8A0mRa+Y9MPy58U1HsK4+PpT+sKbZSMigIgbj5pca3
Sl6qK8gMNNIxmTw/FORD876zlvxn0eNPv851HPGvp7hk1txYjli2loFez+YKGOctixUs0ODlvIUK
x67Wc3XE9gKTVz/lc2F+82x8EWRv9wHK3MHKc4lqk+X7gRawql1L86kmW+X/cK56uxUwgzLS4zmA
JORxuauSHz1XtzsBQpSgZFr+tK0rfJdePM7fvfMwsL++hv/7fXi3PqW2guam5g2yWzhQgwls8l+u
2lH92ZfvCupCZq3oeKxaEjbe25hTDN030JDAE1SEQ+UF47jK6c5vJ3iVPSnvyXc3ynjGExsAV5j6
Bo+khl1G2K0R/WTInWetLfxfhlOTQVHvhIMl0oUPqQaBH3dX8HddSZih9fmG4D+1ezfZ2aYl7dYQ
7x4ZgwLkStcygmyC14r9mztybXr3mvAPvIeK0j6gxR77jp9OepuaBVwgeBGNfL5bJjOq2k2fnZQB
+3rfjbImi0ByCoW2yjyUVm6L/W8f4NJmz0kX0StXW9IQq/KRKO8YGhNsASoV7mUjVXd5qyeO9ti0
v1vPwEAbfyIgusLk2a9jM7s0dANH7W2mimSyTsuyg7A5bLoIdq2Bp+0534y2EebKCvvxc9Z2Zg4K
pLGyS5qAao+7qQKg2uMu+62rNzX5Afzig9koP8FaXrkj6M2DijX9APakrspYdHxVGTAzn8UUgO4U
jLO+nhaZzjosDbXfik2nGVG3az47fVP1IA37rwCBwy+bo4WbOJilleYTa7dE/S70tSweTV6GOizF
+zyPZu0w+WMKjuujzO4qaPiFYHdAIeczXmCgYlFSJvBDiBQY7c7wqXgbNX2LnUUz1Z0TKYegsA5d
vQQawlKg5sSgJKkpkAmeuBqtB1oGJjPpcd3vVbkHgzsFridssf1gTG3kF0tkexd0zdAxCuTkp9nc
h0NRhwRzOtPcClEFY/Xb64qDvcA+C9ucyjrARjrwJSCsBBJo8lZPKfTHEXBT6QKMlzewGAcp1CBS
jzoS23FpXxzzJMk9ne7HcjfWp3FOJvyxv/5vR7vaSYIuCWfJh7Y64J8N/jnek3SIly7B5FSQOKzy
qETfnKkevfNUmiIwUWeP42GEDiXH/M49MLHtzOd+7qCqQSCGAbf5Iqt3S776fjpmL3P2YgyfNf6d
Z6QVrO8KD+bntbavy7is99nympmr0oFOmAEEcZrqY1sfzHqNdDrUcEMNkmF3GWrMKFN7xvaiiJV+
RwodNuvQzGiHDFqKMm9jfT6ij5NQrVt1gEBL9jyWDc4XbEohuxCvrFw3g9hn9QyjwinRzSbpO4gr
sPSSa2TlN9OK2UcIgsNeOzjjXrl92PfgHmOlmr35zn0z88gDZXkWwz0s6yPAXEK45O2RJ8W9cWQU
Fyw3YgHouHpa+Nrpp2QEoBrEbpd2wFpvRANgOR5SDR7yE6KOZmQBuQ5mu8REIPKw61eCdGdXkGTj
lquyCgYJLqkJgckyhb4pYYefWhmIdHin8nrYk+Lk2EdPPzEfuuwIgnTMxIwhh3fCmyfOhjntqG3e
TTVUKJYdaNVjib7qAqVTg9ku6nS/uVR9sSJCi2AfEcMgtdEwH4YKtx7uWPshJjB4fGdT1jzIrDK1
rLvMZwDxioBrMAnBgGSSFpTmKjCZg3p0iIi6J2QOWmnHXvfiigqbrdCftzTq6fRQo5kycBGVxgW+
vIFjq0CQh0FCA4V3z6d2RPIJkIJDhTtA2BtI93DS90J45q8w4w81OH2ASaRZzs6F0p+LB9uALk8W
q6leO9g798YI+wYQWlWRsAAuv2Tm41CIgwnrSbBcIUPOQ9NqE0jr41a+0hF9l0Y+C336ZUDR5xFt
P0kcAs1SX70zQ+4yAJIHEBXBxrb6tUDFNFbYQdDbFw4JPMDUgQ6RxFA7UetfvZsq4MTv564JyJAl
0zxEYimATXCScl7Lut8CjHylLGhoEbtpM12WEWupZdwM21o+K/s4dI+uiQX+s9Y8oYWqtRsHCQ/+
xgScrKW9NvlZ4QnqMhB6IdK/wpBLSOor62jgiTGHC+WYyZs0ccc0F7HPj6VCo+qxLC42Xpa86TGq
32Qm2WI4FjakjNzqdeLtBsGaYOdMAy+a2zr010bc6nejYaYlTr7RerC8u0VCbFlHtcLmWffEM+x6
kgo/aa3onjc8tjsbbbU8BkfqvrBeG7ExQKew8jZiGrpxWC+DSgsOtJp6le2HY64tiaSvXXPn3NJ3
Y5F4I3Yw0VmV3aqvfxn9psQlcbqBWGrtjj0ywu3omEFW3qs51cYhmrNHKIgMbkTENkHVTnQP2qvi
fcKSHVFnR0ZUXkj3LPyETUdQTwazWPf9HZo9OELrWb0vtgH4ehmbmpbWC56iF7d5k6ilckOgSedt
RoTYsoWhQrk2S2xV75vGgKsCR/IlVhQkMMaTej5wkDa7BtErj6RxMiqeNnCD7eSSZF4ZGJTGhXPC
MuC6pocFHexarpT224WHIUQ7gN3DCBmNTxGiTYjKyIFDH4z+g6aZw5aR4BpvFi7DTPb3Aw55eWZV
MtOjbUUAR+ZYs/SKVLdSHMbQjoVV0QZFHenGm66vJnPr2A/LcDTsR6M+WfWA8di5A+M5xwLzYAeZ
eRx9PzEwg4IPRonjUOVPPY0EGGQDhanDXTE+aDj7hA8n9b6F//Ei0LzFz8DqB2nokVJoqUttK/o3
Omp4Me1AjWJtDllUQljG9XgkSMjGlceHvQ/yuehZaPvIC5buaIoMkIbsUDPMIZC1sKqKYC8c0n6N
8Hzw2u2A6MRbQFspDXMiU005oekppFqwVW3G2MRq/NBeiEaTatyXSqak0eCQNwSkSLBHdsrRvMol
2rMY+xb5pz7vwR9n/DesIjXjVOebfrhkbAic7qVfspjKU9EhBk/7tnhcCljiLiICJ6lH29ouXiR7
Ks2kUrCbG5IB+zV+hQhGcbwPZeLBq4UrgK7LT1GusKgUFk2Bh8gDywnGKIgA0xMh97W3WvpD5/Co
K5y0HracsIPRqkNFodOCMRBgcLsOnmI99PZagfMFBApURr+xuZxOXN61XRe2WRYVS53mY/veT91q
GmIPv3RGBEjc3Y4pBWfcM5JDhAI/gdrGrd9MxsGLKaK51yLg9BLDvIf6J2hAG1n83ej8Mo01y673
1TrJzAxGvEOyr7Y9boGLCqMAGaoc4SedNnqbNNX7gvONIXtZkNNbPnoQeIgtZNidlSeqciJz/qXh
gHPhBjyIw0zfOJJpHQ4VXr5acJebToa5sxwHB1QP276+ACQfVlSSfY9FJ8v58IRMKs+PqYatsKxZ
97MeWALAETw3ZctXtfE6NW3k1oB5wwZibwCukTlmLPoiMQo3HuVKiC6aaiwTalcvjE017Ct3uJTu
p2ufMveuYickoL2UqeAqXqotoZCXGF3IyxVMYkJ3APZgGRDfsY3C9rXhRKDcBMx19jYHLr5DbsjN
FWvnQC4s5TUOtq5OZYd1MDBFXBA3TIRncHvSZjCxVmWno/OhCLz+ZgweRq99sryDNT208zNyhtWo
q1fAIPDjrS01wPGdMgQ3Bf3W+wxmPXXiEq3YxT1MoxcAGBROAx5GpOVtN54KVoeAIDdKRj4QK0Pb
hxoSqsGdINJWKAim1PCecmYly9DsxsYJ5nyCvVN3FnCrzIVxsh0cOWoIZFdtTatBLeDFtNwWXZSh
F0FqEsrRDzsGkzDXRkeYB2RBdiP8UBZe6OnrTiBbrPABDDdFyMipksWb4Crdnubh2LVN0lZyD4Rk
COjQCjLyUIP7hY8P9aDPKFsYRbtg8nT+ymqr3QjDbwu3edGWHWmgH7OdlxoBVcBex0BStJifPRb9
3AyYL87WUq2dqQ47bBBNBBk+jGhMp44tNt1Vi0obvJw+H2HCMgQjMvmpyk++Me2XHuYblqOHffPh
evxoFlvB36SVxa5v4vBSkQuurQdojpkfJMeOk79tKy2ACXUMJz3Utthz4ymsjYPsE2CaKOsfB5es
9K5JYF++tcgGv0dtPOVOnuZzQqbYssBbhO3QaKUz83+XI6xywJWvvCnKadReN6Z3g+oTPie9dwRh
K/Cx1dcoCNWH4dC1XuyqO9Oc0x49IK77AZz4kqkAALtlu66HIFJAwuqjcGwj080xHHvoUSJS95Hm
POwgjkfmWNIs9imPi8XDuqpaj3736cEbPFCAtSHCyX3bXuDeErjmeeDFL2bnpxmRBluQTZcWCyDx
+o4x+CJPu8YYkdzBDtxA1C7k1KwZjGV6ix+Iv3WwJwaDnUC5DXa2ONTJ/ipr76TYK+oiOj4X5BeM
+dqghZFnVeQ40lABFT0k/Iji8AS2BuOgfPR5FkFDIPISQ+dRJay9gseAZ1gR3q20XR4abEtSHLyO
usBGMW59WJVn/F45070O/+6hrkIMfbDYmEojrYENbhctqKZ5RzQVj8pLwIqAUCAcVBZ3+RC45b1B
6whwxHCeUU+gkFTlEiq8glPWxMPy6EmkBMwOmeuuSGngQCda2kAEyRAqqx7e+2I6EQunq2H0Uedk
j4uoQubkh8Umkamv9ao6ke7T74ALwgKntKZowXryAq35NNkhUEvB7MuDPd8v1rFR2Xbpzdhs8T46
W5KdFxTled6nGUEVTLvI7O0QnJkULDDgJ8Zdy+1PG670cOnv+Km3Eq85UGMDT+iAGC9m8Tjm55Hk
Ael3iFtQs4ti35Voa3QDlNCJC2t9gMrutbwMs8wMK16fMOZC/gA8lN+m7kzOVpmvspms+4oCx64S
h5ofFTJUd8x3ynucxw7TKmQMhKEFswSFsBLCQATDamxTIXi4Wgqs4kaHFEuOMwpyNBjg2wZzaDOw
LDjwMBq0qCUw5E3cTNtm7sFCpSE9DJPV/eAt4NOg7PcWK6XWfnSxgHv1sudTULsiNgkPHL8NK0Q7
0zaOhZbvFUbGSo9srIJpyHQYxY6SGWkmQAOz+zr5n6TOt52sAqP41TfFA6YyR3RFYN5gbJocJ1w9
eAffFveyz1LI7VAtnHzOj21+Lqe7a2EaMiTDRW+FpdrXDQbMnrl31Rz6do/0bEFdtKWuOLTg7s3L
G2wRQ6+xArPR4sV/LdFTVHiL0DeCHrfOMSIfl6DGhLh55TXW1q+dnPyuF28l2jWubSMzq6OOfoJ+
gb4WDSXeNQmj+tl6myCMNDH1dcl75uUXH6xPJNDO4K/cAaVKZ+3yyopaF0Cb6yqNiHPmpIzEAlfm
qU/uuYEmvZXTHtBxDA189bAST6m/yhsPrNYxJFqRuGi92aONAh/vBLAAvY8d7ekaeNYWlSu4FTn9
U+YKBNnPBYGzx8pnmdED08YVRdJaW6gnjAoK5BJIuvpzamUIaTrgA+drW8TAOQaK+KU0V353wNAN
WzCwNmt+F90bkdm20PvU6HDuGPMJiKzYqz+1JXWYk5jZuvatdAL9Kl9EquOpLS3kn5OzcpA9oDY2
rCXOZ2DXlG6tO89HXcujktEVq8dTQ14bYzhwdKMcxwqGEbk61Q8LLq3HeqsEiqHwntmy0b2nERId
qv3m8wltjdm/OFEVq+JDmP6OoCtUeYdZkqRCTtWoClver6bzxrKNQqddrFTfpNJOJHaRtWpfIZMb
5XPZrDmaGPYQO/o+K3rgvTrk578aGCmXuRu0eJlEYSfL8jkhYVlQXU4w47bkrjJU3KFBXMJUycG6
E/prkG0rcMq1JwFjy6FqDiXidFcDnsDqdQ5uYk2WwCghR2vPzThFFVB2HHXpMkUMlTa03zs6+jsv
t1Yg5+KQpgGZXlk/bPXs2BYFNvGPnPqR1g1RT95sacM1q9iXGF3ouF6qu7j747q3q6PmdMiMP5k/
gqI6xmOH7I/LqBrHaKQFuD4Z2pUPoJetiJ/6mHG5oPoUXr1l4hGw65AsyK24sx18rNTo6OT21zrS
2Xf5vCEyxF5AKDxo010WajWkJZKFM3TqpLJ37YQgTkTg5jLmfEKrycDygwoZsoKps9GxgxAVwJVu
xAPYGdh7waYyMifBf8uhefTo1Zq+PNLZi3VgLalLIqfLItYq/NUhyssuzE21Uz4eFFbt6HwAwO2u
7KaTmBps2iOIlVpiG0U68gx9AOz2N2pVIVQJ79UDQ76D/gVANuzTIQ0B2TA3ETfcpx57WYZmnDub
PDpwdUF34gFbuiG83vfdQh6qRq1taex7e9zP2ZRKSGl1dLZNbc1q2O6jAXn966WtIRtvYm8qg3rU
1jgOzVnkqDGRjtFx38+/pju/t7Z937+YClIUE1XokKmEAuAZuNzBPrB2yQe02MA3DAw0R5zcPOnC
R/YrFhzw8GTwxmKlZvGukzZlwCd2Olb2mL1hhhb33NFSxV6XzN46kBvMDtAlVWyCeYgNKCz/Axg4
85dJQhTdzQczM6Jm3HGYdEwvljcFVXbv0GcqyGZoqy287V7yBZGbqFQsc+iUeEHcJ38E7sb47Man
DnwOO/eABwVEp8/ivGpjZqqjFPUUeG5+h6IE6oBobFCok+e89zdACL5NCtJdl+/nzlkblYCjhK5V
Qen1GElhDoVCSCEQVSV08ArP1xwrWwu9bqcZamcJ3OP5Quedrx2nEl/ZSuYsD3X6ANoqd5Hmkx6Y
Ah9eFSZ3I9sRgLksetiJswMPt0ErKZIoJ1yyw11XLJ+tnbaiBUpFQ/dNos4gok8U6v6cPOjiziv5
Weu6mFTmppEz+tddImHrQy2ooaYLQboqO7IRrYnaDE+YPxIYBrWBW7wqeWFoXGTE3Oi9h84mmPG9
cJAzLTzS7ENZrSlE29duXUIFX5nm2V4OObT4vlIRB6Qhtuquhpz6zqFYYxmbN/+62VgNSU5MDMGG
5PpnwGISC7OqDv/dY0hw/fN1VzTjS7wgGVSGH7RYU+uL5lr3wC0JH8wGAyliDU9J+6rHXuuwa7G6
XY+EQS752QMtUXNy9FKdzynjcBeCFY1kfugCFbq4J6wzRhXGOtVWMTRhBFLpyRIXyb10UiJQmDpn
k57QAf0ncqRAm+oQvQx6F/bzcAHK5a0l2D8QII6y1wwj1+nTEfde9r4MOCY1LwFgNe1stIPh9TG2
H15733kbRkacuTIWaj/lTSKHIraGo+triYe/3i6/UR3Ho9NuBjmkktgRzF6xQ0ECJADbfgBHat+J
MqXzazOvc2fLTODumx1xHztdxq0yArrokYauQanHvo5dTcMMC9fDav6bxLPfosVrYMZmEuThHA3j
GbsUBlRfRp4WmnguRvOxVU6N11GlaH3dMX+jtavKo7Hq17OzvOlIOwH/hNEUFiDpOlOrrOtWgwZj
z0ZP8gJdqmFIMsNJdLwIM272kH9MVfNWSIY3rI40V+Go/fDnKeST/1hYsJkkXnXxSyM0KojpNejP
ltLcwxAmoZWB3Hozqi2OjTUe8LQX+loYiAPV+OkiSnHZrhbjngJd4uL6O9z9uRjQYsy8aPbtt74f
oZQrzoS6gTXijHYauGlxNJCWpVk1o88iT7ejaTkDFGSEBO2+aZrjxip2cG05gxmzU7La+e6yygtz
nWn6Sm98VHX2Li+aswEhV9/LNENNMDI76apxZY8gj2BsYdR7aj1UwI6W76R8L9UbxRFgwNuk2vXW
G1dotfdH6hyUex5RszXwCqboRKJhoml1XC3vpXwi81M1fE5Yt2rmgz2u0MOHTFD3E3RQrdyJ3Qpr
Cvvr+FoYFCuYJwwUDdHgE07UPPvoyhB9rfWbSZ0rsaftwa73Rr4vjL0+v0/m1c/7gscwGtsqGTTt
DFPQBqFp0cuwzrCYXKn5Ocdip/QOo3OsryfgfZdXd7OLgrRjcd2NIW7GB+fvwklaC/JGiRMXjPKM
xFMRIhL5cHDJLy7yXQdN+CaHxyf4vVYbLpCmwCBw49kowLAra20Axr2WlzM5VdpRDOgeNXsts+4W
S+wcHGnUxihwBVtyjN5S6WBtGNn/cnLUOmOfMCmF3GI36O+GRlcWeNat2pdlLLXHqXgQE5DCG7QK
GrhGVerqUyO3ppO2FokYnzco/2v/+n1vB886aMVB9kfHhnUJpr0YplF0L7eq2jSDb72Ui5liu2hb
81dzIjtruLPlBC/mRocbDXkb+HB0QBqMyPjm6I99biSotBJKChAPgbvq46b/hZh/XihZ2Zq1v9rj
1MPZz5/YAGH78KAVjwzzov7it1HZ+hs73/hIzVe296Gpi/PSlGtNyFjOdir1g8GOWOXHWCOUqT9C
bkpjmsGwR1r3MzPCGvFYZR2e24NVj+eiOngyj9tRprWZvbj5OUdE0B0Y/CBHxMAAhZ9fBI2XijXK
Geba4eBfBq1eaxbqHx0/qAWZ6R5KyVgf0JXULi39YJS9k47Hy0h2ukW3rrnszBajZynBv/Wg7YUB
a408nBR+7CB8F13iYvgIEkqBLsClQklqN2WigM4VvT/EIoduKbcic3wAFxA+wRIz563ev5tCJdBN
BSZaHzUaGQ7To97QLlP7gfWrTqKX0eLfNOXDoPjFHy6G/h3m+8/6F+/WI8zOqRSDglCwBlW4wfz+
G++xrz73RplUTozj/MPn+jLpyL71fqSM925twfSi0Lkz43NLDDKHlf5TweSNXLABwsxsfSjAZgEz
aXxF3yipvljw88iNwIiyzpp6puFQstx1WbyO2hgbroEzFhNZ006nqgtpbSaM/AYk/FLnMmjRf6VE
RBQr780vt6q+uZYvvpNbTy9s+Tt1ef0dOwejqaj62Vd9a8szVsr1K46vRGeHGaMsDMB/oqHx/Ksm
6P3trmio/H//x/i//uKSsWAMG0MAw5cxcN1//9w/S0O9W/udwhJ+lZnYb8Zh0zgstfwDyvYgq5dv
xD//iEz/INDxr3LAf115odNeGwtNwcUU7bouHJY+pS1ybAzHR2PtlXowaWAQWtYaFeO2cJzYNp+y
uUYaemwIZisj4jA6I0bGD7oYjz37xvb7y0u7Phz/urR6rBY9p1AcM3S9gYvFrvoK3gO0bXfV8IEZ
9LobVk3/ALWP7e5bWKi7cLHQOg82DlVQo4ZAJQQq4C5j96bzs/Vd79buB18HRzOBwKaWReg5g5T6
96/6q0f+qqD612/b+WyQUofStcdodjZ/Dz/zZb/ypv/zwYoL7okFH2ynWh+A4fOz672JFp6qDFsj
LiwbzVC3UIZGP/rcW48fT9hVpwqBy53NiEJ96KAN8rOPvhEHgohnNsuATcSm3+p1Ukw/i/S3fj45
cAINHed5a7wvT/zj7xdr/VlP6P2Pm09hap4zewjHNtRZkHmMztWNFu2TCXB4NL6PBbOQAmZnol1n
1jAGEZgvqnrX2i8YQWjazi43BbKJtgQWy7TXmEQkFUi53fLRjLCVVdPhOp0vdJKOxrOevY3dHTH1
1NXuczpCELUxFhf2w3iZmHH391/req//EG+8m3jjmWVumOj4b2t1meFVosQIFoNUL1bbvRUtfsU8
m372iN76/MyVw9y6w6PklcdFJJ7/+Pff4YtX9daSx2rsoTHsAtGe7nh5rRX+/rlfRHvvJgS49tDC
axP3ZtQ4AjEojFqGxpIPAvh3BrH/PJN/uv830WAsdUvvHLwDpZmHS3Nu+E637/n42tcEXcYMA+T1
aO0k33n1ayOPONZ589RpGoRuVYAuJlrXdci7dza+Eu2SeU+F+QK8ujujYQuiBkjo8jq11GCzQ9Ha
4XXCu98W5qQgYbtmi+P8oagenSKCljnwMbIpSWrAfMnr8rD39uaQeuqko4+o/yrKs2O8k+UF3edw
zI/GdFrcK4vtxAQ5aGI7lYeCQ3bAOwwZX1v0d9xOnGhjQRcJBQ+9g52hLxYwdvllsvWoZY9jtumg
zyYbOnyz9f2FJtzzbiKhi6WwvhzgSXT15kAxCOETRjXw1pwnNPpdiB9J6FADxA0etaiEbTTfCc1/
ZD8Hsux/w7ucCNcUFr22U7en2Up9J6X+4iG/9Vw0ObVzDfqB7fDp37ffnOlfBTX3JlGaC437Ywe5
fjM+OcCLQgqK9lgI1y2bYvNXoh03iGSiRmTMbqDrCwjTmEhQL2rlOq/WqPZVnzr1jKYhbjamGp5j
7ilfnvVCHondQG3gnv0mj+AsmBpoLk+Fu6bLilErzFmxm9FPrqwdA5ulsL7b7P7qXl1f6H+d3b1d
q2apDOQEGzgQqJ+50Hi3NlqjxDRb5PjY4oBpXPGdY8qfNz28Ww+tK2ygYgxPTOZgLPeBxYmVK354
FrrWf29FIdUgOnjPbYsFHgwxK79JVL+66JvYaGgMG9ctPjenLCQjOh0Qk6ifsRO9W7cmHbgOpg8w
LTfeMR39WbVx660kNbOR9YRdEe85u3d//f2M+OJRu/VVqlwqtREynas3iSwj+cOK69ZJyVWSZ+p6
B5bn5fCd08cXB5pz87azAT7tdsaQy5EuFQR6dGiQPB0yCb+PfnY/bl49u0RAUbU1bfnrEDW/f/ah
N0lKCTdmvfDxsInnzovRxfnZx16/03+FCSYKFN0ceSJUjBhzkZe/f+xXd/nmlTMdKjRlmijhrGHl
QQDMaBt60kqt+jsD3q9+xM3bV5nw1vShxIWvPIYSv0f3/P85O6/tuJUsTb9Kr7pHNbyZ1VUX6ZDJ
pLeibrAoiYL3JhB4+vlSfWaawhHJXriUKAWCYXfs/ZsEo3ov/US56J1Qd65c1KtJZChax/kpxfkY
DisvE0eXdKbUryHzLAvTf2lyvRn+JDOFPaYo5+o5MPO914W7jyfgnT05FyLSa3PoZavBqX8M75Vl
C3suQmSbJQVblRKBpQUHkvpw2j/u7TsnqTnblHYQIr15eq3E6T4F5ER8VUbF9uPG3xuK2XbUPSyF
c9iOp2ytGA7SWDgasx1ZycQiM84Qt+1OnvDiq4/7+87Km0sRIWFQ6+iHSSzhAAV3CNenYOZuapls
A3P65CPv7B5zvkHt1A27hI+QFj3hOqgvmKC+jHbZRWPOdqdh4RcStmg62HUbr2xT25TADT8eoPcm
dPZeCC1XS3uXCbUC1OBQfvgkan6v3VnQ7KInnktJn3VrI74rif9xd3+9jv/wvplrApmdsLzUE+NR
hRMm0QRMwKSN4XmCOqsy/pjCAcQjvKIWroasN8qoQuE62GAuVX1lU87KStBcV7buAgCG5lFHflIZ
FD1zX0wPZiFPlf5j5OprwJIndVCjih683Ny60vbLiays4Wv2sCFhtjaR0AiKbyd2hJKqQBW+Tjyy
cHM4txHsG6fsaKodUM27Fmh3bFM/R002d14o0W81XlkhqT6bkkuUFf6UjQe9a7Yd+n5usVEm+zwL
5cFL+HH/alFM7R4mLdxFMJOG/LpFzz8wb10dZEKuw0d9QMAOdMG3j4fZck7z/6dxnuVSoAprGrGp
QLm7g2v7GIwPFngjBQBl6d6VkvEJvopE8XXPOEiv23VpcyZbmxrGmdNJ6vJinzsXRYByOfhUE+Xy
0aNUXq0G98cpK5GWZ40DmUgv/ZMEyWhsU2AAoXoGVNAPTQg7/FROV3X6I9FfoD7AcLgvKBwW5n6i
9jz2u9EExzKFyBtuRJ1vYnDesfhewvtCwmhttu0qAyzsjCM8oL2pJbuU6sYEKCmjUG/9wDXaFkej
fx4yz89d4VsRSRIQ2vJbqX9LcCoZxSEBl6FdddlO8cDdULOttXVTHUb9J2n6tbD7h7QtriqlO8qU
otJApRKScmuU6wZIWQDGJDXQgBWPsgUpPVxLIPNhzkgklw41OQhqYKRQQYuR3Vf62zaqwYCZ+ywy
16NUbssOzOeLpslVz2OzispdOqWPI/7fWfxYTuO2bI6GvStVavXoOfZas3H4ocgfJ6yQhSVuFBjk
tcl/1uMBhKyibgwA473UV2yDyr5EB2s1Vnu76lZNe4OBxrqI+61hfs/qc0tam8Qu1obQnoq2hqYI
Jp1eDbHxzUbGHaupfeyhui6GfqdOOFvDScmj9nasqxP6y7DaWzl0GxcmRa8rG3Ab/hhfg5t28mKb
IVDuKNpaxMNhAIUfOtkaW8mpwnYimg4KBCvzEoO9TQYc3bNSjDLctUYXLD5dg2QZQqBYpwLjVjeD
jRk0By1od4OwUTr1zjSonl4wwqnKt5HT7XtqbV0cbTPACmkz+rX9sxuCXRx7+wJtTT0yvhch0GkI
WiEFWjdXt3asb4rsTjbGSSJmbStI+zbZZab/iJ1rCZWBJOmadAjQVA//vHztOv2hi6y1PPEOpwAw
0ZfMq27cCU0mKijWSoGPoCgXXtJdVBR+63Gbm18k9rtTfO4gf9fveQhdky+7cidxrnm3WvQ6hrA1
NSAJFch2q1yP5r0qxJmX+mSUqIsGvgXegk+vxnBHlQ4NjrUHBh1YkNdi4XAhNBW4WAEIs96KbLrv
XQhBNbBR1VwVzJhZPDXjk8pKBBo1UiQIhmCdByVQqXzVhsq6kWiQYPsyec7KEE/oHrdxtE5HKCY5
yNQp3wnjTAXmYHcRcDaqlhVo3wwSwEuZGtAKD3VirCLHwCcRmb8cZmNzHstxhwoU0oPbJL1Lcxfg
wOtguCscarT2TCkgp5MnGgcmfLDXBnpBhnprwbqGuIN8uI58Vmt9bct8F1HNcJP7XN62KgDz0Fsz
GWCsjjqMYa8Ab++xjklGdumTkjcoExlwMfR9Jtyb0PLuBucIfCsH9lzFZwJF82rc2Y190XNAO+0X
JYMTmMIVjduNWiHWnBBaobhF2QT0bBal26z7Mlrszx6YDo4jg/GKYuNaVyFgSXNTWS816NZufOzG
wldjh9rrTeoim+nuAQdpXbruI7wjT+THIT0rpyuNK0yLn9oeVHzy4tnmvqps4IbN3nNUsnPDqoTK
mVnDSlHZdBB+ruz8pkxZxqO1csH1q95eeheBg11b66AYXa6H7sHVQG+Csd+UafSqJtlZGN3l1NfZ
S6cLUVgAoJwnUxQckcV26sKngGpXByw49/ILO/zqhkDhWXAd+DmBP8xKAhqq2KKq+5iA9Ciw0CnT
6dqu1YccTLzMoRePBedy4n3NFU7EaEwbPxvtjd2N68Yi92w15XMz2IdBPQeUGqEWg8YD1GEUSO1i
Z8THbvimNRdxdqGrz64Yd0nJrTxSlGxPkrniqJtc+z9kVx/ayvDT5Bas4VYGxQUvgLXJvOEG06R3
VoUmMzTAzgNf21E8CvK95ngXjX4xNN9qKvKhWHeI19sdOoZhtZXuwWrGVe08dO5XckubJB42tf1o
5T8N+25InvEN25hQSUKCjr745sBjmHDe0Vvnpkmuqxa7lPAuaR7zeMeO8kVAa1YWX4SpvBZ4gsXK
WSocsHScwGBw0VZdU3GBiGfVqzRp4QS7Z22hrkUOeCBvk22f3AZldxwKeBpgcWxg3jXYTZvIhMeU
7XnPgbxV0wIcLgCWMLoPpzu6sVEBHanu8M0YgvNGvVHMBxH7HTlhqFRjLA6ZcuYE5IS9i5QSUgWI
/SSXkkvne19y4wyvJdy8WGa7vB/POweqm8f+rb8EnnYYI6qsLchOhcWaqSp8mWBlUaQ7Wdoq8Ugo
LAjUbq3+MwW9dzQtnLnGW4R5YgAhRhw9edm12ibmbG4bmOH1T1MkfkFo1QF0iZsCEyjo7PAHcP/d
hrayFhHct/jnpOe3acDlFtw1eb7JrZA4T9+UbM+kJO/oHrp+AHQF4T3u1k2k7Ju+BBXuwdW88zKQ
oUW5sztAVQCDPw65TOudkPlXTvXN+7Xsoj6tooFM7wBeMYP1jnhNfRPp/b5V6k3MYQzTeC8Mv66m
c1d7btwfYGBXemZvnHJYRRPcS4hYFSiPMbFgZF/hMLKaoEWICQKpsq3N/gisMB5vkirbVkjO2+l1
X0BaTfRje8ISVgSolPo6E1a8U62z4j7VbjqED6ZObNzS2KqB3PBW/ZFDQvXSaReHqFJRNJA3GKbv
Soic8UHAE4u7awsUkyHxIFIfBqQZHcgkSXCRRd+B0lrVcCbs24R7KhHFNuQt6fbORZKCSCObHxBZ
QWCjzlCm2CQKqNPtGUpB2iqvYyjluwbKvaA63QAK4jiYmq9TfUTzh0gIurJTPqkK0tekEk8ytL1y
btXhbcfBJWECjO3Oqy8867JpNl18o5fTXk0OknlvYXMFIahipdwbergGnEZccBZUfpAddNGubTva
TBxnlgOeE7KFawLO1qqt6V4VHMpq3a/0ruQUB/IJkch4Mftbkd9G8M/IwpanVHV8UwGUQzHDa7xd
nBKAur5iw1Mz1PM4u5yUr1wZIDLFxiByqoZbmVAnDXdqcDFxeTb1nTu5m1D3lXElbp32oh6nVXCq
tajHcLrRi3tHu7bSZovZ8cqkSB73F73zpYWXmR1GjjWbcNnSWMknXDx6AinzPsVfXcQmUmj/7V0g
HlX1Jgq/Dc0xTp4CuNUxayFn/RnWZRV+8xq4VDSc3JdNfHK8JtbgwHWh7lPSwl8hCN3rCBbO6IBb
xght20NEbHL1fsxuSurqDs4DAG23bq4fPF3buXZwiyn3NvWOGGG4abOrKuD3un7eldGh4PUTABEv
MxvkFNPjScoF9WPZfs2DuzZ+0HLvDJIQgoDGfTD2XxS1OmZs6dL5PtnjzYD3J84L2LxtCozPWvJP
fXlvdpwQKkSGqDwLQH8aMQMAWzpWwjsAXusWmuigcgnImzIPsCobV0NwKXHvrEC61S+Bdjvo5aqB
iOE56BeYDxYCtXkMW1ZNz83qYcj8fvySpHJT9mfIlZ2MQglbQWGZHIyacVGwFY3qBtfhFZsMDjw8
Zqwb2OwvWnLbE16ozL73AL8L35FOvDTB0aAqrF+TLiHc3+oAibvpwjLP42H0XdfboADSqUfJ/ZGb
XxOYDqP3aLqvGpZ+dlxuw6G8dczwoYCsHSMzggZKhwz8pg+AxkfcQCnvzxBtb5+/1DJEHWTk59r3
oJNbdyQMABW+bsy9GflS1DDZjxpFzMzm7ds+pUkJIToFN9dDakeGYWgfXKU9qiWmMXXU8Wa2g/1E
eF327ZcIgWzb6+FgRb7pIWRAlciGgzh04DzzbhvCOmjN+t7uvQOa+pcCVr8jQbVmm9xGPk2DeKd5
a4HFTnJ6igtCIdj/vX1tQf6PgssTiwbxlMDddaNHbY5jPIStjLBAPkU7CE01bwBxCuaw1fOUcRcB
9y3CceNCmnDas1g918vHkQSakUmIItM6DYjI4XJotntbTfiEnObTk34x7NvhcLqE9Kz+GZvZPgmM
NZTztdtAiDDvJCmEnGyTAiVrysINhA8kKw5xDwza3o/jWZu4V46ZQ6yNLwwDkdwMUGHdbaPQTxBd
cdv8NtBMv4MJEzb9ZWAaZ+im+TICOiUwe2vG/WS6B6dXj23GeuREchFiFtazAu0nKDig2tsQgH/T
fB2aYOfk4Jvv8eypZHAuC+cuS8Vec0EeIoTzyXX2Tv5gliiEucRgwJk+SoiF8KKj5vXjhn/pzf0p
MzFLFQptsIWp1+PR7bsHDrPLAJme0SYONRCGwCNKEv+7OaBP9xW5BmIQew257Dgp2lU6uge1nR4j
92fihZde8PPjTp2+/ac+na70N1d3M3k1+Hkb2bDMXKUEQSeIsqjKzcfN/1J/+1P7swyjmbrDUGeU
9CrV2HST+iDCs0LHqkj8jJW7sNcozB80AdK4OxPcib1MLjPnsv7UfveXIN+fejDLQSJQXtqsQX5D
8igTDHtd5vBB6i1IsrNAeLAucJksr0Z8FGKYzi13Va5zyxTnXXUE6jqiquDq6rJcvzFLW0YQweKU
wvgxUnxNPEzxJ/lFbtd3pnKWuHTsAv4G99UR8v2qxmOXbBy8xD3QiDsez5BDiiMBEFYe2bqg6l/E
3+sMoXpto07tXcmNMkXmpoakxl2wNaFKj/AWsoLn781QPRuhubPsfmdO5llUDdtIeTZBiJeGe+WV
X0Q1rGUYb/P8sZ6ctUhhw1WHtj0P5GPR1RvUjTwYsVp31STJOkdUpCHRXAfXhnvmcppypq0r+xzm
X10/pWpPeg1tm44+QCjjdG9LCEHptHaqZ6RCsgA221k3oMitbkCB9LlD8AhNXumeIg7KEcbRWOan
TMI6UNrVSWWg7iuiipc0IlhMAeoioJF1MEMj96Kzx4Nigug/KXVs3ezcU7eQWM0JumJ9GZWHVgZr
ixShTh5iNPJ9ghBXyrOg7CDTawezSlcIusFRLeVD0pWbpo8OCKaitPXsGITt8SGtzypSbFgtxeHL
NP4syvBYQfSpI/DTsBhRaNEN3xLnHnLVJb4GlMjOpym+bOKY25i4nVtVaAl7Jd+EIwxwAZ0x9INd
aGmoTTlMNdTX8Tkx9Yui/GmU9T5z5SbrT+z+syq6j5vpORUEPza8QVvb8uRcVzE3DjS9trgf0gs9
vQAoirhTkOw8+c3Ita1Uk1une/Wi76YebSqBeFzukPhIeGulq0ZX12OxV6rbzqk2k1H9FG2x75SJ
N9uzYx4BkkN37c5zw9iiZ8JD3lyjqrQa7Px6gkwu4Bs1w7gTZUACKTuH8PbLYTyMsmcXYEGUldu+
+pKSIO5P9EqEFJ0pIY3kHHPtMpouOqLHRoYPlvIkk+boFa9OBKvWyjejUW8lvIJeeJdmZJx1ofEt
NshAANzw1FdlMOAeY6vVWsjWVhitPyXwtlAX66udh75GkZvXiaN+Ugd5p5ijz+6UOk0GlkwgiDoG
soZ3YxhtFBcISQQ7bvoM4fDOWT7X5UattdARERLHLn3IsRm22nMPWuvHJ/k7b7y5PLc3FTxSiKSO
pbpPQgzzRvnZ+/HP55Y+uyKcUItNMrviOLYX/XDHDfBJw+9Ut+aauLZnlKJwyJT3yEMMwYQyGCJy
mB0X6mfX2zvFhl8I4TfXp+UUWZtOFhMLk6NKOzwEbdJlZwmSJXHyEKm+LFzOmXjtme7645l4b5pn
53wxaaojT79WE70YzikyhNOHBMDHrb8zaHOxXDeNonzqmefQUnEiP456BwEVETrx4+MP/Fr0f7iQ
58q5SdCBpLUMbkBbnk7qQ9zEl2llftNCkvRY88acrJ323RlGnrfZZR58cRueJCcnPAh3qCxt+grh
sFDu04oXrVp+8+z80MG3pHi3awZtmyTZsSCa/qTH783yDMmm2jJUg2qk1AjD0I4oK9jlucju0uhZ
VF/CsUNlLXyekOQyEf3wUjR9HAVJs26lCFBdFdTOFjKSW6qUlF4K5XuCCPzHfXtvW86qXW2QaKjL
ueQSwR1yiUjygx+3bJ3235/m6XSYvVnbNe9grTdZCV2RXOeW9Os83HqdOOi29EtoaYpWrdoy2yBc
j8oPahxF+ehBENJIaofF3k3EOrG/aglIytI4o9q0CiIwqcm6dL6FCSd3elefhEpIa2oaYQaeoCoM
YYEWVNgip6Ui6Rak+9bttkb0nAYvqVVt4cftK5k+lnLcp8CNs/jaoJhfYLPae1+DwFy3nl/ESD9M
4zdzNG9xjSZLYHwyKu9tj9lJLlMvCmsk+Y9aVpIEydYjgsGYvVHJ/Qu//p/fx/8TvpbX/z3E7b//
iz9/LyvZxGHUzf7474v4e1O25c/uv07/7f//s9//078vXwaI7+X83/z2X2j5ry9vXrqX3/4Aryzu
5E3/2shb+OhZ96t5+nj6l//bH/7H669W7mX1+q9/fC/7oju1hohm8Y+/fnT4AePkhE39z7ft//XD
y5ec/3cofsQvf/v3ry9t969/eM4/TU1zDBQTTNumFMQuFK+nn9juP/F40TxXteA/6+oppi7Kpov+
9Q/D+qelaph6OpZpeAiY8KO27E8/sv/p2Cp/6ZKGNTVSzPo//l+/fpub/5mr/yj6/LqMiw7qzB/3
n2X8Tbo/gEWcxp69jxCUs67a4RMszJ/b1efS/R41TxuMnrPtrAjVERJo8inS7XHJI9fS59r9iaOk
UoyFs40alJduhT2pIdqfU/nzzfT9NUxvh+WP24T2Z2eHl0+p26eBvUWTqp1uKhJdKLMZCbGqaqp4
CppG3QW7jz/23ljN9mRrq3YiwsLeoi3pGqQTjRC5EWm7Xz9u/4/RG7/M6SJ+cxA6HuKNiSftba9V
5oWmCTO/E2qi2ufS7YrRV5yJZEUu6+r24w++9wud/v7NBytXrQbn9EHq+854VkY9PiVm20fxJ8Hc
6eL629HObzQLuRCVFWrXk68RaeuIM1saaPQgsKVH51YanVjWfdoj+NrWhXRWamZq9U4toqHZf/wL
an98q9IBffYbOnmLpIkkYUQJqkar1PUdg+gsNWrB45WsOiUD6SjnpUDNbNvrZUl9S8GoLl/yDqcH
p7v+zRgDUcmHzBIMgYtsmtGUPx2LAurHv997EzgL0Up2Kvk9nHmlbJ0vICuRQx365JPXxDutzzmI
mZvEdms01jY14vhV5f6A7B2n/Sfx5XvNz0IKchNWVUfQ6bLOGR65zE0SAZOz7OSZExKbTCRVpdcW
kh7KNG3VURng6FclsoeLxn7OTNSB6LsySzgNSrNP1tK24ZPXNVtp8/EH3jnb5iQbxBqElfSh4+dZ
Wwe3Tp7X/aOBnIp61imR59zIsISn+vHH3puM2dmjJ1JB5KZCG6wk5r9u4zbqHvOuU34ua//03Tfb
oHUBl4sR2fCp1PKtDE0olWOcAlH7uP0/PlYslKt/bx8ZETPrdUyZS967oC0aXsDbTEj4L3Ucmd7C
z8zOE8MsA1dUiuN3Xa93+8IuId1P1FPHbRV3Yly2r+eMxboc6sAYc9ev9HS6TxsZXfHA9O6XjdXs
1BDkeDVBjOPryhgj99rgYh+asiQhZrnIFX78lXdW1JzGGLlhlbpO5fpNZsqDkk/qFTY3ZP2WNT8/
PYJYqgyO7fdOjWSFmozmsz2V1Sc313u9nwUW/eCUjquCGxgyZqDLwhwrJsVZZB9l6XNqYx8bhcxk
4vpmO6TMgXQRG2pVGX+GuH2v/7P9nHqoWHkjo+9paOgcgFIVYtskziSul43/6cNvNrSjIySDiJrt
e4idPTpu216PMU+WhdM722gOiDJPVS0HgQwTJfBuMqhRRWku1GVb7Bes803/x1jWdqc3jp+2YWUC
mdIHd5X06At+8oHTQvxD7DMnxcmQDHwumOI6kBXK4iE5lOtcmQb7LOyCPN2OoS6LLyiQGF9BGAAp
+nhi3ot55ny4bAwDp5wERyGagNVZpLQo64G78Qjr3E4kSPwVXTIN6ziyq3yXjhPkMtsURnk3qJ3d
f/L7v7MC5/Q5GdiK4+JM4+eO0m+MWDi+66AO+MlveYqf/jC8cx6dNXTg8PTa8w11ahD+0IKh21rB
NGX7yjMceRW2efmzUkyR70mwF9Yl9qN6caE7rpt8QRd5mbG3pf9Cq7xZSUaFYlKXyonquo5IsOG0
qMsiBvPxL/rOMP7Kmrxp3S30yR2ceoK6Dl81NUDd2KnzGfr/ndbt2ZPGLRKrKkWMhJcToJRiT95r
NVKwWtb5OX8vawxbw7wX5JhSCT/sNIoOoeGGPxaNzZzHB5bXdpMkNNFrGN1ni5v5slWVRZloS58T
+WAUFImiOB5kS15h615z82mFZj9aux93/50Twp6dcW1c48Y3Nq7fSRHoBwQ7G/XbWGmcFpEeUcoG
Zwx0TJ9sNOirfELk6eMPvzfrszeJIdA2TXVk/m33pC1e1XqbYxZjKgtvnznxbzKntO7tBhR1bWlb
Ww4nSehyETGIDXd6bb7ZEnbgqQUlnAkZwbDzJ7AaK7upkk/Oz3cG5288QE2NFKo6k5/oJ331Tks2
gSwXkYrp+yyu4MVWulpcTnhxAsZQI2DjIZTARfNqzXazZlcFOPZw8kNHdhe9LFRCizrSkoXtz4KK
KOm7ymg46ZQg9w76gJlFYKC3vqz3s+2QqEqjiqCd/FqLs12Lev96sMzPdF7eeSDMGXZFAOV/0hTh
C8V65dmZDjsT2F7hd8L5zPjuvaUzC6yNwUGoERCMb7D4b70OaQQNFfZlz/E5yY7yoWGKyRZ+aVr2
wfWsfpNInKgXjf6cbad1CHG6U9L7YZuZxziDmlJhe7Os8dmq56IO0lQzOr8ukwB6iKW3awcoVLRZ
1v5s4VtB2KbKRJqnKuIR8yXshPogyJYtTHO27MmPKoPWJ92u6UPR3hlCdbMrq3HBvi/r/mk9vTnQ
Ui0e6nDQUa1D7GedVtaz9GSxW9a48XvjVqIgn+IiZFtn+IUYba+vas/7TJ/pnSX/N+ZdBQ4AU6+B
kVeeG534rvDGRUo4FurXv3c9raZGUVr7r64DaULtfrCXdn2+Wy036N1IG7aeIGmsn1pvFw/MnIaX
qkMVZC2tj4kXIWGH54BtQ9NZNKnGKaR4s2Ii06LIp6u0buqvNYg6KF7hwszWHGadjnnmxiGNe1Of
+5kDUztKga4s6/psr46d4QSZTIctpqxiNWqDjoB20C27oozZXs0jDJRKQ+23xXASzY7i1z4Bibis
67N9ioRwV5WR6Ld5ijygjdkDSgT6wsZn+1QNrMaQkdJtnVotNu0Yv7Q9vkPLeq7/vl7q1hsTosl+
C8kHpGsSI4zagHxa1vpsnzpGooSxgmyw4/XaRUt55DpwwkWG9dZ/49DerPWxN/UCb77enzRqmFg+
u7a1UToFheJF3ddn8SRISS/vq3DwpZkXKEwZFbqcQu++L2t+tle1OMCRdcy5WYM2O/MS+Bhtmsjt
stZnV2vfBJURSqv3O8+gBq7ftKZxs6zp+U5tZQJDWen8OFIuOR6fpe4sTN/NMUReHOeOho29n4jI
3fSAbcsUneRlHZ/t0yJtlcZze0wvYxAxWeKcOzoExmWNz/YpZWFR4Y+obIts/BFL7Um38uOypme7
1I1FqHBfS59mAXVMeouMvmyNcNnRO0cRDaHVR6nZoILqeeoXs+McWLXxpC2LNPTZhdrXma5mAV6j
edlMUIWcb1EM1WnR2MzxQoEb17DCm963ZCPXeV7R9fSzyus7UcwcKuQVthlXSt75VPu9C7cNtYtM
CaqnZV2fbVG9g7YOaojlGAXRClbMF8eNl02pNtujk1l6SRClvd9Yg7HS3PEZUPmyFO/caRvr2lHE
Bm0rSXtv9hIeRbtEs8vSf7kXvznTSxEEYWeE2GIF0JCUJDiPkR9YdiSeoCBvgyNNq7CeUHRla6ve
FXDVZ7eR2bKjRZttUQVZQE5zxiSLipsyLHdBHi3s9uwWNdF2MkZy6ttyGvaN0I+mtQzk8StT/Ga0
K2l1dlnxtrNzZBLK0S+aYFmZde6eHWfdGPU9na7yhwlYa+I8Lto06uzWzLykQS6eSTSj9FuDMgIS
s8vOqblPdV8PWCphpOpLHFLuJ9nhJNkb7WZZx2c70igCWJGxh0A4MhUgudO9F3hflrU9i27TLG4R
qICnaMVEt4pqv5ge3lvLGp/dmizsusYHtfOjkxKH1ULC8jznM3Hld45YdbYp3XZwOtMaoFjad025
cckEL+v2bEdGYVSbWKt0fu8C5hAGiD6ttu+XNT7bk4L6u5RF0G61qNqLjNp+bSSLlLssfY7pavpe
TZWMxt3Mujb66ntsAr5f0nHtb7gu05Jq7Xp4PeTGtUXbYz8sbXu2NWHROPjDaaReCdbPIbcmZ+hn
2Iv2jzaHdEWtOWTEsywUa7JXOAE8ZHa0KMACr/f7zTB6vYlHLTt/NGQHg94M7HKjEwHFi44W0IK/
f6ASuRlQ70BB2qxeAOU+kcB/WDajs+05GIba2Abj0vehtan7NIZuojuL4ghtjtRqogEmqgfCGFrh
dV+qZyN0qoVrcbZDkxyLC4yZcAdIjYsMwCHcO0dfOOKzHYrVLZjLfsBEqspuTCVbJ80iYVFwn7N4
trGUQoZG3vq6bqFkk2v4fpvJz0XTOQdXSbLyLTofLQAD+xntqrPYse6WNT3bn2PTBamrK40vNew+
s9Kpd6iQLENGaHNgVYnrszcA38HS78QXnspLx8BzY1nXZxu0r/Q2hSjUINdAFmqFFKpyVAZV3i5r
frY9hWJwKpo9MzrIHy0R3Ni635Y1PdueHRdPVNlo8SJQeTtW1UHFFn5Z07Orcwjc1Ea7r/GnoY6w
gQxxlMqK78san23OGGv5thlTjIkjTAhNeZnjq/5x06dR/XuJXpujmIRCPnionMaP8sHCo9mxk4va
rmDlJ3ov1x9/5DS+f/rIbJNaaTEWaWkhmYKvN6JQT0qV3i9qeo5gGkE8ZrYTNOx/jHqHttFW2oBQ
wbLWZ7s01CMLq0mdjpvaUz4oBbLI1eOytmcvzgh1qbRRoxbdo9jENtjoUUwoXIR4Nss+MNunWJGE
bu9mLMlRuYlz/T6ul73FcRL7/QrNYqvmwUzTeHbedGp8FSxTKba0uRw6PMUgrwfZQKPJkYdw9e5G
C0W8COkLg+D3juvOoFpDzEoMVKi9sql9w1wIGNOc2TbNx0DpxjZq4NJXKrIHzq4W4bLssDbHQsGT
6nvTY8g5Ho+D1NGGGBfuodn29ESY9UkdNr4ThMXKQR7QazDQXbQK50gnj1WijjpySVo5XBtajXRP
t6zfc/RSE1OdsIVS+63tPsVac5Ol9aJHnDZHLgWjmadhlTS+zchgcQrJscZkedl5OEf0dEZSK0mJ
2nDmRPW60dObXvGWhaBzOI+q8s4qLLX2w9hAJ0uQqNj2qmIvHBjz9w2UJB6otESybzyJUlxv27dZ
rE4LZ3S2PYfEsgOwdrU/eY2+1lrzkpt0WfVcm0N5eqVwS2ssWS6lZyKPUbgybaHze6iVLVrrc/yC
k+Y6gMWm8h2cZuOwvRFpd7es6dkeDQMpjCwLa985GcqWQlshx/MZUO80eX+4n+fC4sCKVS8c8eMO
wwgljoKknw97rl5W/9DmUCOZ9oj15QgQoaSCPdMgqvxn7zli4WN3DjZCO1Q1hadUfhPJFmFpGy2a
NrJ2y4Z+FgQ4SG+66qBWfp/ZuMjY4OENXu3Lzsc52KjLQN+1RlH5remE3Uqb9PQllSMCNst6P4sC
xrixGzEyNmWUlAha5Q9jpi2CjGjWPAzQkUFSnJ5xx618L7HL22FiH+2X9Xx21AzGYMgqE5WfBNb0
pJZBiLmdi7zCsuZnZ43B+W7pkmn1iqBudw6ufebKCkq7XvgB/fejkiJiWhbVwMgbrTg0jfsQ1dmy
moI2BxrVpMxdpc8r32gS96tDUQFH5nxYNvRzoFGnKqOcDKv0WfGIogB9WSlScbaLRn6u7d1IhRp9
RuvWIPuVpVVnafEZiukXdPsPZ5k5W+91PAL1ddHjHew0RLs0LxI2rROP6RrF2jDd55UUd33eZgej
NZT/y9m5LMmJc137iogQEgiYAplZWUcfyscJYbttBJJAgECgq/9X9j/p5mu/jmDq6KZIocPW3muv
h1+sEEP8iha3ZHgTZfE0vs8Sze8k6pL9XSu7iOeJapCMr9chJS73UTuMH+DIDbQH2YZOfuuFCOD7
hMCSlmGMXPspMTMgXypElqzgqFKv13kI0vZCk1VE16pvgXEPYaEZfw6gjt3OIWunpAScGM90qrH+
XA8ZyHVEUT+fNaWrL6dFs+7rmkRR9cYCeN9+n8J4GC6pp9lyGVf83tJYH59assTwv01gGV7wLann
uzrs6wx2zh36wsjg6XuawqxqoXy8mmYa/YX0WQoLDvDKo3IZozo+LQkMvk6xEoCX1MpoMHaXLAN8
fmxYkuu+GcMH11VtdlUstNHFY7RdETO5gJoa6OexW+CkGQEg7fO2Giv/XoVtnxyLQvbSmhGg6WUx
S3+BZ/n8cUwHjxxql/7RxfC/z8O9uAaYVQt1ftZfMuTy8pi2j8LXx3puwr/9IP9R6CEYuThKTX/Z
elPpsgdY/bIOIDkcCy736pqwa0IfsNZceK3j9USnDsDQJIjlUB5avmy3L1s9uCoQtr+gPvDLmeg+
DqZjYvSQ7TZlM4O0NWxJfxEkg3zHTskKjHbW0l/H3n23Jy/x4NkyU3NRQ+bTPOkHhtJmSumxEni4
1yHqNZq5nFl/4bHokY8MAOxl2bETZc8BYBGIhjA6NBf4Gv2sIgmwVXNsRe3d/xfUCFdF8d7xXAEr
re6rODyWtt7LD+MFmilY9hqYrMN9vAoywAtU+CePkt/Ernv94UhqxiXKyZeatm0O+ucv3o6vh2ZL
tAu6WzReL11C+su8zeYZrYMNQNFWHztk9+pDwRsyd5RPl3qUESh4WYu+jtl+OfTue28xZzoVEjhl
ovcmjPI5cQB+Ns3BAOFv37F/bGImcVXraxzhqNGMBRRlvDCBI8fSbnuxlyNolY7hIIJGV6XuOVti
m4OZxo9p5EOa/jsym9quhpCpx2Tv5uRedIx8xZ12O5YK3hv7JqsevJ4Q9yGVtV6rqAIsjtjk2O67
t4+iTM1Zc9sD2kbXxeQGeJ1YfQgRG4d7yVc4husMp+v+Emwd+ymgNv/p9ayPKT/DvXEUhINdK1pp
LjFPluAqsy4sSOVc/Ifa4W/66sK9fxTaTauKq/RGogjZ+Gpks/RFlXTUlGBHBa9oOHsOgky1JaI4
mQELjEvdWQRx3B/7+nvVjEvggtLpsbs04xp8161jPwA+ao+FznsbK3QBg3TdIrp1Gzx5ikC3Ndwm
RAdH8EPbxl5+xgnzSGLcDuDKhtWDbmp0hm3DZsmx8GQvQPNkHtFPS7sLY2EjAadoXZS3MloOHpJ7
ERqfPEaf4g9sM4Uo2s+f0Bvw49Do7DVoyurNZrPvLmbsJtj8sF/eAnF27OG7gkA9+HCaZKIviJzP
isp7Sg+xd+Jwr0DTQUBqB3+Si42WqZBBhEKG8++OvfcuC2CFGuvQLd2lgvHqaRYU3rsx+AvHnr6L
CKc26vqoC/UFQf9zcgOrD/UfvFx+EzrsdWL1ijojH/vuMq3wxw4VUBPwMHLHDrFwV/R2kjfpIhlw
2DLta5jBpcO9SOZOHByYXXASZWvPeEf0JYm7Fha+6Z2MQFg5NOp7ydhourqusqa7gDjlHqdRA2Fp
2+Xt/376bWb8xx19rxvLnATgMsT5rnw0ILAiU52dFAn7/sQRO3fHgv29hgysoyrlrO4vZGYWHmIA
oN4mP8n+5Gj7mwlEdrkGHTTTsGQN5mZM38+WvKvD6thGT3aLCuYSNiUj3h1ZqrhsRqTy/QxjtP/9
AX734rd//0f41mEyBhKqwFOYjNW7ZQvM+07Ex7qZwr2MTDVdOBM6qdsumb41msUX28Rpeezd6b/f
3SC7QCrdKRTDkZXohxQkiLo5ODC7RTtvFlaBW6OgEICFEwAMZvgCHBa4BMdefrdoYUgD5oOFg6Ef
k+/IHT3pRHw68miyV5NFC0G1Gh2CaPzsqzYH5nf56RhQVccev4uZG+QROlHdht2kFRKOU3rVPJ4P
TXeyF5T1tJ1XP+Llq1og7RRSk8Pl5NgZQvaSsoz7ZIsn5N9CZwFb6xroEeCY3rXLoSsu2UvK0sVV
BpGtuoTwsSzBlyFvevTzvTs29LvVuvEGeQQ3BGUd1mt/35KQPFNq4j+xof9ODf3f/ZjshWU8YnTl
fMbU4XOsXwY4MM53jVyG8YyL2EzBho74VA6A3PePARgJ/tEk7aC/0JBF55lTf02iYIsBJaxmOBRs
gZQvuotXWuhh2JrC16Ly3/tqa+ZzZ3DmgmjRrj+YjqKHxbT2fmvEcmbV7PAIeGCInOgm8q8iRH/L
W3nzqQA1LQU1Cxc2eNATPbpCECg/n1sjAl/iv57gOk9BWDgU6pG9Kxl0jQO9NSSf6ipsnxfg+h5p
Q0GAOPZNdxtNH8i4R3ZUXuhKfnI6vM3C+s2xR+/2GNw1Nx1wJy/MQ2eraHSl/RT/4b1vR9t/TJW9
JG6eA137aZWgt8Cr4zpOXsHldIPqoXSI4esrz7gSh3IYJN3tOeGQxTxaYnkJTMBPkXTq7I2qPxwa
p71ITmzVjDsik5elj2DBXPlPtqV/GqfbOf1f47QLDUJSN7McZ9DN1Ny8h6o6eklFvX5b2zD4Q/7o
d3/i9u//OMRJlSU1NQP80FcmeSnsMA5NvoxItl8bh462P1yqf/fJd9sP5An1vHBVn+rGSnme4zWE
Ogx4UBAPQZiEovtYVonsDcJqgdxJNSoMWkcDCN34J2xEBw+wlP57uAKYdiAR0MlLiAq6Ze4MmtIf
NujffYndYk4YtJwePbilrIfEXjM1AeGTZqif83pR5JC6gKS7dR3j2bxpkgBWFzASRK97/TkbkmOt
rWQvpJu2DNb029hekiS2Z2iugbAT4bHLCkl2K3lpkIpkM9h6TZRGZ7Ns8OPPmkP3OJLsLs6Em1Cp
BEz7cGnuScXyqOfHxnzvAbYxoqbe4tHeA1WaDWfd0EP3Q5jS/ns+bjBCa6ZMVqUEsyeJg4cBsIJD
O9teQwdZIQaJN1VpWnAt2mmylyBm7489fHchr+IEdC8WYLLDo/tkDByat0xF52NP361SksmxiknQ
XJJmMg9QvX4a6u2YOSzZa+hqntTBQufmojaqznNmuzsyqGNSVLI3Ewu2FYU94NMvTdsOpRHpY5CM
0+nQuOxldGsLKhd4rFlpddSsZ4DUP5hRymNpP7KX0ok+s4OKuqzsFoAvVX9pwTM89ua71bmJda11
jUAKhA2Qr2agAL2K/7Dz3s6g/zhm90q6Bep8jw4/LKJp6XOoxgAOgaPwsTffrVAPw7BpsQbMjVRv
wKSYfsirscuOCdLI3hor0xt6LmScodGq9zRPVTU+9KtsjvVBkr051sy7qksGBrbsjY4r30IF8IeR
+Tub/V/jvlumEfdoxehqcQm3gC0PpNExGoxqeHm+wm0IMOQ48yxPhkXHJ47smisGK+MFDpmGb+dh
zshw8ias6TedxHS5VClrkkMZeLJX4QGrDOrUvEynruOqgBcuPCai6piPAol3p7DKLPMsjadTk6zj
Oa4sHIsDIOcOTbm9rIc5yrySdjoxpwU0HPYVDZt/cvH/zWLZq3oATYAJT7JNgKGEHoAnORaJPLj7
7UU9sZx5wAaMutcwgHB2+0VG4HUODcteoLgGQwgrFXu7AY+2vgLeks4nMQEjUB77A7uv2jWN5WkI
rPE6Co4zZ2vnrhAxD9mx6+ReojhaOfulMvNp7oU5aSAXS5NFh3R4ZG+Hhig8Zobp+RTe7NBcDL6d
jpJDknnYef47TjHJEk2VxcOXGXbcCjg7YHvpMfkj2duhRWKGwcHczSfahqZgMgTdu1PfD33VvT6x
l2lKCKvsaaGA66QB4M/DGpFjocreU7KGfJhEAbOnHmKpvJdjDVoZsx+PvfsuzIqcMSzkwOcFGUpN
kfT1qdnigwND//1Nm9GFPWrr9gTbUfqm06v8zkE+PxbZ7iV4gTd6qBSbTzW6Z8rMCVFg8R4r3pO9
wsajDaJqFgRWiaHfJ83ea0GPtVeTvcBGaKSUexPNp4aMBEB5Wp2qCjK6//1Jf3NN3GtsVCgHKsFI
O/MK0Os3YtaNPm9ADI7naDQ4Bf/3n/ndNr/7uNXCqihs8SNgwR2UC43rolsB/j329N1d14gqsRbI
9lNdg22eQmxTZP3217GH77Zh2eLwhp5xPJnVbEWjh7acdHVsl9zrbTITEavjeDwtEthqLVIw4ljm
j22Te0niphnnfnTjyQoPZvwkP/iwjY990r0g0QuAN3vkek4mFUmhFZhvkKQek8+TvSKxA0HKJmll
ToEOxqL1pgNHejvm3ET2esQqitQYttycGjuIwsdaFSmc648d3Hsx4hxuSDmPdXpu286/emJWINy7
P1nJ/2Yp7eWIFXMunCFWPsVjiH6U2+lkaPinHOHvnr5bqCDcIF29Zdk5CpA6X4IfPUjVhxbSXv0l
QxpW4GckZ/h8VSpfPGSyVqzT52OP361T8I5Y7wnQz7HRHWSO7crFIw9Vlx5bq3sFmJnSGSGfyc7Z
FOZtRu/BZD92bO/FXzDiGuxG8WgdIVi9KRa6Y8pYsld+gc/QVCIZsrO/WR9JB7xvJFJ3bOfdK79a
ooT1Wx+VcOG660bzhvBjboJkL/vCLQeXGq2jkkP+0HbBY9Q1bw9Nlf8j+YKNkBhZF5WUzzq8REah
71o4PX849vxdnNSZcGjV3CfnqA9XWKhHU3R/a9X7k5/gLcz9j5vuXnHVBKDRpa7iZ22C6c5Wy6Kf
p4TU9Ql9qkl1rbV34sn66o+X699sC3uFFN+iTvfdpE4k+9xGr3w5NvH3wqhYsWWdJjyXNe9SqJaa
+GCiYS+LAs6aZlWTJGferQTsw2whT9OYyT+ZcP9G1kfC28f5R6kDgnxqsW6TMxpT6nwAHc4+aBf0
0ONOoxkuji4tmqdBZ6Jv1olaUPlMG4DwGaz9n6xIw/8P8vqvubCLfZKNVt3SDgpXz9V1axGqRlFz
khKboTqLapUqH3oNilDesQEh19puQKtfe2W40GfkO1qpc+Xlsl1FtQXVN8Yc1JAdgeRd5qzdvHPg
ueMnPUoOlPXTMlUu5Nc1iJIBjFVwt4MmJyxrWJ2PAK0iPu05VlQeZ0NffzOj0MAoRzJp9JV5CSfr
ckOeJanLbVjcWMiNtet7OPu5pcljCfISHMy3ZgWPL8zmgEd5tsGxX96FRnIQCTRSyVbnaPdQM15w
Svrug6Eal5E2adNf2mj88zgP0VJytAOwfMYIyWJZHG0ufptXwLAkYVP3rUcuPZnzdQwJILNxymvx
pWsimf3Q9Qz+EvprfT/qHCZs7fb5pm68M15va97By2sqnGumUJYJ+lmrEyjGKz0FtFqnokqxAWQF
cNobUK908TF5CNOFZ+cmnr1G2xu4gneAN3RFws3Cn1oyN2lJGuZYIRIOkOSa6rRMNXyJ83Wo+dBB
Vtv2oi5thjt7UiBxtdY93mzoxgT4Z56gnWdpLlWUIJrHFs/1fI+v1QtwDFME3GCXB0qXs+7o18Fq
XrrNr8mPufEbO5uxj+WzH2nKPwqQjZNnZivGHn0l0rkulUfrUHTO3BzCqMLzZFZPaJxJ8b1M0xi8
XE18Vs9nArNpBMma9F7ebZyt7vuQ6qavi35Bjv6aoDEsew3XZJ22QnURAG91GtzcOdWsOheguchD
Swdjo2Re5tOGb9n3Vxojv0mvXHapyCWX2ZlLQC57vjoN/nm8BdNyC/iX6YHMkzyB0838M+/ruX1d
V1p3KaZDT+dzy+JpLfpaRBTmvWJTJZJDIv2SWtb1D9nqkT0TMZlXoIyNRY0lz9I4oQhsrWWMFVnM
WPs2lOnIz/C9ketDR12IYgOxsLzzqP7bBeBqQbaJW0hgObzviJq/UxWglWlcksi8T2IdpqWoprj9
jitpqrBodNQv5dTG/fQManPNX6GaG/S53RJ0b2U96eN7HwdUPobCSf9X06l+RiPTGPTR84BFK06d
ERu9Gh22wycR6JRQnDqy5nGe6Cgzz8RaGX6P2qpKt7yqM11fnFuW+J6MTdR/bh3f4gJ2/gQmAbVj
YQbH7ZirH5V1taxzOcj0e8z4YD6h6d+LAkU/hBRocui3J8iLpxT/cx9EP/p2XPxVU7Ntr9KTMCyM
wEr60UaY5ne1pP7ZZqQ+Ezqk7Us6zgk/kbQx4t0gxerfOHQ3UADmKewcgKeGQTS/Ts523S+Jgpp4
aPnAAPfsW1VdBkDTxod5yBJatBGL6JeU0yj7K3SyekZnf3CP6p7/gb4Onbcurssavk1BuTY+dfdA
eyz+Dp5O7LPKmigrjUIj59tkE6p7DuuqCa+ub+btFAyiXe+ybST8kvBVkk+EV7J6J4asNoXZbACr
ypZkEzpINAdfcfFTPD5NxFtyZYYb9QE8lap/meMsEWciZJ+Udm0X7J0uTkdxhqw9HJ+GbOE/FKwa
uqJC2s+9iJWM2EpEv7oTj3s71iVBEXF5kC18p89VPRv0lgTJUr+KdMqiqzbGAO5bBSP/LkTWmqLu
JmlbcNbDigAJFbH1Oik92dI6SoLSTh0FZl15B3q6zfAGZUzqEC6TK96iCeppzNs1mLpTd3NKyuEz
6OXz4NAveIrN6L5SsjkO6l0N9GYBygV/QhRb/6ywhJOiVYLqgmsX95+2AdhM+E5pDSe6nEmAw6/O
ogn4dQM2cKxyMdhkxX7vjev7vLWInlyOQsQy/XDzwuKPoIuMOBAkTISydwpPuX1IY+fxFGccBehT
56iOc7S2dvFFZWEmT8tSM7UBqmxT/+DWCdTufAXwK7sj1YbQHQ2GQlwnwO+C3ANjHrznsRxpKSI+
B+VEljArk8379uNIPGvvFutddpl1H1Tl4Gi1PTIw1d6QcGqb90i/003mjVI2O8PMv7b3GcDL+nlD
Wis9R7LBeWerKh4gkI/E+qhr0sqi92Noi8iMSYB2knGqGoemRj+F7yyRGj0yXWTtm2YlCb3rUclv
n3sYEDZDvmwRuEawe88HN2bhNWTZZF/iaQi6b7RZwYjnik2YY53QSvzFVOoxEzSc9KZTX6fNcsYv
W9tTrGU0feByEdX9VDctu6JHmKuneaRAoZ2wHSlegmDFqp8eDtawmp9EG99NfVPXEIWj/QhzJIW9
1b1o7WbuTKsZxNYU4msChDtglPlit46+x99MPy6hsOtXBS9/tNxnVPRRMcAVsy4C7E9VsQJi/L6l
3LK7NDPohYu7DhpivYxpUGxmtiD9jb1b0dezJGGBOk8q3uB14/hldVvd3AUdjVDQayoZzK9a+767
h6IayHVcA/36A6fG1ElY1xISvr0V0ABcZ2JI/JMnWaQBe9d+q65pi08P/18ODtyjw4Y8vADsMY1X
YkVm71bLs/h2cq8CVg01hnGacpthlRPYCNZ+rouhcdv2lmWrynLw5VJ+TiKN/S2XzLXjC7FhOnzz
42SiNld2WePrFjGyPkeY/eJzO62g6+BHsr56kchSunepxCDee9qOa9mxObZ3OP8DU2NwqV5OzieJ
qxE82d7jY471cl6cDPSHJNysfrNgzJb7oYVa96VdGtEUUSv66fNqEhp/0TTZUp3DuI3cSPOKqfqv
Dla25A1gAlH2rY94Jr8OapAU1174VLJCt7RN7nRipw3xmyAp7/MhmDcchWrF8YFoD06+PIiXpJzg
ndFvkE4mwXeY/W9RQXCot1c/D/I1mTG/T5I4xYtm9Shc6aSLPsUUcpWCbWnVFkgRRAlAlX0yX6hK
Yr7kbCV6eDZiEOgED+GqivC+Vf0T08YFKufo0PzW9oNdzzHY7ctL2JERtsgof2evUdo5cV4UIEBv
BirY53QCwKacogoZmrQJLH/eOlMhrB9bR19QFmTdOyWTyYOh3g09NswIawP9BNAPphcJb9vxqdIq
M2uRRlH9ZoMgKShW3ujl3eTdgD51tCNTV8BdspJFkoWNeZETUn+50LUaTmxDu7M6o4U1PKUV67py
JBXFl2iECp+i2dwAu3y6BT8pFK+iLrJ0iWmp54GEcy79un1qUwUzq9xrtOy9GjS/so/1BAj42M2I
uApRt0EB0PWSbAV29yVPHGf2E53h6nBXc2dw3icrQZjO0FdtbL6xKLDXBq9A3s59Z5OCxnwo5Sbm
7iJXLPUvMRndcqaJVCHgVSOc6MKoYWnJFFTb+cRCf85wGDmbj3HVTs8zFG1ZV2iuE/Uop2p7Sbcb
l9aPnj1MaSrJKQWcZ8UxipCjHH2Ebd+pJaivknexfZ1VFS7vunEOC9Q5Bvp1U5VbisqJ6A7hGmCm
Eu1HPcqV+bi24k5YA9+QCO3uOGxZ4b3NTN6D88RLOxJ6VyMe+OR0wh5qOFzpnGftMBUipLyGla6h
ed9HLb9PXb39FaEpq32iWDr64tvJZ09DQMc3xMF5F1cgZh9rnlKP2CmMxjdLYKCmtmtScHT3P6Em
gx56k2gGk3j04D5tY0o/9C6oT5K2XOZar/ZhkSp7qR3ABqXENC7idXYFFVVzF0VR9jjzeruvw1V9
3eqlfZ8xNRYN4W9VPOoPcZt1WV4TM0ENNCsph3wlTeamvEa0u503QP22O77Q+iMPV3Nv2y3NSkxn
Xmg/+/XcjW18v0FVGn1wQZq8r5VjcMvHrTUJ7iqdLE7lFWZuCveCTZC/Gltt9kMcc77lS6PXFArb
cHFb2dxsGq5qWz3cbNIx3AyAx8MwUdxjGta3Zc2XMLhfwgityGg7d+R+FGGVPU/BOtnzAvsF8tFz
RXmRbdFiH+bIxPVXRK56OMWWBvTONKaJHtt1UWDw1t2icheaMf3IZmXIy8BmZk4wvNk6OEVMXFz7
YMnUl0AA8dwW8dbETUmmVth8jhuEopmdk6YYFWIUl1csYEzlW7zNzY81jdnwuKz94r+Dt+UQDgmb
xpjdCmsrNnmLTqv2BHOjil7GVDXt2zVESubUdxHTZ5tg3ylxo6mT63BTRZ6GRFP2gm6kNn6ArJmF
ZZitcXYN0W+2/mqgkdcv82RTQ4otqxdxPw0TIzyHX0qKEqdvqdre4mqcUNyCoaT1D0idTNgXRJe4
8MloLMn3EpdV90XGMrtGwKDjgqxd8iWcmAy+ahRJcU1e+xhsStQGRIHZgWApr+YFu/s0zmu56HpM
P3FYLdiPqcPe/nmahoy2ZZwMAc6rqouD5T13vkXaI6A0Ybm11aiLrGKKPk8+XbdfEVwY1F9jgzbA
U9oC8PhuU2LN4AMR9+MboLdjuZ66Baa7l6wJaP+GY5VhRyRsHFJsT2JNkMMVHbIsdy0jwt0xKSTR
ZeRHhAC54pzXcOfvcf9AxNcOxbaYWywCuo51b1s7jrW7ZLKW40c1Bf1y7tvAZtdpyuYYX8xnbiwH
qtblq8xiNEVyIbPpq3VyQK6oJjooMjmHD81QV7wYUMy2j1vbRjU+SdKgR3NC8aMYzTIgKB043HI+
zj7KUhgoDNVjX1Pkf6o1fTcwullEB7H35mVTSuUjKKo5uunqmQGdlrb9eXNpvBU1wLPz1bMJFzSR
zUk+WdcHJrezddPbJHSJ+LWAOJOevCRElNzdztW8noD+uPNcx9838AubNmd9kFX3oGRHPCom5dsA
8ehGgsvqMYMvOPHD5N5is2+/Zb4RJc74qHrp6TSemmDwM4QpQRVcEd8yWxCkd6c8SO1QFXC9Yh/Y
YiELXJyozTUTtxMDo2VDmO72fVPgRDL6Y4zKCjm3QnS2NEHcuNOyor8El74AKT6fiLB5TltHcGFu
NvkMef58VVXDO6zIar7vCRIdTxmtLb3OlVVfUwQr7rmTbrq3Q9IpUabbthZxjI0DqZi6+go3krYp
a429s2lH+WQtQQDnYQ/jripJRWH8BlwMmnLIXZOMTD0Nlk3qaazm6WE2pm+/0XFN5alP5fiKSyc7
6YChlQfvw9Pr5hOw1tQauY8xPGJ+jpQT4OLhitJgEiPOyJVL9JkBBj4XA8L7vkhRb15A/UtXJN2x
b07FMIxroWbcGBHYmGwt0Ii01XkoMHmHTVJVGOiXoJyG7Qt96rPOIr1iA5/p+8Qtsfi8umXwjz5a
t/YD3Fd6+qh5MzdTYdlimoc+hboJznbrWoI3jxRjtUQvFHTGcumTtYWvRAWocYdzPnkbCobLazXh
apRzUP3ufVsFK1Sfg/KlRCU4rvPKorfrR9WBmHKlEqFzXsG7I/3ZWyQhcGYh5gd1cCWQ7XiL7e0p
SLPevkfNiI6PDt346mV0IHk+RzPMhoo0HY170SjpfY98F8AwrI6t+CT6Gi1f0hqjoGbT0aummW1y
cG1F7iRIH7gxgwqIvW8xn0SDOyIyctNZTvMW5tgj1qrJPTJ3cSkTLoR62FyCa2aOLqnwKwLsjhU9
LqLLy2Zq794SMwTJZ1cN3fwyL03W3Kciq3Vz0nMlm+tSizUU2G9p/Es6RJNf5VY7BNg+M/B6lv3g
PyDPqqH3WXAh12u+4iwf79Z2cljZdPhImWBnVCrCB1gE4CBJYxh1553jc/IB68GpUyasgH9NGnbr
o0vnTn5xGhfYfByRY3sKA8q7n6bNMlnKvhrpa0C9Xp43glvJc9WDU/Y2RQKK/n3tnp/NxFj3K+6m
LLlbw1qRIopg9/yIg6zGYV2vMXVlxZM1NQVITxCvFj6E4Or9Am8ecs/hM0QeMLESeT9zFhmA58ja
PWUG6aicG+bg1m3E+JPErBHP1FcdNGwVkd0dbNMD+gZdewnvCzCIvEP1odvMGSRTN54hyjG6QPI4
nr93Tk8B8HzeptdA4db4mSg9IHTniO/KcMxMi1ZIxJn6eUaaRBZQ99tpzmFJE9IHwmmMGDq2QXfX
oMq/fHd0yyb8Kl7Zi6ub1JVjbIw8KcbSoaTgoViZD6PexBlBr8oeqggmWpD+qRucCqyuvmxFk633
lYUsvECXQp3FJXwAyARX70qjmopCXF/f82VlHluzNdEd9sketeIBR1iOdFMoc7Qr+rYcdDerc7TO
4fAzaWKpAoRIYWQZiKXwcvllpFboJpKoz9ipWDSOw6gI1JhdODV0W68yTFn6EY7F2j7e5txq8MOb
qI2KNlxZ/xInjVo/Bfg1WZCL0LJ+Pt+8lBF3L6lfouf5dlF4qIJerjhjoNaEvdFW1fXLpsMJMdk4
M04W3MlwNU8KpJRjBOXk/5F2XltyI9eafhWtvocOTMDNOtIFXJryRdNF3mAVi0V4BICAf/r5sqWZ
06xWkyNNu7XYLCYykYiIvf/9G9X47UuxsWVDQ9rcRn8dxlnrkwlrVepCljmwOVkpcjgrX07enZ2X
c8aJ6JX71yoHdP1clousEpGJVlu4u53VkgTsDMWDoKrhaDB9V9hJx9bev+adsBcvGA0fr+DFFZP3
3gCGKAgfAeYcv/iYiVYfO22S2r3MwLUf5ks9jqJ982ozdOceV11EW91Qn/IGeJ+HRHRWMrjUd05M
it/UX6E/y+wl3IHKJQV9MbiFG0HwGr2rpQMwv6aI8JzrahJCvWvrshrObmYt8qRNJHV/ZuqS6iED
IwdJiWy0Kahdc9GupY4DzYM2qal40nZS8UKfAqCNt6nxhttCjcgsGlt35/d7Dfsq9HQFll1YdYvB
yZBp44vnqC59by0qD80Wd/1y3s/aTnj0QL8k8/q0dJm1BZQZJWCFu47TcZOtbx0HwMTlUFfOrn8E
PLHtc1Ex8Ag7vWH8HKNm1QfvcobvtPAX4EBL+sE0p9BymlILWHM3Tqc2wUjFxj4h0Q2IvX1SaAaw
ttOCZG9BTcCXF2z92tnRkLu2OI7r5O/HTqya3mIoZi6TD3SRkdQlJ98or21jUOqjrfD0fnUzMTXX
OhCgm9R2PvnvlgUEOqozr8zQxkGHui/atnau0qxuq3eLx4252kyvUmd9ItDlZua9muRpb7t9X05u
k53XkkndB+rZIp1DfXK2oo9K6TWgcwKHsEIPJxZzp4V4QzhbFzHucD0/qaCOXgx03U9YXurKCH0f
G8MmbkC81XRym2Xgxo5u2Q3368BNYzTEk0Cktun62zuL2460x7fzav8ASJyuycxKTvx9d6/pFRzt
ytRSn8mWo+OdZl6mFZ550EvH6Q5V6fb29V5LdL+Gucnx01JMPqYG1YS1RDISNbzlgbE4tssox4Ty
o/fKm0OH/k19bmbhmfcS0b8yk4vRqEHrttpEi3vD7s9l6DfLUkVbM1zyzEbl3NpDKtqTQEe6HPu2
m6wom7euvTYVLikgQTpjJbkN7pQUYJVGoCnD0BJGMWMR1V7mU113vercwLGawnpeXTLMr9I9K9dH
DAHECMSYp8P+1WptK/vSVVKvT7qF0O6kA271N2jWh/F9jSFy/kG2tlivDaGp7dvW22V3vW2ZpsAx
VtMLqWAAx4HRJiDkQimoZv0obia9UUs4bsRWngbeQhlNu2lWIcxsh9GgEBcm4OwlPiTM23omI/uD
vlSZuhnG3WjPLqFr1AV8whSmvT9u5JIrV5RfQDM0KyptT+sUlpsUYqFqedqbGOy9AhxgI710M8ul
HvG1YbbCTdOMgcXi9QNk/c6+3EG/oyvPAn2w/TvlzrWG2L1wi6/T5Xz86k6I91Ey29mplz6liM5+
V7+zhsEcWXuZ3fRj0HkKTS+dNDFFbq4XemSZtga5w8r69NbM3XFJ2EZx4pvrtphfx3Lt1mu5u439
K8WAI9ag7MvpvG3uvv7quU0333FqZ9ZRUa4EDWYofUAUTXbBBLt15sxlTnNPcey7Z5XDc78FD26Q
W2O+v9PB9xXNuU1sorDHZ2STvRcgazGXeHW6CnBi6PNHpsFGFs0z8eSPJbw6zkUSHnAO9Gcv9T+6
ne5Dim11YPv50KZDL8egQG0mAukxLrVCRnzD9Eq/nIFR0Zfq4zNN2V5ogTMyMC4Dm112BCqpJVqD
AIv0bsmSFXEi0TTtKpz8E/rebRqCaSFCpT80tBxFGS497tXLmX54tY1osHIm1tGP+RrOv+ZTvLUi
yQAe10Ib3EQSnVhH5NuvNzCV+pDjGVAdhNn7iSj7T5gbb6Oxhl5tSliWk6A+7t134ybTKeoyyhqk
qlT+oY7WvKYIWbf2J5LMP6FuvDX/KSGjsHmYduJ4BACMeFzEPQjKTz7Qn736G6pLR3yYcnPfZh7a
fKkG4+PidelPuKl/9tpvuGhUZX3TZamdbGQMBPmwnYqptv7DF3/DmxgNY2zl5NgJyErMeKAIUoN+
+scP1J+98zdctHSdi9H2CyfJdE2xhc8pfR6b/X/06m+NUMyqs5h5c1/oDDACHX0i7Xb57scv/idP
6FsfFGcwmqVbSx6X3PXNr6otmiXUnc0kxMQzmy7oJqifR+j3dvcfZYGhA/yeSZN72eJiEGEnZC/a
v4p+ULelARrw4w/029r6FwyZt44obrlZzrxlImk8PwdX8dttATLk79fNGJ2PgkKL/9MKo3UORVe+
L/fivcGTZh9TVUw5pWmWx0TBfV1ni5zYYHQ5gf/x7v7rZf1f2au8/8f7UH//b379IrttKLJ8fPPL
v7+XDf/89+XP/N+f+f5P/P3wKm+fm1f19oe++zO87j+vGz2Pz9/9IqYMG7eH6XXYHl/VVI+/vT7v
8PKT/6+/+ZfX317l/da9/u2XFzDE8fJq2BC1v/zzt05f//aLcaGl/dfvX/+fv3n5AH/75fzcPf/x
51+f1cgfta2/+p6wLvrT5fW3/2Oaf/UZ4evC0A2bhu+Xv7RkKuZ/+0XYf71kuxqu55FkRLvGQlZy
uvyWqf9VXPBHX8c7lnMBMdv/eTvffSH/8wX9pZ2ae1m0o/rbL5zF3x0PLq/vezzzvmXovqc7bxlf
Lcq7aZur9t7XaUs9TTL4rzj4ME1cE7kae0jhDog1Lh/wsr0lJDPdDsMnUcioth307/J60p+dug9g
HV18FXGWYCatnHPVFEmy1/vtip2uAv9IiwffTI/L5i6RqVc0PqvWRJ1qVlgMdgrTGiJU2ixEI9jl
M2MKjYwErYiXDLqSEDqwXNPYIU4IDOb93ArrMM2K+mnfcrJ3SvMr8WQNPKXBCbzsTmXjVVHKl3Ef
9KTZGKHtlou2vntnUqSGUy7mcBx8C92E+asntxdhNuLoV25+q9V5HSs517/iYNjcWMqYjiVJodV9
ee94/nH0s+u9uc7EEDHhOfk7c47sUaNwPrgLlUk7GHWkV6sW71n2xEBrD8YOhLR58WXOmOps1UCW
jEf90LfAFHvKSdpV8TJVbQdh3gYzVgtjaWtrQ8bFQZqiAjgtraZFmguGsRRQ3hYnkj3dgvkCLauk
6MYgCCRptcoAE2Zml0oax5bR58R2an3rtGG4Y5ALA0WzxJM2aM8NRqfMJisRC6UbIXVwiRNv8xUh
cxqoLDUZOVgy2MSeHUx9NUKRzkNI6IaWpLt8mafVi/ZM+py9pTqrra+j1en7YKArjrpLJLze6sVN
s6glXjAXi+C2mGE6q/49mF55N3nKJTRFANJpc36N2MSLjLF6yvpFRa5Wf0HT3wQVU9BknFO6zLmc
kj2d6ydH+AYr32hupeKxnbr+cz1vAKdbW0YGvONra1ldeiT5xYD+HU6b+6mtkVET1QKwA/QflxbE
Qnec8sSs7Xd8eUXIgDg7j4LOxO2d9ej67gN2NlS7XZ3GvZB6ONubfJdWbnZYK/+DbekgBc2I82EJ
6SSjxYi8BUR3xxXiXh9TL1H5Jq5asWSfrMV245GJfdS3nNMhNfge6c1UPDMFYxY8Xx7yqRJXbt86
dGG1F1itXsaE7mFFo2A3otCouQfKCSlyrUD1+FJSTorrtGwwEViHNUCh0wVFRyGt4DsGUpsYZ2Tu
HBdl39rAcf38Dbux+aZxrAUkdnfNuFpSGRtKXwLPTQojYcq+zIFR7WkEIpvfaXyRcVENINSaBm2q
AHqudqZepq+5idJc1qshYLu5DoQ+IkBhCM/WsU53LxwF/BFjIC6kzg3yPYzdDyedoC/Ck4crQ61D
7JTAiQGYjRmxNy6hlANARSX0oHX2Op7zdQxL/LEjr6inU26aKqS+B6Sc0iweM2mdVn9oQ23ujHCz
mjQkpkwE1Uyf7mbzh5b4qbCYrY+OtuQXpGY7C49dbFidX6vRNA6rNNyQJuibKzIVjfOCMzjz74DJ
/x3kby0U5HnHPny22/wi5xRttkRZttRhv/tlbBi+ERSFc5mSaB6m3rK/qWWNY4tfbpE9AVIXxtrE
5pwyCffNKcjTuji3smWduEsTDFm2QwpE8jf1rN+WYU2wZYDoTlM8L5fhQgU4cs74uEGlDVvi6UN7
NNN6PjXT/slj9g9TzIdINe+4q6xDxTcKr8rDVj4eOuUeZxPrzb5kvva7s+2fh8nvD4+Ll8T/1B7/
ODp8w3FMh9PLgMn8fYmjtV3VMyRv713fumr8KbJZCXrnRT4kjdTJxlAa6U9K8t+8Ar+7qG37KHxM
3xGGZVpvL1otXaX362rcC0nz2pchwxS2iK/jwp2BmNOod7oVe+6DxXqy8n8viJHPbDu+b1yoygYI
pvtWSl51ejcZaarflxccMSh5EH98U/9wHjvISh3wZceiMPDeWicw3fF56lzrfqjKz1pRPvWWgM07
WocfX+f7tpAP4uiOzroEyna53FsqeV83pYsng33fkhi0zdFy6tY6yvN/q0H77TKe7xiGgF97ueSb
ZyQ12lT2KDXuZz3FvuJFz38iXPkX9+v3F3hrBrE1vjR7kwso6wZCRikeyub5x7fq+67ht8/gmzoP
Onwpk37gsg5+R4pfTNPRRvxU7icyW/L5SuxLsIoHXXzr8pcfX+r73uoflxJ8/cJxXXwE3iZbcbtq
XRaGf99b56VN/J9ZC/3x9Q2sDi5lqMmHcd9KW8yUAYIiFOleg/KzRxQaP37/f7xVAOk+pauPHYBj
vxWnd4ZjGtpeyQdoAM2Y+Bdu6MHqQlhAP77QH7928kR9/PsNPo2tvxWnlqwfOGlz+eD5ECw0BdV+
+zQs3pcfX+aPq4RcVNaJw1FuCP77/Vfv+lNRNFZePJjjo7V/zDKCY6aXvP9ZH/f2vgnXNi92sXwl
hu0xrv7+OplFPbXQjd3n3U1d381T4q7BloZK+4lXw9v7xoVsASnXMF3QY+etymaDRWVsXlbcu3UT
mvWzVryrxM/26AsS8Ps9mov4jokqytU9VsxbQGgWA56mHrQxjP8CfZqCjf3Sfyjq61afz407hZ5d
hmX68cdf1tuHW7jOpVtiA2XpCPPtM5G39PiVI8r7PpzS11b72Xn3mwrx+89FXelh2cSRx79vfWwL
EkS2PS/L+zVDLzHOs7zB1syglnC70NTTKW4u+DsOKXoM/WxELKFbn82JDXzU5JMJsypAMyBDsy/t
h6Zt5tOmO68r8u37QvoNPLrRPeCS7sYG4Sr4XVBCqHxHmcdJmwVeQYEMvawKusqzYuXb6Z03G2OA
c8CeOE1qH6VpLz9BMP74yFw+tTAtEzK1sN03a6BCP+N1EETupX70+7Mvb43q/t/+5rgEa9YzDdf0
3/oq1NIfrMXJyvv22qaj+Rmm9HYV82DYDDtYVv6l334rSO7ACn3b4CbL8ia3vmnTtwuNjajzn+x+
f3wAXVp2oZtCOA6I75tVrJpyzf2ln+4RzwTee4Z4/58XuHzQ351EjFO02rhcYNWDYQu6n4Vvs7mZ
f1i7nAq6bfKXYXEUvYEQS8cq9Uzr3Tu3YuBWtxjHQ4csjqOJYkCuOEPW1PRPZsnUD0KKOCyA9Xpg
5n7K47u4QWvADqStzuZ+jtcSlHDHujfpivzFVpZzTwD8dM6hS6eJs5ifdL2EYrNSbEX4oonTIGcG
C/SqQAuLeasX5RqqCVugwVv6KFO2dwVj3IXoNilpnmy9XmISGJbbWY7N+9wvusO2rHUWwgb5tvYr
1MYWd66za3XgXfZMi196azJAgQ5h9VZRpg0f0MjMeaAaRSzjTC0PT0/uy7naRZ1ANeuo3vMR4VX3
qVt9+zCjzGJY6fMK5urfFnre4Eg3FKFEnrsFOpsspP4x/dWCpw69+JLi54r8RtU9wIo1yzsPp5VH
t9Il3jnK+0ySCdohVGaIe729/yD6tb/JReOcXScb4klhGFW1uDIWZi6+FHyrZ49IBfhSGFvated+
BbpcwhW9ZJR1ix6vQCbh5hlZbDmefvI8GhKNoXAyeNtLUzCwUO38yYWrHolqGmP/wk2st7w/DAVj
UzPLH3Wze8pymOWWWp2kxHY1XBjzX2UqQ2XRzxVMSov5jOxr7lQquhtdaW08OnMfrh7u5/RmKDea
3L+Rtdhv+2Juk9Huy2BC7BZlw9Yf+6wj7a1wR/pTwewpG6ajnCvskiFpwJQbswkKNqoJH07DTS+q
+tTXJjiCV3sPBoEhDloOszzu7fjRGPUhJO6xSpSFlsDU9D7Iem88EYniXxn1JK6NYdGvB2exg6q2
9zMlnX+w07xInLnuQKN0j97c18pEU50nXsvJvqG13GAg61Da9Uo+OkIXPDKTeHVpWEWcX8ZCqtmf
yJNNT6s3LOfNtgQaMwXXfvb3R2n5/RUCteVbNnlf5obcbPyAnET57PcgrysMsk67G8dtf6gWuwq9
zMmPWCdWsSdX685zVoPv1LXugFecU+kqK8mlQ+vhkkjhZL0VtTZ/DILxR3+FI49Ma4bosOaJZbjN
N9+zzKCzlzJsyCaJ0U46V7RP3mk3hvpcQUQirmvrTi2xdejLscdyRvgNqhTz6SKzeCSnoinCXCjr
YYBfw+TaY5qv2chg0jmFGZZ1cb1jZei7HiKnSoFGb/YUXjynBuDnuLUQ0oyiU8dJh1lvZBr6L61s
DiB92StTyAF6n5UjVWy2wK0mPACL/tnbRi9ubf1BOnsb2Yx4T3k2yVsNSv+pEvkce9lmI3by/BNd
6HY97AZdbmdYJ2D2jB929MiQ4x7tg1MEzjYtZSB25HGt5cLrxBjoyu/dIdiMqUyMDBsSOcC6lR34
RSebsHQaA3xoK869Ek40pdsZoVVbPjfOBxCTW1qCLEzTQl47FFTXldUBVeGhn2R8g4GHA3rZvvcW
O0JBFWdreenvlyKereor5dG70XJGjR1Tis9mtg6Rq+YPCNagNLSpcYJth84VJ+U72IzpsYAbEhiM
2c42ioPYWcr8NIDbHhtJ2CMs3/Fm2rr9MpaV0VLjxgOJlURcbaznh6GbXiDNFNGSjt49CBAglRhE
1FlkpRTKsW42bS1P1ij1QFhTeZxqzY+XGiWmnrp56LXDHNWO7eewnVcsGprNflxlpTF0nm62THdO
w8hOZoya/gwVXF3BlsWwkG2WnEjUD1S3KKfyjXU6+1CXnb6J67rpErPJZKKDsAWkDcp7YwGWY2he
H1undW7m2d6TvO+/7mXnX/ulhvat0EEYCr8KpCH98yTTJ6hVcOb1Twvh6yj4Oi9ALFwk9mxkDF7b
F3PWp3A3xR4uo8dmWdXVl3Vr1HFF/P1g9Mv8ujNDz0NrEpfQyWl+P3d9ecW22J9GlVa3bmd0d5mk
V1qqsjhsfvFoTG4Xd3u9hhRH7+zFmI/4+DNqhX19Ai/SQ3WBbqe89A8EY6yx1soimaytRI/K0HjR
uK+wLfxPxdYOsSyz5oTsqTsKZ80+Gevoxo6sYG6bU3m/OIzXiy7tQwvnw2C3swkB1tyEaycKpFJm
roVE6PZBq3Xu+6VzsrCWqToq83IMpux3oQ3vI6zhYj0ZW2WbQeFpC9s950OwjdhDo3xMan1wjhj4
V+98ifIisOutAA5M9fPer/rtWN9LoKgSNNddXlTj6mghwXyGshcHQN/HHn1sAjN4TgzIjYwGl9dW
wj5fkDudh7KRyEcM/Qaq28R+1qNLIZomHMv8FZ0Lj7hzkUalrX7U8hYdiNZAkrG14n51rS8YeGZf
zXnRIkul6s5zS/kFwYJdBrmjFZFmrt2tW1om27ddHxprVif4EEaoGUt5tXo6t26ijphk+TKROGzF
gzIsO0LaWD3kHg70kBnL7MDwvTADTvI+0vFQPDRmifTFn8UctGgfE0mNcSspFWK3teoQUnsf9P7g
HvAuLRO9yV/A8rZArL15LjV0GIM0bqTMvuh8CKQtCjR7A81uL0l9zRRgOHXRNlryHWzlHIFVzRne
4n4Y2qkzPrTulCM+t/VboxjrK48xOrpSe/OYjDZ+oKOigS7ajOKs5Qjx1OrCMksxN+WZVw9rDdsg
S4l9QF5DeiHUJFSAaAPUpKvQIvU7duVcPC10GafmAuXKIeelbfOzvo0ZDEWJAJaRQwyH34BzuKGK
mPMl6mcEirMqv5UiHZ5z23hdLv8u9hDx4IznXBHdEg4wZ2/sbHkuHUZCOL7BO/PM+rgOff3KcAtV
DvqYAKTtBd3Ws1ws7XmmS04mgeWcVunm+0usBP7lBAUEgArDbVlhQN6m8xLVvpUdZ0FWgzt6S1hA
2g6XolNh4W1aqJDtxkgd68gbWsoNNW/3U60/Zyi0liDPhi+Gtb8Ku9VOgHnDSNb8ukFScIurlZl5
7KDNCxdn/mLVLp9ZX9g8RgTIITQYjkxtXm5xabYDC3VFtJnz2kZaJ70DYtc7GP+3FnOkURfxID4O
2RO0pLhAKB9oi5sFyyzWO9QmTpRO3Tet2V8HTRtBdxW0HDIMkRznyxWVh0wa34HKMjlmsMllihTs
J0w3XUbvzjCHAiPR2HZL7aak5Yl6AjKP1MXVjWTnuWWc1kLjBY9Fpw9BX+qpDLXN6T8xU9AprSC7
HbDzWQ4zhhIRDUEWNWW6JRMU9ZNl2UYI2+pza1T1EYu+KpygO56typqwCG/8cz86Oidnxm0zMWGw
is1L6tXeD2JPyRoizTIpaufFKi/EIR0egldOzpVMF/tg2H3+Aa+1OegsCvgKw74T8g5QfQZhgbP7
/nWuubeDX++hbHftY1ZvIp4Y43wssB9mqTLP7Dlqwc5LsgDOKBHhW1abw1tb1zOEebjnvfAeNw8Y
37S0FUhlRa0vxpcWnwfUj7u4KWrx7BiUX0VjrMFF54vEkhyQY+HVU0CpJKO9E12EkAYqXTvZx6xx
xi8EBqe3EMD663zrkDI1nfE4CIpag72fQzc/IUR54IkTka587w6xd3VfK+pYZ5Uf1nzgsVEQnfH1
Hk7tYP3aeSOGx3mzxkPafoWkNcaOj2AWuURx8C5q8GBQ+RTJRmx3dU80mytUHehdMcf5km4nQyLZ
DGscDj7CwkGfJgx6GWY8A+iRTK9yExE662yCYG7NuMfPQ3rv1PNyM2d2dsNGtx3nvkYRZZf4o/UQ
vKkMZWJ0BYmfGTxKdv10vCl69IHW0DmnCp0aPGe9bd1AILF+VMqyX5q2KuOmw+GdIeb0/uK5yqnZ
z4fG7bz3kmcl9shpzUJhdxNfommfpNJhDdMyndHP2welWIY9LOOzoXtf0UA4cd8y8EV5knPE5HkE
VyFLqBLsuIUUGqQCiZYQhR9tu3lM9wEX0kKi4x5ld4OvASvWwU5xU7e1OYZbms+M/voiWfvtSwWS
E5Rltx1Rk73ajbff+Ipnf5S5f8oLO7/dVhvt89w2gTtQS1pi1pK8aS8Or2YWmp0yI0ZcOaKC0tzf
rZgH3KXpzJRr3/wlmuHUHSf09C/Wvo6JRTDOod+RoNtdWh7rzZi/FK0FkVWXWWxW+nTs63a796x8
+1hiw3Lud6hgQtvLwMeR5Qb5CpTCTcAH3mb/qXb68gMMP+QU7rguUa5pRBzQfB0Yu7tx4VuPdr7J
jIHsSpRualePltEd0RyDHRlErbJ+acPkgdItP9ue1WDnRRQufWH6NDMKS9g/24NtqSVqFepYqy3A
uBZtIzhi6oMRfVjS6fs72jGHgTcMPO4cCRQpJd5xS5lU7oWxPKNNdi7cQHW3t5DqLGMrUWDSL+tG
9pL1/jumu1qAMYgKUpKcjrVV2jez25ePDs/SCVZldhCK84tCtbzF3X+97XdbEOS7fioUg8OW6jLO
J3M7+M7QxTsxCTGK7DzEHYaCsJqQTdi1c4a4qqLCoTDFA8aCb2mQX9k1p4VlfHC03YuWwmiSgT0T
cqB4KIxsOeUeTiN1vQxXjr5WyawMWA/5bF670AHQS2X5rWyd4aE1a+tstC1yTQc/U1M6RlSruj0O
Hd9fX66IvPOChN7WISN2B0xD/CH9T11evGpSV4HsbPvYaIgbKlQkJL/OYW2IXwn4qI89VgqBjpLr
ykSuQPPpf6TdYr4/U0nNY+7Hpprxk9l7I0pnFGZ7aonY3KnaL6EOp9LUulCYE5uEZ7ETFNyXVhRG
JF2BGXJm6Ix9HKgJ+3t4k9RlNmd1NuzLTenPgJDK9s/QLp0PAjObg52RMlRgXRKKXi5HpERdWKL8
PazI6YJ017rYmzT7wzo2MCWLPcNRxvgK5aAKO98X101Zf9lSezjNZFOF1p6ud3Di1oNeLa+TO/m3
W6fBi2bIwB4pV2yf4K3mA5t9rpXtlbRc/wjDfIlxK89DtbnEP6Yl/VQuvPM8ueIJRwfsZQvT/mT6
EzqnKm0euXEZt3ytXvpVuzwWzWcxWyv7lXXLOnGucVqtMD3Sx9iEj4642eqCSTpWNEj607xD1E+G
KFYzEkHn5NHI9ZAC6EsLTE8vMv9snmpmxmwx5kITvY4ak2N3h+qPDDFw5vE1xXUHFezkYMPA8yC8
zIvV5E9X6TJlR99AWDZlTnmW2VIlXkFyImMGTRrqpPeteWRhhMUiTnAE7Durqpr3mreTBjp2Hyt/
SGPRopzv0t2Bf1OUCaEqfAKjBoC35RK7mhKnrjSeRJ6BGFDCJeiyEFd3FRRbXF3CtdKXmw5kk5PK
fKqGQYv1slGMm63lAMpvJuDXYOquNNcDcBgmALLNual0y6dFry4brEbaoFEhERvhjuAF26K8v1Sq
uaguhSqy8F1BLVh0+yIwYAOXpg48iJeNbWbayZXTN0vZCgL0VEVD7apYGbseVB7y5moW1aMsqaFc
9ImHHL72SVs2dVByaY/NJLOj00OtnoU/xI0/jzd8BGihq6hvyFYzrtd0HZ/L0vgEU2AMvXXEKEK0
W4QWCmGfQHzR5644YDtF655m2xEUi+69yJng71lz7au8ey+zUt4xG/4mDZono4fd6szwncYFPosv
yvbI+/TDBtkUNlkVd2GRw63ZoVm1XV/dF4OqrhYxfXH5i+0NBKU2i+qOPgbn89nLbottryiI8BQ4
9RheJchQ/GPVKXmFgAR7lREmVZ5yuyFGl2fXbNwnP9PN53G3thih3BTsaoM82VsuxhUszDLvXDZs
hK7XaZZmYbfaoGpszIHo5g+eQWx725d49Qwj+nG1NSeXu3THsIJ14JUDWoDeeOhGD6bMrnQKzLQ4
LKjxYs3QYYOmk5/Mo6cCAWM6BOIkMnWfpqOT1XPSF96nXpjjoQUXuyeiaI39oreS1eTZRZqQ35V2
MR9kuhoHhOAcVfR2iYuIOoZOgbDSxiqLsueJuBV5NOHfIBLmMoiy8odMGPJkwU+5gWGDdspa+tO+
mg5UkblOvHGFtpRDe0i7ojql+B2EZelV0bSZAgZHgXePYI4jmwmF2AKy0I6NkXQbsEPrdcNXFHX5
O6IF2sjhQQ0YZXOQFhcQmXZxCbXBSvYciGM55FoXcZgVIQkQEjsqK1gwYCDDuDavq7nG+so1AAHg
/VLNZW17hbDGTLLJeKryXg+zMr1IVcYpKJadqLVKwzwmx3IDK4g2cOB7XJu6uZ7dnJTDlFYo7lzZ
XZveqEh4Fu1BXkxRbOHIm73Wl2h0nSrsMTK6z6E7HZeMc33X2tc9q5oTG+2UIG4YMU+ctnMpcHzK
RhSHbjbWB77I9Dhnl17RVhgIYdH0ZNWzFzUucqjcctYzBCd5xqvGfN+T6MsLZ5CgvFwn1l59ATzX
QWB2LchgyQeYXe1ZgMXHhZLM0TRplfG/STuv5caVbNt+ESKQiYR7JUEjUo5yZV4QVVIVvPf4+jOw
+97oLapCjDrnpaPNboEkEomVa8055q5TCQQMCEurWqYljeH6RcdV5E2cpzbTGPsrjSH2VWC44mGY
6lUj1LAiOm8A2UTRJtRC43Lcac0xsqXHx/E95VT8JZvleF0a2hNAtX7T2NieyoCsZMdHWxToNjgQ
p6ExNVevKqV3wNjY3gx6JVZ5PNf3S49/7WJfmVfAQ34NYZvRftIZYRrFFK+jLgn2CSACr1KV9sXn
xHAta3qTETEOHuW1viA81LamV4fh4F7PgRop7acD9Hmlqcbd1BE8yV6U1i2NzJAWFjdXGdp0Ewri
frSe3DSc3PbVmNndE8YmpImR3h3HSFe7xggIixnzfp3UFSRgHVPkKNtpZThR6bmGrNZo1lkdVhcd
h4Lwmj4DXYdfuv4aJWjQ6lTUj12V46jqGgfaTJp0N4UpNQ8frLHWtEK+MIbp8T1QCK7yogoYL+Qm
7VKcpH6GAsktVkmbpvfQk77U/TIFGGYcayGhfbMc6mvbpXGSO0P9lkAmvAO8UN3JguMshIBh58zR
Szz7MCHgVEI2zy3k7/5I1AOEHtuzaeJuckmpo7qgeFYqlxjudadlpbjBavShTQwObbfWLPTbfHR/
TGK2dlU8CBpTKWUhZCnPxFh3FMM8Q3mwqx1El347cLBf03bVV402JVvDyZPrMZavITAhhKomFrWp
D/HDRlD/xhV0i/KuhmP3rUsK7bYzqbLaEQ+IjnNoxYPj3xscGTkpp+LU4AoP17VNv4wmAjSukBhk
B6fgsY2s4RbZVLOti2b+0rB071qM5CGHRMdBnlh+qfocmZaoyyfFME8hLPARUDCv4GVjmFH6w4l1
eSX8cLizKLhWpB/1ez+cNc9sIvHdcTP9N8fEb2biD7fM3/Tv0N7il9gqOox69FoPFoCilZR2+FDR
i9sRHP6kRATYkRAI9hBnK/CS3bLwXoymwHEqhi570vGOr1QI7QPjyAyTEDzgLiUTyfSKKS3x6oPD
o9RhrWQxNMWuts07TplvbIjdnW9EAtJf+8AMMdynvAlo7lI2kESsVn1BewxIC5QA/PSe22JQqmP4
CwzZhFfNVnKdNvJNH6L0yPGS6U7l93e1HnEmrSCDhQ1tRD9U/qqshp/IT6xNaGbhDupEj4g/Fdr1
xPDBc5Dbeg0r5T4eaCP0jdlzlqYHIFRETRXXxnWmT/0PMfNeTlRg/rQtX2f6kPXjHWAKbVMaoTwI
A7SMnmpIYzV61g2N0XqdQVndisnVf8/ZINahK9MHmaTxY1SF1bOFC+nGSLJ5R1WBDbhx228ts3pp
R5v0uybGea/FbX8V6pWRrYYR0koU+yFvp6j72YpUXdFjHu5TMrvACw2Ge2BHSteJXYdf3CgpD8bc
tceB9+Ma9NFi+XU0LHFMhPG97yWWJACLsbvhMFbTnNJirElFPq2LUhpHQGLNrnTidl2St0T9n9i7
DErKugswBXkuaKjnTjixZHBGg7a2Q3gIkhiW1mnFDom5sypIePVwqzu/tKlvt1bhL+9ozlxy+Zc8
KjTYFwXf12BuVibld99oxR6n2hvZafOBCeHX0Z1fQES82ZpOq7oLHaNbjxX0P8p8s3h2MFsWxai3
O5YqSYkayuRhbGEc6rQLXipNqLe4klPkYdB3rv0kNCgf6F8VkZXx0k+C6wZs8mlK54z5VmUfHGs1
Dd1N5MhypxNresNnmlfVGCPDllmVrDXbQaWUIJduZn/gTMR6QXMRBwaApWScdi23aGf5Qf8tjI34
msRSwnsaRjS5QMYZZVbqGcwIb+lyzPDFrD6AEMIUEg9fkTGzc7UvhaUBFLcataYfhwkrKOptxAh5
24ucOWKoz57y23DjaGF49BEBHvQwCPahTwcFJ2vFicYGrTYIxi55wopkHnKCWtjvy2riIKOy5IED
GaLXSvXb0bWGvSmoopUvIZQoZW+z1g+2RdbPjObZA7p0xmMKpxC7YjHDIzN8xMuSqj9Q6boPHLBO
iQFoNPEtrx/oLI2G06ztNz87xdq3vion3uQhvTejijluu/XvSHNnADKBknS44eit66VeM/IAZkA6
/8AEo7/R5NZb/t5UP/bAIjZdF4zrhIiEbZi0AyeHjDwAPaxvWj9lADUN0tMcpHB2Y5tHG8jmWlkt
cZe8oJh3R2+ctaUHtwXV61KkNW5WexGe3J3BjGatl0yd9Hb6QeYIx+wMOiizQBd7PdZfVMNtN/0c
BCEbdb0gafrgkfeeevEXIwH91+QLv7p4dasM8mVdoVhIjIjzGpA7hqTsXUXzmlp2cm8wZdpkI8Cv
xBXpw9S55tekzcYXrTHbyutHerBukEqvwRm4wvPYrKqWFrKdWF/NpiDBJ+f07MJqBeDSyyMwCSJA
Ig22j2MzjORABECmtReiZolTWGeg80ODyxJu40KzscBBL/DGZPxOQKqDMDYuiMdrrD6jVE2M1UgR
ctsZPRJiCodSCjqIwqq30hnaPYmMLR+g6/dZMAQHpPUKF7Utv06pMPVVHCqKFdce7roKMzXe5PBo
BYb+XUsVFZPZ+MXWzIkgZc0Z3mhITMmcX55AqZpAujLnOHUmigNHFF/cmpUcm9PkTZZCA+/rhMnp
TLO7cIgPmV5KBo9I7zG+Y6PVDHvbKkNstKFod3yacTdpHbEOONq/1Pni9NR9dYgnVT6m8Pqegiyk
2o/x5FpBEHBcbn+Cru1wo+TZetHuesiU+2NYNvk2Fm2Guj4K8awT1s6CpWiymVwXq6irzdazyyl9
0qY0xh4rnZ+hr2JqgLH/XZZRseUgP+yyUSSPYAncvdCr6OeYgBUFPtrvaLgNHCKzdjP7JUQ4JqUP
DBkZqUIjwLfuFkImiNT1u076vAf0HjW+MUfTiX44o1qcqBIfdwSLlu4AC7PG/IKLnCpxcnamWVZb
tzOAi9H7II1GM6YjrcHZ60OboV2npq1ppLcGIuU7iHomRhfjDQidTqVI/3ow8vZozBm8Ojq7jKGK
RXyjma96l9HeLG2dtiDsHezQGzsc5hrjjf4rpO4Hl6kFa0OCAbchycx6vgr7Yd1HprXqcU1zWh0x
8bQazZ8i8ONHAs/shyQd4jc6c123Ncs5umeoiEyfx2XXd1D0kCGD42WJh2sXl/mqMOrwNmWoRxt+
1q/SlDa5KFIXFkjSnPKql8AdOnkf6QYDytK66yl7TiYHtwoFTkrIVcejiu86X4pgfSN1o7oqkrTe
iHoPrucYRHiMkmHiQQmzcvIsQ4dQn7YZzVFbVNhWmFlcRzlgiawKM5CrfvGm4DcxUtGMo1VI61vY
kw0xBWlD2bFUbxQpWwYBDOzsQN8wIHYPrWiV1zNqCi04GNS1U7Uua7aTEmZbFQfkTqFTjAIedVUY
8o7ZhPyWceyCWDBTvDcLsZQ5B9KB1IyA9VjOML2UZdvsJagxmICgBHZZuDBZaqHdJlGHEMsO643W
QhocLHw2RWHyW/jG1O7Muk1/wyjzv/qNnE9xHFkvxCLStYoDjb5jyeQhtR9wdivINjHb5ecivzOo
OMI4GyOA0E2eWMXg4lxIWMGH0lvSNe9hfd3YTIW7MdqYXXY0q+lOGflzC/VIR4VQlP3m82t/VOYt
kmeBv8J1kW5aZ8q83q30OWJzuwd2Uu/c4S9V7kiqsXlg1kPrypROnYnmwkgwyzd7/w7ODirQyfqr
VMzll3OR4+mOwxdAe/pBHznm+tCl0r/Tx/QmAWnbapdg9XL5jP8Wty6i2X+MAMLGDcD9ea8tTLpp
MgOrrm6lCAR9Jc1a2ontcEzrFt+NlTW4ftS8CRQhTJKp/62v64lX5pyXtbhJf3WAWziy9qF+6AOA
ZO44RvtRQTWXYBLuC6Qq3ykImALA+mAG8fkdXowEHz4+6BXMAK4BEufs46cSmPtoQ9BkjLjq87tm
2EU2LHHnRedBLcC3NmHjfX7N//wo76+6SJ1pRGBI0W3DXNbdvwSZOphgED5aextYTY2/yaZhmgjq
KSQW8/BTF3ReUqVgC8RMvmQcLr8Q4rMVRQdtt5kKfi7d8YnOk7mHTOks78/hxTdsPGslVqdOLn1k
zBqPIQ2UrQYNaa+bpslUI26zK9Qk1lZEcr6eOPCtTViCG+ajnTdngvmS21ylnJI9Un4ht6vxpZdd
DklLlB7fVUN9Udv7AlYzjQ3aIFpAqz+v82d/tE1qNByXkBYl4RoC/RGFIBsg3sCdn89o5src36Rd
2B4h3RTbyM6S25YH5HHquvrWHlil+Vw9JaPf3kVCb445MIbJuRKlj7RpDIh4RNOzL8sR6vFQvlJN
uKtOVs2LPWhoz4Kx9WqkG16sJ86VdOoDRTJ1exgVw0FT6S/WqnMKe4f5vdXPN7aTVVe2cIevEfMI
etC9ZW+nSZSsRk6DMJkL8lkAqW2hqvyeUkIZUP5rHmjNdAs0uvUqs2kei8X3OrZ9fJui9DiVZZCY
2zFL5qup5oxJmJexMUYrO7juFJQMREUE73k2N6rTxjUV4Ku0KutqXkROE07eQ+YLq12NBEQymBmN
VcI/cxOmE/srpxiKgGg0+W3T9ErTpvihKcrOG2zRb4yiRKmYNf4vh6TvzVDfiUptnAhbUxAepwia
ahxlWC71obif6DD+grJFPxp6GR8ssWgC+zOC06aBo49UZ7oOpKy2aZ7mq1IjwdPVXLXmhU0LxqFI
P7pW94bbwTi5sV1eNTboNUNo8a2YixSIn7SxdLjZjlM71ciUNFgQfV1bD7JJT3FTTBu9qRiJQ8xA
G9ObvtrCuiWfRZhZd4SaOnui9fH14a200lXnTMwRrPm11/jvctZfAn0uYTJiy5Kwe3KYeD3DxWQ2
EHZf0Yfz9rTnZEdaaHE08/Y7w5PoOSh6+jwJIie8FcFt1eqjF8d1dFPZJt1/rde9eWhx04RFCfoO
7uLKwWNzKrVvU/OlXUdSzjvkpBgB6zB8dozyHnb/dcTxp8/87CaaO6SBYeqh5Cte8rAxvtdxkDwG
VVPtyAcIr0rgAodOdOGtO5TONbUDzT0+wcxAJDVHDgm2dYwmwo0U8/AvBZrEZwhuUzY3+1oMNdO/
OBebCE8BwyJ7PMFcUqsg97/V0/gK6678qdWOvwYZwzCRVqVzqyEqQUZqQnSZAxonzIrX2AbSK3rF
w0G3w4nBVcexv8m7eYdQ3dnVVQcwRzZeLDdp7VlxL784PdrSTFEXrChT8CXUbsR829VMhpSQL7eM
deRNCGfgEFjaW+lKxiNN/itAYOQ1KcIWPoIPqE0rt6MW9Oja6g6+CP7sya5+Tz1HT4gLNLgBpIKs
0+09ERquB+h3OEjeMNzqCMwVJJsnhzAMSpbxh0X19ibqQB4C0jWwDOfqRgvdGrjolG9mQ1XXfjH0
m7IZ3GvwWRzu3YogTBMH5SS1hOY/hs5MlfSLQZkFfxU7ZrsKQi/kPQdM6vJSPq8kRFOYHSh0FhAT
WBu28frzd8pZpfLh759L/GVZNDR6ilOanuAZ+eUF39+ZadNF2Y/Jf7EX8pagEjt7T0au3/gxhcy9
OfvHNgx2puoOaQ+/qcHmXzPTzNnmP/9Of7qmIgFSuuRj4gE8+06ktfl1YLXiXoahPW7Qo813up9H
j8DO7J8tHLHn2kHUmaPxjy5c+717BXsYpczi/lCMKJVr2Ivz6t0beomMH1HpV/kOaCfxMW1yobh8
by9ZLkEMqlyqNBJJhPzHNvSvS4Bf8CGS9+4tLv7xDUa432wIvvv8N7x0kbNKY87SQvkGF1GEjFQe
43sjWpvxhYrm0lXO6mT6R/DjssG95egzD7e+XEsEkd3x8+/yfo3zg7kOLkrFLwYj3JD62RpEsDaD
QQ4jXrZRtw3GobqNpz64sNLPv4vrCImP0lCWjtHNPb/zTSKaUter+Z4hcwCHa0p2SVTnW4LrUUzK
NLmw0t5XoI5ASW9j3VvcyTxblKHvV5oYAtNh3JGdivALKvR5+Oo29B7vZfPVj3Lkn5f8aO+/oI3t
EQsksRnLxRwTt+j7CwJqDMVEDAGD7nCDBK0FzBwhSNT+bkv6cJ1z/ysuIXoPhbxRc+/ckTQybcAy
+t8/XxSXvs3Zz9c5aYFwmm9TArwI6eS9aqjYu+nCXXq/9tiyHRM1k0GkKxon9KTLx/jXwwqvG8Ze
HTaPpHLhlq/WonYuLO+zb8IZ0+bPCxxlONQhu8j3l8CK4xuhnvqPzNnpDNMcnWxayBd2nfcb23KS
ZjuV+NDZe0zTPg9/zVWo+XpVFA+t9BYliu1Nl0y2ywL61+mGSxiCLdOxLGS43OWz3QBftTIY0VUP
PlVZZJSeHx7qcR/z7wbz73K+l+9jAAlbvOJ4DRdv//tfjRivFDRqVzzI7wzX6+fPV9f5beevswlg
SOUEoAPoPNtytMEgY8rXs4dMv+KIpP9dA4APj99VB+6DpwbvqbNc/l+ryjRHBZPC1B76gby3Ex6O
C8v24922JU+6pTCfWYghz551sjfSXvnCfNhOyYseGihu8r9z0jMjlhZmINNlQ1mqhLPHnKw3thiY
1ie7nxC1bHr8bRxD/vI+SJYUXhFj+SZ0S86WVBVnSvUk3ZycnRVv6Nr/3/782dPduInyteXPG/3W
3oVy+/mfP3+yAU7Qh+FeUwAabLlnP9FYZX6ky6E86eawadGA9TpugxfiHy7c7n+sxO8ePblIqjC4
s2JpV7lnCyovc9kkc2KcrLQxOKSIQ21iejRbNKlFl90tMkPGCLDy8f7NI6XH8IIr6u/6TiwJwKiW
YEdb9krnvKmSlMrMmmrsH4K9r+1y7W+fmuXPs3vxOC5YgvOGoCCGCt2U2T9Iff5hluZXSEif37AP
jz1XMHkrQ9Oi+ajOaRqpaKqgl073kNjj/pvGZOHzv7/c8He36Z/nnTcka1ktteb7534cRuTLbFuP
aVl5WpscGZ552InWgHeuwAxviBEMLq2N9/b6D4XGOfICxXAcDjLPoGnVIAJUfF271qqawrdkaJAe
lkyrEKwdtKI5ZmV3+vwr/3NC+O93/v+Xxwfv8BBI+9zlPBlRiwAyYApY1QfeDl+7GZE/Ops+iiKv
732L3gtGtqm0DlYXP2kMli58hD+VWmzjVPbsuJBgzmqFKKkN0TLEOknNuB219qZPYzQicv7tFPNX
qhUySsIfpGvdFKPpmYRHrBi/ooaJf8Sata/jRaQq1mPmrIWsjwiCL+xDf/yAgo6gNChz9XOqWtcH
+EZxEpzSjEd4hrlaue6qXSLZckxMVgHA2mpf8WtcqD3Omuz/uTsM6MSylQuLTer9imxK0htVnGan
BPtWMzEZIESFTuwmM595woz+u9Nca+OFjeJsv/p42bONd2K2E9Yli8JXIz2lfdX/HAdSXU5m6HrR
+NX3cdA2dyh18KGGF55y9/1j+PHqZ29HkCkFFrcsO2kJs1TsscfUrkyGOziprOxnb2HabQmOWw0h
3gm0Ca8Md3+lvfVopvaa4922goZMYgLzKfNK6QyJR1Hil6heh7DWECno9ybdua3o8k05cI16zu6d
RcJBN3MHjG7NG9XZTn33u8gwSpl5AF8ALyatWJFjDdKsTUyeIUjv+pbsp42a56+YXo5OguTIGUo8
nY2XFeF2anPPMFgwAbvIIMd955d0io30OfWDJyvX7/2kXONUH1cYj5AvTZ4o84NTiY2aqseBPE63
QFUy5s68GjIr2ZR9CAGL2ZzCRrz2iWrEuQPivSDfxZK/+kr9wOuF9XVoN3UG65b2WoQuFeELousg
eKqiplvHjfwimuBoO78Shvw0a18stYh5u35HEAWTQYSXa6KC0Fv111OhnkZtuM7jalMgt1z3eLzL
Jni4sBG8fyH/vxvPPIf6i0JVnj9n7AP0JukmnnTLuWeEDNLMHUt0TNphDOQunPBIZfibrHlnxIRd
jf5zGJFahSyBYduPvNNOOFwu7ZDLrv9+h0TqyrTpn2oNWsjZ9mQUDKRJoCxPSfVmcgDkPin0K5p4
ruKti5xCm360/ZNBpOtU7y78JB+fBWRPDNdMTtfW8u/ebwAgh+PeAkB90nstP86IwbaGJslBadWM
UHXUfxPUNP6c3Rbzh12Xd206/0RcER5mAXxdSw3r0A1ue1dXE6a1iNA/srXVVh+S7u3zz2p8fJPx
WRXlMiAaivJz2ISDHwOFplmcavcq6t+i4oszA49wY/QG9wqlStzdBPp3tKuroro1bP1nDf3QnPPr
erzzIaJguPEM50eeoPDLf4+kDKRazbOLjTpltghaIjCuSY2iKZ7cu/FfkVGW1bcM/jhRLvea5s/Z
XhvFQclIbSpPs2qP/pTckzUSQTHQkgsb3B92deokQYHBmBE4x3khBu9R1BLN4ClPEWkzrAnfUO6k
+1az38Z8zO4iV403sYUOAEk6NoNoVBdq3z+sK4c9jAMalRRtrrMTlEXS8UCyTHmKqpdpMB/ybEaF
U62Qmbvpq9LTCy/5j69QvjLvTxo3JoM15+wh0vSg0M2EHzfIXetVDXOK5gYgYGC34d4sRvmcJTVJ
UKPA8dAibfh8bf7x6xrUva6tM4s7JzJpeodqEAY9JwniApbZJrFj+UPUZhk5lfqVCnKvc60LT+/7
evWfFeUQ52rSoOWJMOTZl2700GdOsvzIIXDThg6FPf59hcAP+99r/PNQ/uusGtl+qc19W56U3LlI
KVrSC0vzBRkzhjqistxNLqKrqcsvLKDlaTjbFemSGrTilEHj6rxuLA3yFYTv8IsK96l3BGqz/nlG
g/f5jRMfr0M5btGmZ0hKv/m871dFqKtlbtenRph3jZ8/k5SFVjrdB3R98Pl4AJ6e4G1ctareFiQc
N6reoG3rCekrH8jnubCSlg33/fd+/3mWlfav3zsdymyaHaemIiPLlN2JlYPcmvCCejskT59/+48v
xOViNiNMGgX41M62pBEq0YwvDktaFF3pBfr2rr0iRmOP3v7COeQPlxIAfmg8Lm1I/bztHU3sfxNK
tlMXxY+WWbinRJTuNojl78Cf7Au/4h/uKlezCbJhvL/Aft//ijCDOxH37XI1iq2y2ep2vsnkhU3n
41PPUZS+HR1qHaXFByGHi02QbM7mVJJl0WTdDxuAgGk47ALJJm6baywqFx6Lj4/8cklAS8tDT6/6
7JHXptpOR8Elk3mQkDSEdtQrbfjy+br441XAF3Jo0nXnw6GN1FYtwzJMY6TMT3mvHg0jvPDb/eFg
aNJxp8GDOFmZ2ATf3yJE5Qob2ExvJ/tdy2JdDQQVV2+jwxGwROcweio/zVjGYje8sDr+9PX+femz
Z8zAqhM4znLfmnJfCVKBnR730Oe/4R+W4NIJ4e0Hwkdy5H///UiBtysk7ua93fcVACbDusGtnh3n
CMj155f6+GxRucGxg6ZIQ/HD7dLi3m0mK45OnWnPLDxk3aEBNWlijO2VVTJf2DTP9igUcMrlriGO
0iWtkvNtIwnoZ3dFP516AU5Wy7NyN3c6bOB0Kjdkm3ccKhrjwij1w0VRFzM2w4gNI4C1f7byfQLR
8Tx19snxm27rE2+9HsIpOfbmYG+XnMpDMmjJpVW6/NV/bcdAVXW6j0svFTQQw/izHdKoaJ2ko66d
yP0arvRaJNu2BQXRFQKwEBHBd5odDV84UMJNolQ+OEGTZOu6T5Kvs51gy5ThTHZNN6QnwrqDY4Zl
4X4OIiqVsQgPBVKCzxfD2eKWKOboMFEmg5AHMOWe/U5jHAHrNzP+PoghK9z18vHzC5yttrMLUOW/
X9gK87HTW9Q6gVWuZIYcMWLyrAgryS4BQs+eof9cCnkZTT9aZ9yD95fiVYtipxLFqZgxMLzG6Soj
TPB/8XX+e43zpl/fJOBZUBufMO0o9QUUA7oZ3zAuXYb53vlaWu7Mf690XqPa+mhNfmYUJ11kBXpr
17lN46zzxooxQIOp6Gpgud0SLBYdGyV/LBHvG2Ej+DGrOvZKmFs0pfg/gM9zruqK+EGO9osiOKWL
vVdGG2DSVNoKt6qC1RPkzu+IRId9MdjfoD8wBy7nX4mm2acY8Z4XT1Vlel1o0xSODJNoIiQY+zxL
QRLWQbIJ8R5taxJo1mwhiyg/FCsxCnsVmAORxtjDsBw+p4g4JrB+Ho7bcodQ+dVpa+ImOVatgyr6
jjDnbcBbQOZq1W6yqAGB1SicY/Ng/UICx2FNEnY80tzeZSRgrU2ONJB74vBErPMhn7P90LT62gFQ
oGFBgB1gNWQqFWGu1kPVlU/kKqXyBhxBBMOqRh6EPQUMQ6SI5ZHQQGRiuStXVLlnm1AZ2K9dcDBQ
ahI5+nuLsKZ7WaSvRhaoDRYA+5uNIRUObVLs8irs7gJynvYU4BVEe4FVTm8Hr3EyuWkidh09SSCk
RMwnNKs1Hxqjb456iYEz76gAIOWUVwkQ/JWMKrUXwi++2W3Q7Myhqza2xDXpFsjmndCwD7noXG9O
U21TY0T1bANrul/33xsVWOvc7MRvXwGdkLU5PE+VJTFCT2MHQAuE1KRq3przoimvSx8TjWMkm6jv
Im+uAgGBeBqqFaIzcxdUgI1cwjWfi5bQnSTLfWB6wLqu0yGU1zLIfldCh94xF85V3/VEzU4g6Oo5
BqOY42XHuyIBSvL0D5Ezfo96F3QQRuiN7vjWZsojg9w0vIAIz+ubKHGcw5I6tjfJUseoqqfcSksc
w6D6ybogMU1OxrdgtrDCSAhHfbeEBaNuXQXtlG7ienqTw3GAZ97n01NlkxZUhzTNyjAkDdIv/Z0Z
k5HuuLO5H7vpDQm5hoPW4X44eeVZcBogVadQ1krkjDtbiHjjNHl71ViIrIYSGW503SeHqFpBhcdE
0mUkgiVC7pBRB/u8GdTeLzp4XkAtUNinBv6rQSVrI+l+14P2vZpMjnyEcO18uyb9V2V0/ZoyZF+c
7K+wZCZr1aQZvmAy4BD01fOuSWsb2Xgj8M0GYBmiULvPh8I5oudptyQqj4S64l/oumg8DgBu0E8C
yWvDKrhpbPVLc3Xk7k5rkqiOP6snqIVsQ/v7KGJ61NS66xz19zZl5kuIqRivBAHVvC6N6KZOwv6q
8YX/4AdzdNWUBeD/sSru3AkrrTtDx8S2CJAxByivSez1SkFgITYr2GRpJPDXGs5t1BJHFOGq2Tmh
+WpBzsSjhwguqZyfsBMXgLxSayeReFgyn/NFUdZH7Oa89PTgZgBxcZX7Dv1WnKC0QMJ7R+9HLyyc
/CXILHtl8B+3hupMbwRat+3j2cY4Vsy0JwlpbWIfH5U2yG25eG3NMi+9qtPJBXCxZEdysSuO2IOy
dOHYZTSmUNkG1xb/cUlIa1YEbUag1urylYw2dANiAK+obI3mRFdN69a0UeETvxM0S/iA44SkRwTp
2midHCUtuc1zaoGZdBzyEvqg8MJWt/DetM3R8iMi9WrgS0NQdY8BDbJtuzhvu3IuDqGDnrzPwT5Y
xUxwWTXT2U8qf8U/4d+LGZKPHpbf4i4y1sSuApBoIsVHJu5ZM4BpwapogcihGw9DUDKxS9QHEQLu
pojQ8M0QxraZllS0WXP1M/NHfU3eJ6rFyiYIFqelipK3IW9+lRh8mC3Eb72pfTHKDv7iaLzmfuaD
neOL9owPV9yfV9OkZ2NLv1yLrgPZasSxN0O5RttZho+cKpOVb0OVyVvtqU5GPmZlpWgPQ2SGmT4j
VwXdFbQZz01W4+N0cmNnQZFYDRWFQ69UwMwF5lHeTyi6wBg0z/yDPIlpNOLtjWrOBewYz5Hd4B0y
q/TFzrJnC7XmF8LbsuOAZe8wzUVwDHTHrbDFgpbqFp2rvXAWsKVprypwyKbMsTBiNUT46QboO0m9
20qO+54IXeuQB/YvRcwg3y0prhvbhTw2NNqKIlinB96MeMw54gU1SXmRVcY7OSi16eMMXgbPyRZS
gvUQd2LYITBqboCftbdlqeJDnbH3LgXtNZUycbZjOGBrNX+zCZVeT5IH2x2pNr1F2CDSs3hb9u60
A+0ybkMGRSztoaN5hFMM4xh2TmVMa96180H23eDNTSMfyzi0eqTKXQc5G2zlLkKYjUfIjV+U3/BW
l4WZv2olUJMVoC9MXarmx9SH4BSPC5ZX9jj2XIZcbuH8cOO8XcHFhAHizoj204I8yYiwjpXESwka
VCXX0Pu/2o35zey6l8mECkOadPQA2zLBy0ANaPaUDJY1uSsYO/Ux7bTg3oxgDrgYfNdtY3AkHxO8
L8RLLkieOsOKFAll7P005iZMgVkf8lIxe0GegwGMHFfJXWPWACLeTnKybihxt22K9Shf6D1w8NMV
5yx/lTJVWtt2BwElzNNVSoTKYbTVuJW1EV81ePNu+0QxagwURFpf/coqpl0NpsSD3rbtZhCp89WH
PAVfLyv2pHmWa3wCxtaBuOAxfJdfG2BqkI/QkuG5mc2neXLwPXcqxj8TiP4hg0/EmtfzG6EwLgxa
+ruc2SDDGLliQzgsvFUtupsLJNeZ2Sd7JiPzXcmcnv/ZaIJrRX7jOsYCepyWtin8qcDjjec/Nm2q
doHZqF2rgwBLMajjRurKl5wc932XVc6ajyq2GkK3XZvjoFwXWlsDZ+7dO7zorOOpcl+dGquDU2vC
g9Pm3sPRdTZKHxBMjy1Pa0rxBLQ5xOhavkjCr39YuA/xZiVTBnNxzkwslzObvUw6CAZq0E+iqvwn
vwtgjXTVuEty4XsBIWMbK2Co5uYzu7LvEOZiatkS3jkFTzock4d6RDk4GKXDU8kMKcx8+6oMen/D
cbJ8UotFE3S5s2k1diDATEwFRyPeIkd2dpGjx15c9fh9Xfrbcec8WnkDdcqnhgwHZyDteK5+GbiI
oHCmA/pYfPepsH7pihFYlVPSNjVTPp13cLBK+6T4CaXV3DLJ0gmFRJAexf/D0Xk1N4qEUfQXUUXq
Bl4BoSzL2fIL5XEg58yv36N93ZqdsYzo/sK9564kTi1r+6D2I/rj1OEDo+6uimOaaP1L4yxfslM7
SqDhZ5nhoy2z0Z7HVlf9TNV+ZnF/cjPzNVnr2OcmYnN7EBcAPZZ4N8//R3lz3yo2Z3vdxNolZiHj
KiUnqt0na1C3gg0BPtmAPOX5OZyX2lOI8ORnyF8nNPAgN9KeRHNNbnQUq0XwXavxi4pcFtQxvTl+
lGU7NYQATXAoXHWehi1KbJw26ZKxwpFaAKht3oCCI5A2CfMN0jGsY10Ekcam+D0uQqNvSPP+kCR5
8ySaIt01syRTXO2mM+zq/otf9rLVxww72wTyfpNa/3fJTcfHnvMj8UkpLucsfMFajtMdi+K2pIWF
oWgDpqX20HAUxO1RT7Xhva9ssK5omn2nLu0zWvYoECs1k1HL/gohiyZABW//2aU0HEHWLtNjDbyi
pUodmxtBQad5Fp9GOk3GDyHVk/Yimj4x2OsbVb5LQLSFgVDb6hOX7f3LmI2QCTrDwNsuxk0j+3ug
TikcgupnYKWmPY/zWwcW6SwnruVRmpZbYO3fix7TaGE58TUrTblx7LraZWsiXaEpt7wjf7toEidY
m8L4yhqNvsUu4gQ7JC5aL0rKuz8wVamiHDVxsef0bpjD7Pfy3sj2zAqWzVik8VWrCSfCHNBazwR2
A7dszedxwscSxWy+OOvtq0ww4IQWjNCmbXBeQQ63+htSQ/SQ7DrsQ03ltzdGJQkayBL7NGftrlBS
+7nR1X4yTj/ASIS3xB16/i4D6GUCH2WoVYB7puZRZebgcK2NfVpb7w7qn0C1Wz791OKv5TRzyzi8
5WFfemZm6sBiiZfNpvs5iJ/UrWUa0zHZAKRIAD4XPVGwnk6m6qWAUZX6DsA5qnpb4SfVcmoYgCUc
lyJdziBgwLZpqVjPtlZfsya/DTDcdpPEi+kOBi5LJXda+AnQd6xZbf0YDsEG9WARgLHkaoC0iyGS
byc22viNMoDBEWDSHxlH87elhuN1YVe/4y+YoeX08QU2I5K2aBUa4GdrDDkQtOqjL3Cq6qVtwDua
rZ2+xoarhNC+KDnGvZ4M1kMWtrzk5R24OBK7ANqrKfy2WwDwkBv7wNwKdprobpFl/So5A0edDuQw
E9T2jhBV2baLUn05SwjkgS2Wj7egJpgd/IVSxD0WyFBh7WlgHOVA8ITSKDsMcsy+WPa5KjB6vwmj
9iQnrBGqQeQXkeaGW9PU625aUeOBL1S25jQRyyVBul3VbrZdmD36hhRd1RNRurpFBvGQoDXGXIa1
epB6NN+Jy18nAiRSV6DDtTIySYo0Iz8x8auQIr/4MVYfDFGK6VfOsF51sej7NQH4CK5vOUdGJukx
nJrRWdtuTVFHp7YTmO4LQTYyqu6HrBDDFoHZ8Ako3T7KOVUuEz5GnlQyBgWY/4+YY+YIniDz0zkD
EsvXSb9S1ELfID181xDQ/gzp7Xec2nYf96PjshFbT3r8TDY9MX+pR+vDo9Az7UbxOnK+UPPUiui9
aejYEfe1tYn593w90kkIJvDenTDKZoThxpmvLrbzYVbynt4LW+HfGlpfuKqm10gvq30vFMIA1GKp
kj0rDThFotGg1dtxL//iTMz7rJ0NP5zTfENoeULEcoheQsPhuimWrrp0vf4jDUM5gNmb3XwddSwW
OPp4rxJYBSPv/UqAA3wJ+VlKq9/dM9MfV8vUKP1aDOaVwYaxTFnO4Ux+c9Tl3cKMRF21APvraqo7
JVe21kCGX1bM4PJKqlV0WCCRsgovD0kFvHfAVTD+diAS1kdGFyMKNaQirJrlgzHiuEssFn1pQ2ZA
UqjxLjHDaGc3ZfsU67b1zIcyXGnxtUxsVEPd9AmSDL+eiU1bpYBymeECCunHYTNlhfk+EMK7Wfrc
+OxjXb84aaYnbtNF9t/a56SrcZoeRxPNTd53oIPU8B3zGOqIWCFlj2PU702Ya2Xe6rvOGSMfu+2/
tc3GDegb3Ny2wbmJ1DFIHSvEEVf/m+GCvTJaAmVDZlrAgB5am8kjXpbFfCqt+HVNJ/IlFRVGk2FX
uNKXwmfmaOAaHH4ncui8WsvqXTy0JgcPT0+NB31fLaJ7EmOpHGGSWEc4yvHFMvM1KDI726zQj5nX
1nwM7d7xKzenMqoHRIZUqX3ZMtQzGVtEIa+l+OZW+SWqBfoVIgjPXDDN98qM4WwSji/vUqEoSSwu
T6jyjZyqBytRsDKWUBlK+CH8fDImP0NvNpHqfLE4bgJlKGcaQ9F9rSPTR9SilFXdFOhmVVyoCMf3
uYScZbRh7NIwVrAMRbsNiyG740loCNZaZjfi06KgLEfN1xdRbGhlCC1QFyztdZ+nu76CsR5Z+h+o
D9R19bp6dSMA2Zn2X12rDdzlPDtw1ooz2qHSN/sJQVQUGe1TUwwzvXve4+BrTZi3GEsCG1uwpwDw
Dmpcja6RFv9Qv8a8tu1PPEObAXGgGQdZ8u0fVu37but3Y7VmNgdImlKa/IffLMSnVnVCeyiw9W9A
aDOIM0fDH/o7TDS1T9YKFNhAhHlwbA4FJloDaUeZDZ8CsAXbb4BeSqy85UunPo6GFj+2nVGency2
PrBJMpmiI3X55UJ9XwEdgIwRO9Pqlrtn1tjAhC82poTsqOpUako06HCxqq649b0Mj9AI211M2OEu
1Lr4Cqyx80tiD7czj8Ub0kk/GiOPJpIRh7jaiE01AdYqwnTdVimBXzr4Azh+Gt5SAwQ8aXTV9v8s
kTbqgrVcv5R4sBi41rPc95MZB1hOoE9RsQVaB6Ghq5VpxxYOrpYd8zjyieSSxJT7aTZ3dp28NBJY
Q0wq+CY3e5oxNU73rMWbiwMO/aAzmj2ugE+5UlrN/Btzq75Ju/8I6zw+atDAtlkHEWlO0p+omyd+
fAa+5nrPLgz7Aa9s0oUwZOTss/RkRNXUwKqtTH0APM/7LaAdLJGjborK6He8nEZA2ImJCVCvD0o7
l896mFof82r/s8qZ74vKeYOLtA8qCwzUrJT23hRNxVnSlC+dYne+blJQqCV5S1qmJLdRt/oTgaS5
JxIFSDJFn6es5G6mdY4fsVDq1zXpiVxgIgE8XvZh+MzD0Oj48tohBBQ6g6XVAJkl0j+tk+K2rGI8
CA4MmIWzDg+6VadXrjrzPtHV94gt1Ie4ZihBCTTultG6Yxy5ImFLs+00IcAUNXW/YNb+k6Js0V3m
cRTXcQR+pRzy4o+RK4Iwu+VEXoZZnm3SnJ6owFvfEJl8m01U0ikYE1IeQ1JKiKkNFM5EHjzf7Id2
Jl89suaKuUXfena4zER29KM4D5Ip3KqDNCQo9QNXKqqAufnFbDntyPmBsjJPPfIIFUtTwGIC/M9U
l4GhGfFZb6sJXqwFGdkBtd5iB3mXi/nB8kylUKs/RRZ3IAkaen4YNv3ebBB6KgTX6mE4/BiFo0VM
cXHBssGs+4PtAKYq8TjgVOrbD73QIeO0ReePeLH18uOO9Ju6Z70yuRr6UvzZHPonq5huKDbrA1k+
YPiZMTG6vCUFouM5It6HkUHvkd9DJ0lUzAYmMucvde8ttSBl6QXu5qG30udRq1pWAw1jhba0gjAt
491UazprB7QgBLQUh06yYOWVEzHix0FWoNMG51g7Wn0Ta92GkNc7PVjM5HVwYtoTY7rF9Z0CbvL7
87gBzGebKQEM5SFPfOT4K/TrojDBPxdG6Kpp+FTH03SOyS5NN8yhm+41QUk9BGnf9q+Gbg6e2iUO
RKWO9IMmNtQDDFN7P4OCfQ9btfN5bdlAyi7cRwvDYt2J39ggqF5pR4ShkC23DSEG7Ghswj0eAc0X
aURyc0U6EHl5vadEXb5Nh4nJnTNWd+yt8Bu7/leo5b+sKjQPBCmGfGExWTuONJLtJg+Ha25Doxxs
uNfkuKR0S7G+acA+MdbN/g0ax+JYF/k9pZklijpY4XujLhVF9Ow0O+ItNk76ydysCk9lOVjGGYb1
hHZ07JNk27ICvqy4exE8mckWSR3xzmB3iEJtGXAVGskBUpE/awYEuMTIg/u/+g7z6D6NfGvfi/Qo
m0B7vn8AFM9+VQVSHk3wabD/oWyZM5wEbhE3XcVz04CwqEJiYDSj0bZSg43bs0QCQQW0uyhrmAYm
x8RSD/3BQsq+RqPiLmn2igHgPmhrtSDNbfFEbNW/RdeOS5a9rLzwWxUxIyknzOJz8PKkuZ3NadGI
JupIA1GTX0DNWDasozVeC7yHAsAlQ069kJTsRR5+rFRjZ71gv+NZixL/1eY0vKTS7j41gHS+swBX
wP2trdzvdmpu0qIfHy3VWA+2nnzaRvcW1Sqc+BzkRK+NTL/Inz/Gc9XygMvEc6C9vhgV9AnXhFf3
MNTqdDQrqG2MhCe3ShRMZAqD6DJhHDGUVcTUt2+Jp6YpBcXEesSA5WmM8PCBQkxuXpInlGtM9JkT
5Ww2OIUXflueOcGYGmt9JBZhSAIAXWiUu4I8lqWMwbcyoSF5hFvNtIaXbmaP0iSxdczT5cZ5rm8t
Vh0ex576AJY99UPEMV6JBlny4mMOp79mxxTTk3+ZmPlYEOr3uQ93j5sXY/dbYDRxjcyuNlVHrQZ+
gSyqKfqdrTnekMi1lhvWGx8N54/HYgWiVTh/EdAAhZDJEEsYlZIEMHSgKyYtYVLP6o+mdN2x7gFi
pCTwuBGzG7cdSf5l8ATrnUHBo7FU/VOaxKi9R1Uzniy9KCmN17rxlnL6NDim/BziuAcb6Yucdfat
umwWZrSDCXg7Nb/0yNbO7Guqs+Ao4QcR/ypa4WMayQXSrDBZmDhIsjstxqStsZEtwozOPL+pUdQA
8U+dAyPnf308MOy17fuGMsQhkmpduPh5P/bPDdBnEDVZC+cMmmWSEyEtrCh+GetoeCiL9gsQvr4x
GwfpYcpVTR1HvC5U2xFur9UuLF+Gd7MgLAEYZ3FWhraoj4WeFWeVDZKFsryfwfyOaZCNJHop0Aq4
2uPyNIZz+FgzwwfmV1IrqkP/OuGm941UmeHV1/cUCf2tMhnpLTr+/kGI9LBaTnaQ6r3cbnkWLFLp
nfWoCZooi/3W6fugHa12x6KGNK2mjANqDkgalaNz8pWq6zBW98NUfJCs+kY4n81L3cWbNQn1HSlf
YufMOvVb2M92wIpyeRoNFF69NRl7ABrzZuq64lTNLfjPzl59RDQLlFJobpkROYSlSQSwppzPyurY
Ryvi/yAn+bPq4C7OmcYeQNXJnO9a4mFIbvfoezkzIeg+xlobt74aytZxWzWLzi2IdXYylu6yRofJ
3YVXDhOTlKxQO0gtz3Zjbya7OwOY5oZMSC11aBBIItlkMwRrtPDkrC5MsIBJIeMUCAxQ6rdsAAnG
EnFzMzWtdJN7xtTMFDfoI2biYwor3qFOccesLg46hRHbjSjzZq3pjjMOl6MqEv0rIw2LP4JcfWqh
mgFmrXY2Tr5HjfpsG6XDY0Ya6zaVDekXZq6d+/Qu2jaN0Yezuh6RT5sHKUW9NxWcDpUdEmjWJu1n
nCT1hulc7plUot7qFDrXC/cAURgZ4Tjq+GyMLGQAynRHUg5acL59txHlylkSa8i6NUEMXL32fNKF
7CgnW9ed40RyM45mvJ3yiRXz+r42Y7sjp6TaWKM5PHFYL6yL8DemGE93hhYmp1pv6yPAGHiSxtg8
1iK12WotA0Xeyja2idKHrp2eTQrPnTIbDMV6xSRe8L6dNtUv4bTdeTGxVpRWL/fdoi/P9TgwbaLA
8CyKmhIqmhGnxUMbS14LZ/pJAJd8RFMpY3e54y1kxrlQT9FPMS4yyOwkpHueMpbaKv/DeIchlpP5
SEMRffXCKLcE3JG61GcsdSPCsLPUGi9oh4H7q43KfRY2aLgi50CklXPgStb3UZbW6H0LOD11RhgC
1/LaZcuWGLrWp8ZvSJ6up3OpFdmOQ2S4l4mKR1IQpfKgLDtNqUskDZL6eKkgak9L7MpUvOb14GxZ
8bSHWnb3ZLlGpfsdMWHIHm5o6ECUqUJPSab5Us9RBfj7Th43nIqoIuePYMvvlp6E/fS3MAhwkraS
v0+GmT2OyzJ5ahsNG4NL+IFQWXOTjax2dRGVh9TJxAHgXLJNi+w1Na2cRlRTj53QZ34BPSyaMgMq
w8aGdROaNjkhqWN7tex1EUbvWbT8lH1zw1ITexoVgFdUHROzkVKAnSCtn9IKsnhFi6LFUh+iEMmy
Y2VdUIlVd4nD0f2Ek+hc5l3sZsvCglzOr2OVd1vFicneYXd6mWRYQOPWlDeyrPYoMS9LpSUBm4AL
6Zp2sI7ic9T72BcLN62t8RUHeRefHJ7qlj5NuziQDB/RrmaeOUORIprYCcIht38o2DS4plbFvigD
oaTY7X7poO0Yi/iEkVTv0JciJ3FCINPDbLglvXEQk4jKq2B82lhy2QK2DSjbe2/WqB+rOSUnpwyH
A00NjgaW4YmLnWRCgcZ0IEFz72lmydelTo1H4uKys1YDEl1jDEJrHDcbLanJjKxa7UG/rw6cku7Q
RB3nCknSIlbm4lFG0obFML03lOw+WMoWUcA9jEnrxG4NHdbvUjH/Qvyx9xcBoYmVvkFkHb3VUn6E
VC2wmvXNmSHcxNMwnDNO7l2q8GkigwFQ3Zlv6Ajiuydp3a2E9XpyLR7tae3fJT+Zz3CKB67q4VEh
BNLP+viGggcYtCle9DGxfC2Kpxe7siw+BARjkTFbAkbV7+veWoMOdJHdj29VyC4xnYiH0tohAaTj
OD5rj9Cz27HYOLHW7/Uh76+DGvbbLkvKFxBphk+6ju5pkSB1EWxg6YXNJD+Frna70V6MjwiiyKtS
2xGoz4pIRbYmNnawXFDbIpXqaK02dsyscGnuFVErYdPXcnhsjXJ9GscRfxGzKIIX7lRdLTsbsum+
SEcrT4ylTFb8VvgCM4pXt5nAZkalN9EysNtkC0bz2arfWWfT8eCc+rf2YfORa/a6m+PUCozYYLrI
5rFSTK9yEGeBVqFe/+2r6T1WohciyMjouOtz5pxxIOwiGw2anN7siH8BQGO1aToWiLRHg29i3X0Q
6dT+U/tmfNNUOp+UbtfNqxlIpApgSuu5ZTtbUS80ixExAYPlDdkEHBdUie9Yg7aJHMQHc1hGAMuk
/qINxq8qnBR5P4HKs26knqY14aOD68ntRKUREo8tspcsMMiRIMhHp+pBewremXXFTjNqlvnKmD4Y
4cQXLqU66Yo2HdwR4vsHMig9SEbr1e6k/mSYtb6j80KdI7OGA77mZrFFeArTZg2WqUjJjAmfE6il
R1aFxWsvkFWUi52fNHlAFUWuUqak7+SDWF5dWcSbVnQ/po2YjAWF+mRknyhlGec8glKjHPBaXlaV
4XMCnSlj6T+9pUWgISdif3huyu9RSy/hugBDvpK5jaNf1Y+Maciepm6JfoDRc1Uy+s0h5d13+vZ5
WF4RMgZCtjtTvpBwQ1oZL6V4rrWjECerfIjig53sgEgnrJBUILuOvRMNVd6JCI2QUBOnKGl/TLdI
PkyCoAyFX+9uzXey+HGsR9ouN1HpHLoTg0htpRVSjz2jz3LYJC2XCownntZXaT1W6qtBT1U+xMm2
syhixX6piAfKf4tplzOE6hRP71hQVaeFqVKy1+Zrz5BpYMOYjz1LEeZxXG1t/wdEjBrht1N8cOHt
cJqLnwEPpB5e1uhbK1pisQjUcVCrxG0QVS+R+aE0J61O94JFtTQfrcYJuPVOVXhX11Sbmt88hGif
UNKjOgRz97MwvxAZMkb6KnV6W5hMddFmGpEX0BgZLXmeHglCOy09mMvRjtm1mrkvzJ2aP5b1S8mr
09Jon+2eQT+A0LHP/dogKN327N72q/Hn/tRk/EeTSfoozuaVBI6NsB+q9l3lvIzq7JDp20k7kgq0
L3JQqTTRnAyD+p3GZE0iQtXgNi8QAKfnMMK6NAAInn84gdwC0uPALM6sD+3EvQN+P8OwrpZvldxL
JhEkZ7pJOLmNcYhRGvGN4R7x+amzOGi0q0KernmLqmuu7fv4586Wx1zkTYJf4FnRCZY6O8V9+3Vj
xjJZjw6Ymk4QAf9tai/L/IYFymXN0Znn0N7WrLGQtyuIcfptin6mEJte+8lRKRbcqoDOk1Uh2exc
hZfEJEMLrVZ2trnHJRlWZqc2QUW7C38f7VdRKS0b3NF8jUdR7pnufumZnl1gbG6sle4qO0/kRduE
81F89e2MFMq82sSPFwbpzTkRvhw60NTlKdSbYwzlUst3uVW6E8FscOlIciDXB5gQ4lyWS0XmW/PZ
IG7K5MhzXseGk9dhr5YzSA1dc3yFVO5DJPIaqsE02ybslSdcZahYd0uUYGN8nsn/Ks6SaJ2ZBl90
HynccJAr7Hdt45xBSHIymG79g5hfVeepCbcpAsy1/mM+uVXaN3V90p3XqN2u+d9EAgULrKrR7rbz
nTqmqNG292wTXUCtX25J85qQ8jiquzCa93JSvQzpRlPhmHWA9DO0p1hgg7BfUN2YyN8csgva8rnT
3jqD8lLZUdvuK/0eqEF4SPJrDg4b+4KQAFx5ZIXWY+kW8t8M/bBITytPa0jQgjDSWUJPlDnzJOWK
qMgHeDmLwnecH8L6uH6vlvxB/OdFMfR9C34gA/dV3w6Qr1KO24Wd/P6ugmQ3WcRnZ9GoSDgQ+Q7Q
NPlKXm6STnkbkZ+B8XXt8DET1znOdpnxqSNqX0owxAxfo/qzGiP0WS+gFe9X4XwfAZiGnysoAWrX
IYgmzalICw1pygvZtCqdIikW5XI2yZU0sEbM4btwUGbE4SEErmyFbp/8WAqBKsZGSY8N8WH2ndU5
XjUIhWPLJpyFESUr537jExN/bEnSWohGjIUfGW9lRSA6v5GZhgdBQCXhBgUsPXlgLzLqcDtegBSb
WHcj+7PX7zLU+ZItvV8o4b9urP0sZslQnuWyV4r3YfoW6m4ptloKdxK0p/NViStGYC+BKZwZ4FHl
oaVPLMW2JClqIq0r03D/PnKvJpAWhZdPijdb3ytn7tR8t9mLJU60F66ob9FwQ0q2EagGUDAgubys
KRr23aSc7XmHs7y3eR+uA9lcxYdS3Zha+bVJj2t9Kd1zxJvSJ0FRbPX0rRu/rbLeLkhsERugb3s2
Ieg06AtLZSDzOOXIBk5XfJnR1eqgqVZ79jO4+Z+7+n2xjwXRDv+7lUn3of3jL0bFOP6rxfWeougo
OyGf8vmP5UfV/aCv3cEsp38uXFX/KRYiI53t0pzShsuTU7wHiW0hUzTS7Vq8DMxRkvVBiiu3W0A9
7cE2CP8aRiZ/AI3JHP7tYaNEb+n4qC4fBSoRrT8qFFmR5fS7u7AYeUbCiSQhMacIlzYkXvWHnOSm
LU+/h65akQNvyPjYGPl1wh3Fg48D6hdPTo/jhHJwYEZYXDSHCWSKF+0tmQgEFd/W/NshQEnhiosZ
FPQa3TOjNnwZvCX9Vdg72AQ79Wirp9j0UZAuQtkyXCSn5B1J2UaG64Xsoe06y4eQlG722hstw6OO
yimXw23RjKCL9oX9wb6AVjoPCvEeh7/y0sMmVItd92Xvm/5B1vyHI72yOxbbno3cOkb7Kd5LYhRq
gM7xerrrecbl1eBUzQrOjPsBYf4U3FMkkgOWuloF3jDi5qonm9iOOuMh3zjEHBIHgd2VWe5L4ps5
W2wN9816i8RzN5xS55eYhXw8RPOJ6EJX9uf7m8ZGmpdo71Bx65ekfgp1FvLC2hDBxt/2W+WbhSqP
WcnU/XOYiLFE4eppvTaChJ18pdm5RnsA9mCVm8F+V8RF1x8Wbd92tLLqzpytYOTaMOyDprCP6AIz
vUh2JNP6iDgVXfplaZ+W6cvS+Mbc8uRTiQmdtxHUExhUK+eh8dn+byCJeup4m6zjWl0hbFYsBuv4
NCUEb34x+1HKeQd7tWheVAPV5ZdqHaX5FE6vRBhV0X4VQRsfC6BW6xavumcWF4fBbDU95OnVRGmb
9J950vMlOAr7dRTbmVssiTCqvAr9JUqvw3hSIxLrUUn1H6k8gIQYVpt6ZZNgUOUbCkb2ydEJPAV3
GchR8D5+rNqDM2xo5HzRf3MfseuGRUhsXPg7S/J1ypNNQrLICVpQ800LMJY+3+wf4wzIqQ7/ODVd
TQ1kg0UGXVTI5azeA8nOBWFcUbUfrKdUnU6j/hkN4TbXHUbVpJa1FzoaT1otfU/pjmwwZnWLqZCk
xnpDmU7BzOyaDkCRKlnMtCXxhWwT1+ICtssnHM+IT1+J4Oa0Sw8zsPy8+05QTRclIPdyX2i/8Wi5
jf6ecgDoaor/M/WYSRcU8DPbxGj6HZbYV5IFC+/ykHYFFBCmuAzVCj6+1r3BeOvqaT84VwwVlARR
sJLTtlBxzNbGgoRby2dd5kEydU9DRGjAanLKRH4b3maBaH96DetzHgpPaUgBY1S1ir+xK/w1fp7q
rzCGUIKkM+U8qBhhtoqfqA+dI66rk536mmRUkxsrKlwQWNg3dG8iiNjR0SVKTrxBf21yvs1VDs8+
+jYNNlbpbzOW7CKQ7COn4UYkh344jJjaWG1z5oL6Z+Bc8leWaFtCcoAthkdp+zyOH8S8yf4BMD7i
C07sMGjLH4MFOwxZVp5/lb2Rg7nVwhCadEon3uxjawhG7adpWtDPpBPeOT1D0e5rRqAqvhyo4uh5
lQ8lnfdVOeyRmjBdnaO/Ntza9k5D3aaQZ7TMXGTxy6LDE67aDYO/U4/9eGutAjn9X20T5dm+9dJ4
07Pma1WlmxN4bRo/TfEXC+soSMqIQG8U+cfUJnTo6N3YArJrXkciBK+1wsUbvyXOa6xrm6FF07v+
m9GFhC/l8uc0xJDhttFuA6jcgZ843pnr/p7kvdAl5vIzItS19dNV3Y3WeBrky9QEMqFWAT+TKq7G
SpiOR21/iLMcmi9hPDYkgrNui+djUwW59jBYgJH3wtKItvBxYWxQT3g9NaIsk+1AJueEqk9XH/v2
OJjHlrW4jH8KQ3gzI+Re2etsSmsGuan2alnnUdG2CD9dlV4KwgTQaJ48bhWUAV5y78gY3Axvs0Fo
xkBCa/442z9Ejv1bydcwCxOU7qUyXhCqukk1M/f55Yw3w0urHDVrX6TbISMzlJ+NtblYnxzxNxD6
zBYgb4Mifp+sEJIopxE2pIPCt4iNAbEnJ/bPhvgtoxql6AvrkgSdG8YVQC1p/qfOZ7V5EWhVy5OW
8uXEJxipF1kj+9q19/AU+1h39D7iNBZ/hpR+RMhJy7wqeZED2ybyJermGsrXbBLeuFz6JmTdT1n2
rqH8WuCCWAzaafr4AnTh2YIyXZXPxfimNM92+zQt27F9JJfSY/rLDP0gcv5AfW27m04HYzrHLlH3
FdOMbKECwmdY5G8E9D7MyaVWjjgCiWh/yq1jIT9S8PPr0nuWJP6VKK8YQDN5eqvGXh77ncFwtaCl
jqnr1PRvJF6jHnZRfU4Jzkwq2lxu77L8cYjZIEB9m2hbYhUNnbh4yNzR4jcp4Y5RvRuSt5EwDZxt
LK+/k+nL6fmEqA4U46PU/zXtuI2NxTfUPYkRaLr4Hq/28DgoJA9DYZUVgg0w431bYhMcg5UoIdng
vzAJzMqmfybCvkXNICwNJ1xdB8YNoYuV743IEW/lpEZLnR1Ch9m+Yl8wDHprVp7yamFfjsuReQ9h
MMmy0cfu0IHu4vdhIW6ws3sAV3s1gL0MmoIdrtkUIc7+xvSySP2zWyRJ+ryBEX5zIsxDzGJL4uXH
otwirDhY/bLryadR77omAsbQxvcQ6jNdRSS9fmuh/tCiQ4eLTgvmbI2uJ4z9niQy+k1p7pqFl91a
pr1dRR/DXH2YprJz1nFjS/VUVeSw1qvHOMyVS35lnrkxxvnAjP8mKBClMx4mI30kQdGfpiVIagLM
dasC7CQBQ6v73lZORRYdY0MJSrb/LtuM31aRwVDMT9GisshnYTXp3iq6fcdbkzjo5gvjhvKFWoKk
G27j1k0yxYPW82xaKMBiuS+N5nPObATiFcQAJ3cOJH4TrZp76mC4jWJsVtDuHkBs7H1/S/HYd8/S
HCmR19LVnXs3l3+wHrpOSRZoM1YBazmsa7RDDXfNHcVLDGdbthqbSqJztO5cFqz3Spb0Q7ubw/Cq
JyPMFYhrw9pdhrU4lspI6nfphypZTAyXiU0+2hzQbrSGVxSF5xmQTxmJd73u3ZFLs890nH7ocvT/
SDqTJTmRLYh+EWYMQQDbJOfMmkdpg5VKJeYxgAj4+ney366tTdaqrkyCG37dj6cX4knbaSneHLBY
xl3f1Kp2EX/Gxh05LWkcmWInODh6+hzXZcWgQ09PGuGvWA+W71xVWx89xXOKpVJTZDuEwY7V5a/e
Co9lq+8Gx8Qt+UpFPx5bTSqc6ed+x81/lIN5Ro780PN0FmWypVuNekmKguGjcO253Wt1y2ynkOWp
BQqXFguveLCnv1Piw06xjjnvk8z2dz4rZ8rw0IrsPY72J8vnFSx5esdlvWQV03tJBm6UzqNnzzv5
X48TyD6htrjL4iwbjr0a6a0aD5Nt6C2izI4NHx23p8Btt5L4n1fenh9+dl7M+Jl/IkrwtBOclbNu
ITXdy5aJbXb1y4yINAbdPrXQ5GyUH+ObbYUIjzT1Yy/Rcw6xKPZn6tSZ4X6Gls87rHedzysKi23v
YjrzGCFpcqbTWyTLDrgp5hq8H3osTqWuttFQnWy7Id1ZHHrT/GKrXNGFnqX831j7YWAVc/Mcug2V
A3T2bANtIAEme9bGYjeRus+KFOR/S2tawttAci91ZX4pQ00hUXpIZkPzeWRhKup3lekubcpZHq5v
AufrPDIQ99QX0HPH+mu+9R1HqIG2PVzwF53KBbwrUb4kyriQUHffriecQxPXOnp4pfdCk96WuqoH
qqIqMP3roR7Sj54vL10RkG+mp8YLwPSJuqNto3jxxvdy5paniMQ7kmQgv06OjL578cfyV7FIvIC0
1vvN0dQpnRlMVlPHWEcgFANkg+ms3hqWSolTXQe2Yd3Ikcz0w9ej4P3RT93DgmtSZTwUThOHuCAw
sBLaxgK+csonOWVnPAldz4DBBccfsnOTjJsi6bZNy26bdAPNdFgiu3hoeRGBNsN2jTjf7bIhPLoI
rOAad8VsduUYbNzSO1CVsXX95p4x80zKl5sWQ/FoxSncrNAluj5IskIkLQNCkHmDHiYoGWVBgNmg
aGO/IpA19ueIatT2dmfLqEKuHXUUTL3DVP+jR4OWOm/9dDTrtnm5m7kZrsiyXYDrOYQui9M4HIFy
N5yYkuxQM5Uoey4pPxDxd24U4rPtUVfai+JCqNoqdiy952Q43Zznixq2Lt68SFfv3VScJ1PYMX7Z
hzVL6HQT9XPrY1PERcHNkORaIZpP5QhcIQRoEg9PbOHYd/2MWB7yg9Idwx8ZWc8ykt1KtrMDsayd
Ltj8rnyKCKNEk7ZJYmLQY3svCTaTDHET0MtYSSJklP9qrOEBknzZeWgm5FH5PBcsTrku9AajFx/O
rcp9TXYdeK5q1XUsLR9do6i3kmRyN9i8dgkNZeEWx1acmtt9vY+9prnaISljh5OlVQ1mJZeCb/nX
I1oSL6WIM4EBwA5xTvMqtWkGrCRhfaV+Wgbxjp/XWjUfaHcxctglq73zkPc6x7tzkP57StQ36Qw1
NB3cSyPWV6/wjri7D5TPvMDzfGIrTCs4iWQjD5O1M1GLJlroY0Y/dTrKA0GpLTmyXRIVT/bIqMoe
MiQZCITjKaitX53GIxqy+XPslQsHMQyZsTmOtlTxxoIZLpus58jj+qab08jETh8mXZS+oZWABns1
EHV2g0Nk/gjeXjNtq4pwpMKjS3v4XG9HSdiBf+tQ6ZWPjMIiXfG+i+8FSBeG+y++exywZIcF7uMx
GD8rnI5eVTxoBLrR0N66NGS70ks+9Ady/Kx4xlia8kGI9uRMxOHa+eDK4pnsN3oo21kW9ydbuidH
RP96mdP7WxK+yZqXFrbobcXu2RGaDA+FicbTxLq8TsRj64xb4vP8lKqmsBS3oceB5Aefi4UQP6rg
ntnjl8ZKSMXojMiDKau8/Qcbl8VS9FF2yXWdSKbpEVdllr5Gjbkbq4nkIOZ/v6O9YVr4FXlze0Bi
Zq2RExOkwDYvWDHwchAEEzFe3xYq1i6fSTga3dInu/xyC6qxwxlTjx+AzyO57cZ5NTFCj/aZyhNW
AUkHicHHzz2wYd1lo6FTDONawiXVjdbjzbq5BOqOwuoD8KJLMC3TkRXb39B4ez8vrgaVsRburkvl
h53O+ykZxL3WLfJhCMSijbjThNuAnXIi6T6aIWIGfbhNb1fHeuEuTybV5johB3XfVwk3cOfqdfm/
1gt/onC9GyB8drTiCaGYC5uzHqBdhF5s3Ozs05l0c8Mw826XEEPaTQRCU5IIMY47oJmYdeP5KaWl
CPCtxRs7RMhFoExvL0OLtE3OdVUMC+YjKrf7MmOUo5avkJAy6j7dYWrYG5f+747iSdb2+7li8aoI
kzdmaE8iE7ELTaE3PkO3QF4Bl7B6aOLjfAiqBo/lhOW8aES9myDAPFsL2fyCNN1920loovSNcE2y
nyIe0K6qBzpww9uaaHafnLDtwj1dp+OhzjPinHMVfhcq/GMPdnRv+z07CAcE2fvqscZy/atSRTC8
tfg+PmDlVAe98DbQ/oQ1WuIW8qCaHpOAPp5N35ZfBSWpD63EBga/ANrsIcnS5iomUIAkGSxuO/7n
NIv+QnvO91qq6UDEMCcw3kjScENJt2GWPEBPJtqZrpnhCcpcDHkIeS6kCjt877rB/XSWNHx0xVKX
8WQG9yDQtGMrpHXVaVAcyjkpzrPrn7sIGoYYCFOvrnb+a8g8knOp73o4IAe1CjJuxC6PbGLHXV8G
eJYUpj0jiRSPRCIxD5FhIpym7mr3B1Y8LtuCnhwvDNwvakdxbc144tNuZNdXpMlZ5Vzq63IyxFAj
l9UTIepnnGnZqRjIGKCR5D1qbF+8TuU0PNXKx8yPvdY85BH6MXh9EC4ucZ2nAgxHCL4k1Y+6y4Nv
WftQSpYJ2TOkrracaVF2fJFQyaQsvNh6eWH1v09TOjeDJQDxoOhsGqkfQZWadf0dOuu6nwo+PbsC
30E66Wsylk7xRinEnRnYADHKbUEHEWtFsyiOzyV7Ctax/VeuI3fcvG24hQpXRhixA0Aj5IXd5bXE
LLHTk/1SG/23s4fi3PjOXe1XgDmygHmwaEpA97f37RgSMvaBqzxGeRccfGckHjlo55P1c/SKQ9m8
Q3mBW05fBA/FMl8GNcz7lIanix3J6W1ULqvgqF5P3CPJ9WDLeuK7Ih4bKAS71nb7vzaGyUO/mvnY
sDoFiyhznpUiYb0zpB4juvasv4FsqpNTEsKdcu4VxAr++9o38Cg41sqiJ7Tc2/x9nf4ubVgokYFS
7C3eSx72LuwWHCTMLl1pnTGr2IjTCsHaT2sOKQdRGD2weidDezN/ro2/xzKXX7HFuFt6jKZz1wBP
YS06mtPs1tg+5DS9zWYmmRGFaIB21L7RbMh4Oluc0SXRFntTFYLsXEHoHSejElhC/PHQ3tY8nY6C
P1E+VLtbAAwWwNyTSCxhn0rFWFZ1vkHISJmo8yyMAe5rBFuOnwZq1Qt/BceTywa8tevp3gWmwwFq
brtomZKyQ1g4qDn/AT6dY2/WyEJNGRFW6Nl/ZX3NP60dZZJVy0/jeCqE/0pzalUvvHIVpIclw3Ub
IocWxbQ8WJS95Qjo5ynXFL0NN3oUvO0iYLIIou7YteW3l6yvdWnIsdzNuXwMMyBwRDLBcURmwemH
teaYDi1Hudu9FMxRVDdlHKV1KPSDn/jNU2m8kBcSXHxupCI5UZt6Y0o4/ptlJlRNykz3fsJvukwi
siFKLo9jUNNi1s4hpl0khq1xaS2OuMJOzL+f5eK0BC3d+aTfoAdk854ffTjlau15/NFfmQindltT
hUZFbZX+9aL0N/PJeueYpv2sEIbE8pZWHYJ3ssmAaiTwDEiWpzGRUw64Okn+DVSbPttTmPyMi3RS
luJJfgqS8CHhHfiitRguwsJWWFs0qgF4izhPbudFtTo74+exSg6Lx0grQhKo1aDmk4+JczOlVJZv
mXoKP7YzHTnwlic57dRQwTEg7NodPQJFMSxcJNYlXdiQFL09kMBFai2Mi9cR4Yr+wTTb87GmJ4vy
coqzeDF7hcMXcLUc/6LBOWB74qZwrYbPevjckx/Z6qTJ7nqBl9hlPlvDhAXtDHgZuL69KUeLoVn2
66e1su4W2vL4Tvi/F8O3ZXTz3QxCCWcslxZgzQlSvoWGpg2DHjRu1sWtivtBJAdlDQLhp+j306IA
h/RhwrihnZqxG8/VmDskV+qKsY78BAM62T7I4ja8qiyR5HBx+/DU2+UefyzPz1STJGLPvRncnBcR
zbq4oimOnlKbO0zNhJxawddK6mFb2RNd4iU9C0xwjKllJFALx0TFXb7AJ7KJVyQR4Vt8dn2ssiHF
uCCfUlIjaZx1+CWmYSQqUjZFS91Ukgzbee3uOj3+2GB552fJRIYFISkeB+1VJzUIlkQklQQqenaP
wU1wn7Bc/a/mNQ7py3P/UOn4Fwkr2nW65mrFpF/GUcLWL0rn8xz8obEMb0Hdux2YA9fCWQuCmLd5
/dH0vvtEvmH6JHFkxxpSAq4D9/c4toW3yyvtMPSNAMdSWGYnFgbjKVxx2wjgrI/9zfRYuAhUAfea
XTCW9b5KeQMTzCKgLFT02FcuBkblXKrSqAdSAh3WyrxHsJEWGZuu+gzXCiZP2H1xa53wJKVlx2PP
VBLADRFxVClO47DIyjs4BcwfdoXFwRfLQ7fKf8mU3+Za33zj7f3bLZifTB88RNIyd0mWEOh1Im5J
gd3P4w6OnUjBMUjFd+PW7xQViPrGyNu2PLLso9cWzhc+dCohZQo4eonqRzKU/rWe4DVsdKQz9p+u
8d9rPLA737kJYJQgW3duhu8x1DRvQxJiPUxaIi5scAXXVsoiesrTiF21oAFySSUCv8WORMJjSU30
qx+xa8KmwITt5w8pqnY/OXHqfiYj1whElqTNWA2YyP2hGfQZFNhzLybEwW5+9LR1bYayf08Sv8Dy
0CMITLP36uG4ZgOi5r+1q2x2xuJNj3RfN0H9TrtAdieydHrzuX9whzcItR7hdHqqn5aOwqDGf61C
8lOCzCSvb07Rzdr3H2Nh5H1dMPkJaYExyiHqlKLVv3oPV+o3cZzXlYhg/WB31Xuf3mJiS8A6q9GW
E+B7p+gIRFId99PKYiDkTRGiTGzqefxXNTWQjqJBjMIeJH1W0D0AKp6VIp3muPMsGAw2X9Pk4OQ0
6FJUKzD00z600SPx6Zl5NO57qznIfPrtQys5wM+ILsuY3qoUIswLogDYNmQIhwu3oxhKF8g05bnH
yWux7+dz1DpbU9Sew45VOCDzC/WPhvF6V5UzjIYVw3W1Bt85Sty+afNfXdeQKFm4+HSVtW4K2Czx
tAQ94sHKriOEeLFrlqz+7mq7/oKPdjNxl6iSOzGwMQvSABu+FB3ntbuwffSmoHt23MLhVm9n/Qpc
rXhFzuDGydsLO4KicTdvs7k/Wjryl/00lIL609A4JxoiNU9/4uAyHJYEkE6KQfydu4c8DV0HWGJ0
8Aya1jQ7R87ZAT+tDcORwt5HJ9XTd8WjXe6s0PrQi/xTl2x6gcY1e2jaoKKC2f+ZvWpq48bVD3pW
87vvRLiepcIflWc3igCEVa6H6pX17atNRpLSKSsgkOSO+75ijc/InRFysN+9jCqSI8YRQQFq+DOH
vBy46AS7uebmvO+BMZ08fyUBXIVL/aAWtLc+iBR/yOfm5LEXp5uwuMtK9bQOxPuY4VwGsrIXTzWI
QNati82elJlpUzYTAAACGayf+Eyoqqy3uRoD9JP+bZE6fLKoH9nP2VxfEjm5OwaaHp0TdHzoA8nf
BCKL9n0SDT/lDcqG7YRBcQ6sxwme1F/AWOY6CjFfPFcNJzMFqMFJ2PyRYhVbq7ZHriD2dOXpauNK
8DUDh6WPEj/S3RzJ/pSHeXiqBkpnQ1EQXNVji1rmCPYbpnkYNKdKPaOroVB6N62YuNEAiQQVz8LX
eTszwDvNn/BrZFwGk3/fNm7/q7SVOvdDVD4pUyR3rjcXH3ZAd6+rrSnWZb7s56Vk3QTK6hywxmAe
nERG+mRYzsK3v1fMaRbUt43dAk6vi8g6zUTNjyJ1p52PKBYXgdcdUUbwKbg2J3nIj5ZknnvWTS6/
Jrt34sXP9dYFc7C1reKt/L+jC2cgoQVye5RdTDuTW0hrkZPsndn5WafxUy4E7u3CXn6HKDYXz5Dc
ZgHfnoHbly+rjZXOroy54uCWY0wShXWzql9XPx85TZAmhYV7zJLFn04MDEbMWhsVjeJfMPo8jkzP
MX3oyzMBLjc27Kc2hMycDTt8pNX6nEfLjRhkdbEpaU4u8FZy7q8626mJI5dmjoGmWnJDKu2cfWgi
Z2vbbFQntXSwEZCufOwstT/uePCBfCRdcBkCx/2nXcLNykxch8bcWvc5Y/ffEgbT4xLZGNWynqkf
as91Ms5jZYsfIGVqM2QjiylG24h5oZQg1m4sGxOkgu1Db710QelvS2lIxyReQ8uUdmX4Jacue2fG
iD4JF/7O4eHjr9ae/hhqURxaAjSk/IgRo//07UfWj4oFXVnGCg7pfpod+S+Xz6Itj4n09VNfAYrc
1ylLwS5KeUu4y3DuPasACmBbBC6ZsSGpVZ9C90AiWrISyIpL/kE7z8K1gyAk7dYTjfYr6s2NlnqR
VoOGkuFqYsrmio1Ocm6s5hdgvXJLXfBrpawPJ6JLBRP1fIVPNbzheVb3LKA9oocpipVTJpeIKB+B
wT79RrKh0N4mkhJ2yfDdLzBEXAqpNxOXxV9tu9oIVhpdZR38K1+vDqSF91P1gx8zq9XHrBare/Hd
tB3/msCS+a4tQnWdgtRBXXfzy4Bh6wwFRB/qWWo8TEXzWo+ESIOKWt6hWNCX7MWdmXGJLSVxxNXa
OzZwcwl41yXuDVSVudoPNefrzhcmvE9VoRGiHe/SCyKPS50sxxUH/ItgQ4rRXlV7+o0oaSFmcHXK
lSVmIdutG1kO/QYRlNMqz3bV2lnbNQh0gJ5kY3Ifls7bBKGEylTaPvbaJfwYc5T30vXSctt467u3
eiyMYEZ5yKNJis9zwX7UJV15HB3nq8x4MS3dwqZB9cvKorPohs+1zCfs826LVaA2Gc2f3QSyKXC8
x9AZZkR2V9xn9Cc/JTbwJTNjiTETuzcAXuuuztRwKHR6+xuit2Csxj+ug76mFDEAF4/ZlgVBHY+T
iHb1WlZ/6RcermVXJPDikkrLWHns/YZAOg+r6ELC3IO/78Yi3FVc1851l41s+lhAKdkwGWSOf09D
TvTU2/60jeQI5d5Cn9OY85Yc6KlZq/UNym57XFvtPDqeJeMoLMZHstnNvnPXOl6UQ5khl8+4kyL5
U81MG+iSzAqrZx/IvmLWUBzxeZFD22rwxyWQCw9V2DqwzVHSyYzjz6I2jZIen4FN6S9dqO6haGr/
G3AAsDYf6b4G6rjyI7PZW01vHTIVZLFkXNiS25+30jj13dotGBW8kq8T/ELqu2eQMiWY+n2zODnh
9TTZjoFM37yC7RsvDct7twerJrg+WlfqVhnreTUckOjag1F2vc9N4zzyFNy2TaiYdYYCCuiM/oG5
jiAFTb+nPgk3FkmzA/JttXPsPPswwWKfa3saXuuJbwgOixo7paRW3LLYiVbCtnBrZh3AU+jGIVgT
qLIswMpm+O1kef9XL7V5QXufqLOnD61P6+6+mc23LWV6zxRR873CwRwNfU8oam2Okez049o18kIS
GEAeK8etHH3QMl7akBYkEDeHHOvdwH6jnXs6r1N2cVGOxpWPtF9XrSKN0wP8xcK3avzHsJHhDtP+
3CybBZTDPlU8bA4S/dYZbEbKMr19gTnIlgXtYiRUs36W6STeVMagRuVTEDfzKKE7htG+8kV9tBGq
NkW+fDB2on9zEYbFIW10CjpRtoFwuzdjSt5MjCksfyC/EKA3BwEk8V+GbYw4i06Odk1y1K/x3M1w
PRD9uc84OZh8IUuN2B3lezZh3mHSGQMmH+XD7dzaBGQsNw2v211DPQLB4xY01TT8XmycuLmf3CeS
GHuyNMV2ACyFUyX7lzOqbqRjPpcZM/EwJN4x09UbU9IYh7b1UnkMbJtai/5jkhUWH0c716kcfgTN
GjASiNffBS4B2XCx6nvXI/Q50nD5EECm/+y7ClVaeJjiOofVVpb/1GvIQphquPeON8jWpfbiZC/C
OqWJ4OrMtnU32AJQXhDUZ/h8mEayNXVv7zVeWL4J7T9cXVGPPAtnihk9d2fx/YgzycDWC0cewpYL
sPac+T0tmuQ+VNNwbfNm3nEhwsWn6/yFRQbJ8QE3cA6kONuspKA265D/ieq8vcztUF2wYfCjg07i
yp9ii26n0blWZYesEo6Qo7wUXCEjgaheII55x2ltnCc2P/i5VYP7bCaYgEPn9jmkTsH0sY6+Ql7t
vd++tpt7vnOgFrLsB3YGRrXcA+eTeFgh8pZ6ujwfva3ykEoROYDrjQRp/M5yN6FomMxhRydh7e0M
AezD3NMZlfYDe9WgRUx3m57N0K0ebFIeHEbXvaw2jhovw2uMXxPr19gSscCOtDHAsw7uOj5XyCeo
IfWLmcRjNaXdzm5TfQDqaX8FNwM5eK/o9vQwNwp/wJDr23dytv44lR72uRKmB+raDbuicOYz2BEN
+b74ImCdxHVt49x1Q1K7aW/vo6hfLtkqkBVmWEWw5eZ9P7k2ty1QuMGUfUG1qfcpdgrgZqW5tk3L
xWKMMDBZjP7bTHTM8TbOiUi69SFfVbBLl2oY99jQWEavkYk9aXFpdPFrhYNhdWnGS0QidrmGSwPI
KxFRdjv6y8cMjf9P6q9vCFTEvRST06VrW5divGoEW866FDM/REB1dIGY/ThqzJ5yGYaPSYZzeKBA
6YEWtBuSigw976OyQBUvlrbFpo5Hl7QRKZrsZiQf8Xb8ZUvs3yeNyR6ckARgg34MxAQEl9tVP3bG
RhWxmggfe2xW4imhynoV7z1lbscMYsmBICypfpna8EYoXtUd6FOZrtyhmMwPlkv6RzlItXhl5VZ4
6Zfmjn4Uc6efMvBI22IgB2FNfR5rTuW4NJG8zA0tUIFpPlJKRPdpRKy3XFpNMigLd6OzeK9DS2f5
qBmuHGus9u6ib9ZLPtZatL+KNMQEHFp8n2ceKc9Rf7nNskRdXTI0xUqcFELJizuPEc+2fQsh4Lvn
+YBTpNVMZoOxxxeIxVUC3LQevRGUh6+ik4+Gjku0DmA5pexBXj0y8fNOrfnySY5DxZEi1gxHcd4k
8kYpdxZmvSHEQ+F1DDm6KpkdR12cI88ssWiml6ZHcJoqJtZAW2x+4UQd3WAOr1qQAdiItmf31reK
L02RuoaF9mDL5VLnLojY2RSvSVf/5QCGXt7I2xqoLZ6nJTEvfj21nEoFcc0wwBEuM/dzAbh2FWYp
Gezx9kRM6zAms/yt6Qv4+yvejSQw2T6zEe+FTGw8HavXHvAeMNmH0U8a1F8jt0t+KU5+WClEuHSm
p6RQB8x53QBINoN6x6svxwyAxmi/pYAosKph6bUBZSOVrunWM9IJNwU7hW3arzkasuWNCKh97cS2
x69sXAP3hSCn8+zVBUYPj/9Okf9GK4i4RdfzttIJEwF4IdyrbXJciRDg8cUxZzoUOythv1HMrHDt
hAO7yq1jPQ3Z78qSbAlQx46uZYZzVAXtFn8FvukGiOO5qp2R16o1Gj4aRlqAheWVmk4cKbPy9/yS
6Dn0ox+6UzF+92l0qbyBOzbPDMTwbuXKnVuItlE18NpPYIGnCcFUlOt5uVRzDzo/b9ODw8Vrvywz
cqVJbwwQQ7lTIoseFneqdsJT7aEIC/9Fe7J6WfIUmELQFTdGhbfxFcHKVLPZmZhQApebfTa4v2aa
8B4W8LFgsx0SxongveWJvRanxP3RqNRbe54ktD2ZOi+pydS7E5Y4MAnwoJWrEclI8X+lLCwP9jgN
50FYxasImZHd0ZMoJNO0GxrsZJZXVD+JVZRP7ZiC6uT9/RXmBFTLmashdHATo4wTyxLKBZ+7wLIO
sfU1s/QOaP8MxgPUSKA+hl1fYZ5ARTtnS/rjV9L7/g0pZobH2YEFYoWlip2q+4u04P3Mk8NxzrZt
J92CO3MIqGG1SuwaZAVIvgi5SXoux86U1V+yKr3dpM342UxcKgCQMGPr8NuB7EgtZuLtGSFwtIT+
gCyvzPSU9UF+aSdUUgdrmvHmW4TF0xmnjlP+Clngc2HHmzAuvfXYZ2H9UIWyf3IRsFBQbwqwI0j0
yBXXpVkkZvgyp2wBUj6xDx00+9Dj8seqbaKoQgfbzHbX+8hnlCAdiL6TgjdpBafV1MNmAHA1uah7
hfnBTd4cQ2sM9oSHlwPgweE493QH2LixvipX6xWjtVDHlhNjK1bFeSpMeV00no/FdqjaLeDQJz2t
WlWFdunh5rjjtgylXpO4gUjF6dc6P4w+DGl+dXsND8NZWQwUK+VxOzCR9GM6UCieiyblbhd02aND
rBwGP5i20+QV4WEKdE1cXfaHpF9HcBvB8jXQArEnE895AQeQ45/oKtuB8b3KFtBZopao/7csCePB
0WGt9GpGrOK2ttc704/Uf9J3egDyCgLY5vWrHde6d0Mx77l6uUc9jNmfLlnV0XemOl5b82f2qdUb
2zr/18DZw99o1N4pdLfX1MvufRQu+FWpt3dWzLm1YMCtAf/vBd0buFDxoGWto8ShWpAXi9w9GAjc
m8UjjT2nPoiFIhl3q6cC/KSUY7TjLD+HTiPN3Q7bhQzfafas5BwaNO9NbobfpSXC32IZ2By2smtP
sH6HrXR9Pg9IAWn6q55u8OReNjvWDskxKMjYJNSh7Br6kqFBBNaxzNJil6eTxeGaNjtvwYbcu+G/
UVgAoG7oL9QdcD1ZCbXEKXizrz0aIXQN/hFpgc2msp5TuxWXW7vvs9vX2Q7ierkhaIIvYfKdU1Ky
r9PSDZ/Y5NCgE8pfTBbuFe6/dZGgBBlSYErFHiDlLcHgH7ZxN7uUDII4twNYS6qlpaMsJ5iPZVSc
Kh+3dgUzTUYXjJYE26qi+gwaC/Rim3SUeZG0yYC8XKyy6z78CcyMJGC2m/g6PXiMQOeCzH88SBwo
VVGkdwEbqKvmq89LatT4HHD/N+W6recWVGDm/2Ef5D0SMv/G3IceR33xYdZy3PapJw8R178zbRPO
JXQXtef92x2qlcOvGJqIfGetMSmLfJ+XKvrF9s1suEfam77G5htJCiqapVBxPiCZ8AWMoZWhl9R4
Jzv4IBtWLsUfxFYYSJj+7xgRy5jbOCkz2qxj07Z4LK0ZIT9sxG2SC14BAZCEgBMEag7iISGW7BZC
X7JDJjVdjUXTxoW0vnnJ5wKcGAeTLlaxL5IgveJqxfe3oo1yGmOkdVqxd+36A8Er3fUIifEyuxYD
p5VfUO6y3WIFDEx1Z/9bs+htIOLyJiuLRyoBMP0UTMa+I0s87KMqZ6Yi2kZw3qN1F0jxZg3w71Eu
Fm6HFRNNVhv/mLpYSVLACQMkj4B9670HLuHDSeFEcyuZL67Nt2Nt126bFSsUr4x0YGOnz3BHjiut
eCS0evZzdIAygy0V4hd5RddqqkNZk6RmNCAToCx7pyrov1lg67i1G/uEwAuEosq7ix1wDsXRrVfH
00vwYNk4gEYUIcBfBHbKNjhoo5x7wJbhJq2zn7qr4P6wt7vC217j3EEniGTeHiNWGEf8tQANHOaa
fe1CCDB5864a9uOcvNnJg58Y4OxfmJ47iJYbE47BVtNJs/OaPv8QzULzB6ohRk00/HNo+d4HviZ/
r27jxTzP3WF0UZ+RxMRlJT9+LABx7WuDeTbPZzgbGsewEXX7XuZB82z5BG25Oy8YtVC/y6p7jRbj
7jkuYMCxeTmOpR08VZnV7rFvBO84OQF4VCGbKBwJrDpbh7wqCxpTTVDkwS7v7RKCx8awJ92Gt62Q
XCNvBeJa4llunB5rh4oQncORlwQO0ltfoW29ibIGUlFlw5tVG9BY7AjvAUTzux67+gl8OzAOAT5S
rZ3aJr7uAIDb6O/lUF2TqltfWyaxK33TjxpIxbZoph9OF+7KUToxGIKFT2gyASTCuOtj79lIJkYa
MpCZYa8hTtCUMVbzqYMQeE1q5JuhR5zkl4nT2HgO9uHRPoDU/sxC3g+bZsoAHWP8Sqq5s7eBX/4D
+Nle8y6cmIfK4aAUrl1wHM6TSfUXaZLfCqzFSa/Z8j4ilm/Zx877JQVclzdjxGiQyTs2au1BJTN3
FOLRkBTox0lpPfrPiUUsGiBbhHgRw5KJNmXJUrHuZBt7SvYwhnkXDdS2f1ObXV/7MGd3ODPY2vaa
3XG567mmYHZ77sKyPoRzJLbJgk6kHRgf3ewVL9j7dKw535iacfnMbWjAcqJnqibHAt4mwdW4HQHZ
8rr2T8oGcwKx3/7ld5P/J3dv7KyALJCEsxIXoE7v/kfaee1GjmTr+lUO5voQoAm6i32TVq5USrFL
quoboiy993z687E3Tk8mRSShqsbGAHs0zZXhI9b6jeJ25tZoouGQjq5xsGS7fA27ipyCyRMZI2b0
4HW/fwBhrnxnF4BkWsk9NcK0/4JouviAcCMHqupVUHMoP8epnTyAF024XWXcQIpc+s5WzK0L6RFY
GbJ9xJPbvKfAF+3VXkMtqfTQi3LJqISRGxyUImixXZyELqMWBDRgN9SsNVJabd68BMC5XmUubuBu
IZeaLVmrje1iPhTmjf+JWrDL1TyOnjtcRE42EvQg64f6M7Bu9YDcGg8TQwCz4T/Cl87UxI0OIuK2
aEhabiMyNkDf4xj8axCXxUMRpQV5kyK5ZcsaP6laLt2p1O2PcdGwz3BjURquTwBheCKGJkQ7V/6K
Ns0rmIBTg3Y7Ev4kmWL7U959ykySewqZnI9Fb1r3HgDzbVMDnqPq6jNVsux7qPTxPvKiDCtkc2KM
Y+z3bI+ZfKsmDd4JJGyPmhoFf6kTBUw2Ff+BpFn0M9EoQsuAxh7lDHBpqTT93q77+J4HR/Y09ok4
SLibHRBkwY/AiF4CSSuybXUTZhi5oBNnk6u1SLHjgrLTPZSTbxJrrwFwFLd+8gG+KkIkjUtpJK9V
OB0hyQgLhZ9JEqV+CdpJVsNC2rTsEtAkYDspBQDd67VgRFW/zPbsJMG+ToFPwtPQD8wFvCBx1Tyk
pVaCrc/c8bubxYIpMAE60qC48yovBNoqocwu89+hjCxO+jhqFGX7bGeL2j5aGsNllCgQyC5SXuj6
vJBjlr/iYqTfGGH27PZjeZCEov2Dl4OcjZ34RultTI2i/ovVWfkHeE3+d464/gNQEIA6iIEm5Cqh
UDU4A+xwsUmeSAwPr23GXkD1NbvpYvNTUfTlpjT5SKu437VRUQscbnjjoTcNeEAMrwNv8Y2u9cFJ
oi5zHDUV2YK4Zraw0O7Dhm5ADh6HFYgnDctDIGI4WaqQisrvPfDzm8DgnmXX/r5BkTiFK8ul3Z/+
CxR2bL/b1uZTG/nFp0wgv4MWr+/d230k7gDv5TtjGCh7ytrwoQgTiwO8th6VlFwZfn3x0WtsJkxr
2qCAqLtTC8RnY7DLh4LM8xNFjQA52PQbPBVvj1a092T4hXLTt+jFhVQPgRKpyZ3lefBtEzU7thpq
cm5Teh/7wviOIn16p2QtZF6tsxDWd8fNwNPtETsptmXw4+wXvNiVPnOfDQNIpGfmZFZSxBwjypjk
QkqqR7x7nnoTPkGgkH/QOkSH6jC3Hsu24vi0xXRPg+cR9nJE5pBRG2QIS1GEdQKTXdrjCBncBBZo
Kp5v6iTxnN40LEfkbdmsutrGkzSAeYJWRvWsDxZOUxyWHyQPryWwixLUG1QyebgGnKRW/s2bbtBp
UbQ/LbVtvidG4x1i7L0Qk0N9xZfc9kgCM3XkdvBwfxE1BS60ZsMQaI6pyQMpa6QGXcAl97UJxxrD
UHwkVMQExEAj1bK+r0y4AbothpfKLFQSjK64A4YDF9xQvljoR4QhKScEDmsduTZ8xFHRtI86UIlH
JLsCSFhgOPCy63aYdjWgLnLSaTHYYQn2tOJCKLPiHCOF1O3ReUK1p7ZjGRtERdzlIPAPhtbat0Uy
5kdJATzTjFJ5w8LjVl2RbK9DM9h5amLdxwBgd1zv2I3q5nMOivCmAjDzXFhjxdzCGxHVhPBAPrq7
ReOT5WpW3NsH2frkKvKzGevdLswG8TCa+me11VGQjzlV65QiBQBL67mBQPcQ1QnY7Zr5UeigsWOp
8W+oroSINOCMMdjYX5dFjr5bUrBIyJpy55I0JGupO33A3crfdZEG2waNbd42MLCroRrY76vsXrFh
BmgN/FCENBvkHtL0Bg0tGaR3E1IW1YuvXFy55QA+Rf8lihu2QCHXt2hqMXHRA5KAKvGGTb4JUVJT
bZP2kNtl/si80m4xZBsRjhpNiIN+hRdflv7gCgQj1qzzL2bUwhRupcbcKLxQQSiqUEtKoB/k9Xil
m5rCXgnEqI9K+EcRRBkJvPmzxuJiC1TEzhhhqbSihFYVuNVrWZbVSa7wcPQKKzp6Q485uS/0HYDc
r1T+KQuis/mQce7sjdpDaD2vUFuAkb0Fz2PexCHCAVpjs9kP6t9NbxYPFaV7SEWUgCoFpHIMgnvT
Yk6065TuK/5o8hF2vXWwEtH8xJjIuFPskOqRLX83Wy05lEitPtud/dU3LcBsJRkECmg/wPMqe6o3
PFSDGAtsCU03K+/AgogGy6zWIPcnZ0ddoBylwPtGmEZ3D+YAA1Dg1LUTngRP3sZ9K+vVjBWfa8lN
I2nek6rXybPg3QhIvO5J3JOivmNSfS9q6hR5kvGAsHwOIreV950qgyCtFHljmlK66yHtbsSQokfI
9W3bj5AwQQJm+8bj5KtdKk648fnQ4YL+2Eu+CumHhAzZnKHGGgvRQ1s367sQm4sdQ8FT3JeHvRWn
v1TsEndoOsXf6oFEt2420tcCQy+SDVoN41A8F1wsHymwoTklu/3f3Pa+gC4zSLpCgcHZtN+VDYmj
rgWrEIbZDxrHks56aB2Tx0gWUo2ycr+662MhNlVZlCefbefGzxHFBOdHhYK6qppCWQeCg4sKhQwV
+lukh486xs87JYEwKwJeUGaPU8pGdQf3VsXQhAuWOYAi5kyTR6RmGpw+AEmBZKrMcryz7RZ9Y9+K
XmuXzLWlUnSoIo4GXe5wYUUwcRsHIchm0sAo6JYVuJzuC96SpJaj2ERMREa6H9ZI32c3lGmkbRRB
d2wVbdgDnbagj0CckDv8hcYUpqSNw9OubmvtqEYVbPRywBCBWuM9XJOPYRRZn4ABhdsiLcwj2Bak
nFDx2JLu96EJNBz94OohyMjgi02petBro6DoAMCGMoHgfdEMube3WvOXZzetR4W076fnvoRsFewo
GDP6LusGQfLXBZmMDC4ac6ExNHcGuHSPC6De1CV+Vh673NawuE9SHlVegRu9Fg/YRJKX0jDtqZAD
B7Zg6y2lVh3NRWnK+AV2FX3pmhpJUENC3xzBQrBqnn5X5R4ZFQAbP4yub355BiqFAm1fKc5/WiRm
j2BvsLoerGH6dcmvSknErtUo5vsqqxtRCJQDJ51SmQ14G1iIdic+Gj/yXwVCmZuspEJpxaLbFYYc
HUtguLeCSxVuiNzaNhXHLRw3M7opsXZCwhRBs8CCo9LYKoLAkVE+UMQaXwy8EBz+t5gV1L60T5pA
2ovGH6DtAUACgSj/kBqQlyTkih+RoQW8EiI8BPqCrtEmrQPRwto3NItzXlANhDsfvVb40oYc696E
Fq4gr9zyMm3hFoTVbdSQ70FK3tqr1O8QC9FMlEFC/U5VogAv0P6gFXCQc0ql6NW3raS+UM+GEylU
MpSGadwJl5slxwWEJq6H+zwZyg+oh+v7ckwKlCGwBzDLAD4be17Sa0gC6XzELasCi89J+INsNRi0
INiKskGzxtDBcXq6dLSUNjgCpaGiAMedyo/WfqmEaP5S0edCTZU006nQQJhlmA1tx9xFclljLpbB
AFwgKF8squIH0/1oQ2LgjjdZksgjENdCAk6DDjK1Owxf9h60MFCfU9k0bcTfHneFz0VKdWxsY/mh
81P9yU/IzEpg7Z/lPIed1ts21HogrYAhS5LzOgVeiuBwrgB8m7qi3BsdVElEyr+MzQSXVNGhlQNo
5Dwkm31dB18Ex+ImbklWkGMXRyY/mTnRCRRoAKwF6IAfEbIDLSGjxTbpsUoSd5BQtqm7KvCNuMvZ
H3QsSMDG9OULr2Dl2MIJhwVtue5doSismxC3OVcJ+xuVAwwkrNQ/mqS55Zu+AIOMxVhk5qesh77r
gqliPyJZpqpkd6w4RvUhtxi2BOOewNYRwNfT5BU8+YtZG2w5bYKNcYCFsGEDFkCkF+QTr98K9Vgj
2o3JgJQYBsQbu4ARO/js5lKPPlnND92GhaQ/jwCkAOUF5SvWMOrRyuPOiXzd4FRh2lUqBVUqaSM1
ZSRkrEAV96oKmp2zWwG1ojWUVklpiUkMIajS7DjWmvU9C2usNdHs3XguyKnrfuKL/uuaZQmIpsLk
n//8n/z71+eAa+7//Ef5v2DfsEsO0ClGFQ19QuP1vZ/XNVWzVV2jCqSrsnL5+YYFy4t7yE7Qn//y
xnybKcPf10O8NXgnhG5zV9dUQxfyzHWdPJvZhEWbnZTxYbBe4MYZEdxkKI/vjEMXyZYthKWSrwar
ddmUXI5V6lGZhJLX12jYYRFOCSoa7v8sinoZRRT6GE30rVNnWw4rM3MMnyQvODrpgau8drgebmn4
GXiEilXL1oTQLsNFMm99LTCLEwcPR/jgrvjIr31/+vvZ9EIpIFEK2S5Oxd9UajD0+bOfr19+PidN
CQ+bny+GvRkfM3d3/fvK1P4Mcc0svf3xP/+xVFlnuM/6Z5p8Z78fNrEJw8wtUNd9sl5s5eS1KJiB
IYSyukXEDFmMCtzu6yg9X4+81nGzdVmDsuQkEcVJ0tGA3eXNSsvWvm9dNizPk843ZJ2BAWsJsdz/
w4GfrcoBMRNJHhmZdIT7/QwN5o/6R5cvf79pcyHKar7vUW1WBFzd4/UA09R5O/ImJl0IZyikNi8D
VJSe88aQipNlOQWwQ+S+qu/XQ0xjeCWEMmsDmXYMqDIPMSbR78FgbJqGK5X1KgF4THnBXI+20iBl
tn9ZQJMA4bMUIccAh++q21KsTKq1EOpln2VabGvDtNoBVKTQwgHdjSshluftv8Pyz4I9W5AIZnkK
QMHiBGoyazcUJa730tr3p7+ffd9FtTwF2lScOi62MNad659f66Hp72efVySeTNHIkCNoFDRUJYHJ
/WELZlsWVoWxEcRWcSq5VbI7rQzA9K+/mbSW0E2bC56li9nncw57yp1VeeoTPAC4mYfhtuXt4g6n
6121OBJngWY7oFVJCRi+sjzZlO1wt0fD6XqAxbGw8CUHty94bMzOvsSkWKtUIQrik74x/GCj+JiY
H/4syGw+WS68MwPT8JMRIMc76jCYTWqA6d31MItbiS0sC8i6qhn6bHE3ydjivaixWx2BLII4f9IG
JDSfrkdZHHvbIoKCBoiszIZEbyvJwr+I4xb1Pvdew/hyZ3y+HmNp2DVV1Uxh8+LW7VkMfNPq2tXa
8iSh7mcdcqiOfxZgdvIZlFrL0SCAXW2b4u+gKFcCLPWSkBUhq5qq0IR5C6hZ0YNjfkq+VlgI9kcy
xXn2cL0VS5NXKJZuqQocG2veTW5cu+jQ1vnJaB6k+HNfPtbKylV06oj5SheqLqBda5ZiaLO9yrJj
y2uTCBRGj2mEXTxIsvWoI2Yded4d9I0Rr60+Xem8peE/DzrbXshMtwWJvJx82PeNan+73muLQ3PW
pNnQDNTVuqSN8xNJdcO7dQOyc7u6+fgbUQTXBiHjISTM2caSelbIzdQrTmSrgo+W/11En0d15SRZ
7CiDwpCN+bhmWLMVr8pk13MA6icjuoOnb6wM/uL8Ovu8enlQjVbVwpCSGXwK8KF64rBCpOl6Py1O
MMMwpllMbkDMrlhjkmehKvr85FFepBpHegSlxaloHZHIu9G13+qyf+PN74xAT414iIgXcy1JRmcA
anG9Rf9c2d6sGZtRNw0x7ZGzNWPWCaLXjZudShOYydEHDmwdUHCjbA2ZM/mGTtL1iIvjdBZwtl4C
P0uMpCQggphYevgILGU310MsLhqb2qitc75o84evrpc4c6eEwBlT6ZGBLX4Uurkxb6+HWZwNZ2Fm
M45lr49mQhg0GPCBOyL1X6hIRIS7lkqZR+Dr8aa1Ph8qXVZkoeuMk6nOZl+BHgO0Tj8/VelT5AIy
2EfmQ4FCfrvSf0sr9SyQNrvmU7aDk2MRyPoVZA+aeLzejqUZoMukJRSd7KtsT/16dqWUwZcpOA7y
eQ2DODDMWASttOBtV5G/UbjxkQLRZE2bbZuBX476kNjpKQ8/AtkQubfjHMCU5EuBqtL15kzdfjks
l7FmzSnRcglg96Wnof+Ser9sjNJsgP8KyMM4gXJ3DznuesS381vHX95UFNXGY0vVpvE760DRkMUv
YJSdoC7XIBGyRwqD8EyuR5l+96xdQiZtxNXJtiFszw6FRgH4rgdSehLanU5lA23ez4N9E6s3Rffj
eqiFrAV5sLNYsxZ5tR6T6yNW1iEyieZBM54QD4PG+RN29LaRANwB8+x+2LbTR+DLqpXGvp3y/ADL
tDVbVhXeCbNdCbPvxIY+SVbxzqSklq7Mx4URu/j8bD7agOlLbYgmc/CHoABPcpS8u9xYue2+XViX
jZjNRMu2FMvqiFIkd56/G8VtI75eH6mFhuiqwuQT3LFAHc/2oLgHWwR3Iz19i7O/Ww8IgU3BaHc9
iKK+nXoI2ahcRaanDg4xlxM8BIEmKqR2TtFXc/OTcm5gPlnxHbtqI92J5hGWiW+/XA+6sGWcx5yf
tTBbtASN6fRkYm0HizfK7b0HyiXOHNd+911Fv4g1uwqFrq2OGg60JwtcWIeKlUAmVhk+/0aLAI4K
6G/ClvXZdEhHE2yYzqJS7ZdJt77bSS1+JDrUmfHb9VD/XBNmm4XObmQbOnPDJq19OWIQtM1OrmkR
VT/MY084DxyMXzomq9u/CvGXrrn7tvnk67c9LNCgBwEp0Lv5aGcfqHEELhiMjzEq/v1tERyu/7Q3
K9tUZVNmGvEG1Kf/u/xlfVzUkuTb6jOPwc+l+gnm/q8/izDbvOp/I2jZKbWf/vDrs54FW2ajhMfv
LxW4UdFOoux1/fcb89U266Hp72fHSekaIOxkIpjgJLMNbLhYv4/W1vRiFNh2qjFtr1Q/L6O0Cuoo
2MBrz6BCYGkh0au6iC+38Pab7rukwnv0qpPax38rAJ17vXBAhT15YXw0LEAJbUKxm2L18Xrb384O
A2Up5DgsDjpbnb9Ko8ztFVnOfaexXw3jU7iS5Vj7/KzRAseJqAPB6pTYuySH5r2nlklnTseVJqtU
lNTZPlJEQQ4xSQd3Nt40/THsV2bGws/n+7zVhW3KLOrZsRWkQF1cSXGfAf+lG8P6jZ+vGobJgYKx
IHWLyykBhVbJTbkyn8vqQ4np0souu/TrhSIE8kQqqQ15tnIioSH7OvQu7h53w6Hs3z+23MLZ80gp
Cna+2SGl5Jmeh1LsOQYGAyoL590Ln1u+pVowrDQ2L232fc0XUOgkU3oOcCHADq+QVjJ9S/1zFkDM
rvko9SlDWlpwaEDGeMc0W7mmTv17cSYwOw0F2U5FMQ3jTfINFiC5vzrzHLvhVYTkxmbQf2OCQpQy
ZO4K7PDW1MSzrSuX8xA7SGhAlffD/qCi1nd9e3i7afFA0QzmJtdtVZ5Xg3WprqUBkK/DDjR4B6iF
GnbG6vsn6kWU2TpQpKGsS00LnABFaeTL352i4m1/3orZEUj1EFWGlu/X5W0d3AJYu95LCxPp4vuz
UeCXc7UNROAMLyYWCsXKHr0wCBwXtkXaUNhco2ebaKDjMQ0lInaydKfiH3PPC0sKVhIhb65/TFHN
BtlrCLKgBLqcSVVRxnATCCI39cYF2Zk+QBErSYGHK721sCxYEYKVYcoK7PHZtpQEmF7Ch6ucxHrk
nQhpQ9gr+bzpx85W3kWIqUfPlkWR+SG7elE5EdzbQ5+CUbbQncQVfpSf7KhxqkrHmwUNahByCVC7
6/NhKTzvAxn8hGIIa34ZBLXuIw+ilmCE4UGUI95XhuTpj7lq1h/DXG+O8hiEEJRk/bbi1r2SaV6Y
joAe/ht+1vrUl0dZSErpHIr+cyR9vt64abbN+1bwD89vWyYtPltMOrLRA9zh0umVl3J0CiylFBjG
7a1tNXvJu70ebWmyCIy9EblVAYzMSz4W7C2oH1bpNBhnqcDHC/2nlq9VWhcmP6UYnTN+ugYZ88kf
1ym6OZleOqgAuW2w65OfXVdsMBYDLXe9QUuDo+vQLyjKAICZw3fgQhSF1fWlg6jKc2l4d52urZxr
S32mG2SxORVYZvM+K9OgH62wLB2Ilu0z1hPqU6TUGFiEmBZfb83SZDBVleZATyEzN7uAeaA65VDL
agd+bAYu/jMc/ZvOQNy5hkMZm8pHbJD312MqS11IjV/l3vfPhjjbqhDiaeDIEjSBAgGC0Dj4IJbj
XxhUHDzit0372oXNU4doQ2ujxx/cJLY4FLX5fP2XLHX02Q+ZwwHqoit9MHu1U6OZb7Sngfp2Vrxe
D7K0mZwHmXUxlhwVwlRl7TT1bpQ+RsOdbgLoRwBPdkIfPvfK+l7sXW1abzZvFUVMjT7bO4MIsdl8
oFEyPKCyPoWuu3LUrEWY7U9m6raKQCnKKQvQsqOOuG3vriyzt3l905jEASANkQK3OWwum2GbttwJ
faicSnqCoZNBKwqUJ7v4omjpjXBvkFLfKDCpf2OwzqJO6+Ws81yzStJ0GCsn7uFdt7epeHFx2Box
qgEx3MSbArLK9ZD/wEDmG7KpayYXA02n6DfbkF0Y2FjO+LWTxhj4KLdJ98V3n3L3iBVA4t+2AWw6
6Sc87pW2Lg7jWdzp72dt9QIsanIvIK4vPgLjfnXTtdTy4gID1GTJpsWUtGYr3c/qqpNyt3I03i/G
hwQrFPWw0n1T97zpvqnzLJOyLBL4l81APxNJB3YUfGFbINZ4Zdgno3pSmwfFNrdK9SszvyneR6n9
5OePybvxcExTAA1QWAE0gOSerTYPEdKx0FgLuIzIiNkUvzFI59+frTUrHDqURvg+vFMYNaJZeQQu
HQDn358tM7gvURyhPOU0A5lrF2uIXSE83BpMpd4mE53TjwffkUaAxtcHbmn6nUeeLTXhY3MQW7Qs
w2J31NtNkq3cPaa+mc8MBoZ3D1lxi2ra5cxQBhR2EtyOHKzjbePFqrji4O/5473tMGWZF5wpdG7f
5jwvBFgaCFYoKkc5SBoSOCh3Xg/wdhFNAWxdkf/3kJ5NsRH9TrjrLQF62B1HFeV17r2/EWNKasH0
47omZnuB6OI+Un2vcjpcsKJ9PDnAr5wab0eDZvBI4dLJu9qen0u217st8vSVk4EEqHeyx2m4j6KV
u9PbWXUZZbZeEjjMZSOk0knE51D7aCf76x319jTn+zYGHvL/9tRsMJpe4/qc6xwQxWeqdNxejnCf
YPM/JNXNUDxaytp1aWn4p5uZCSKEvWa+h1IOocKtWpUzwOGXNKw8wNi3K4OzEsSepVKUVuurITYr
x88/4v5uo6CvPF/vubc7Dc9FJoBCSku2yDxdrkY3DAsoF6x3dH6lGqeebQtyP8ThD8eelV1tuTn/
jTXbW+Te8pFJTrih1EdTpZB0CK2VVTn93MvN5bI5s80lDKHdo4HC6Ym3TIjBe2NSSNLVjVoj11Ou
PUkXbgkX8YzZCPWo4HlIoNWO7z277JaBdCfn3qZSdrV1YzITpfi+6O96ZWVBLS3bs2GbYxFCt+j5
h+ukpjy00UfV2wn7WK+Bo9eiqJeTo9WbEvIpUbjt9eEXL3zwy2fOoutTcGVaGLOrQo5lRGMj2uv4
+LLY2IVurXdjQaekyH9nuTHbSHujQCFkYFpYSL/g1aauNGH6969Mu3lqomz6enSrgib0r72LUsVK
CXbx+xPwQAVLo72BnmSZyGTU3WsHv9Otnz2O1Y/rY7AYQBUmiTAKE/K8YCGFiPx1hUb2KHz1D2H+
8huf19gpOTBNXg+zIS57OWzaTqkcZP61YquubGKLv/7s89Pfz+7MgrKnNfZ8XlZxPbuVmuRw/fcv
LgQoxlS6OS3fPMjhP2sDGgalY6Jino4vJbknsg37Bimz65EWN7ApQ2+TAFDfvBMbSy4klIO4VnSw
uQzvoBho3pYqbs91A28+Hm+uB1x40rE2bJoFeU3lRjbbMqMaJe3QEPh9x/rtILptOLQYyx018y4y
P3TJ5COH4KK0EnexSylvkHudniJvEGJQTbFoIZvXRXgwoXAo2sc0+WLpt9fbt7S7TKVBkrA6taz5
zPawoBlQkyZpGfHSF+4+iNTbqBcrYZamoGoCqeTJQ2V8XjOTLL2B7a7VjoGEKW5Z3TEORvs3Jsd5
kNl+nAupraV4suUhKdigi4jgQFV8yaDVlytXj7fYGbbM81jzJWsWaFWEJrHSJ9/9C1VE+OiHQcYp
WnZk84H0T83/H8s4W7i7IFk54Jb70wZoNWX03tQIkUKF6Udt2tEhRI5V8wHVpC/XZ8ZSCPQdIbPp
oMYo5l/uGihHKpFWJY1DWm/z5KJudv37SzP8/PvT3892Jb8LUEUWfN/U/G1sjOj8PJrNPtWO1+Ms
zXCwaDwSuABbb5K5cWFa0NWzxgGKe4O3LiKFvEqb7nA9zGJzdB4hU9HT5gF32Rx5qHB/kVBh5R2x
8YwDbpCquqnI0V2Ps3AjZR+iLoPxLKDueeKl7XrN89BRdzKRbw2060bltituzeBRLXfF2p10YRLA
FOB9SKJa5Ro/2/2ksO/CPKkHx/B+1Nsy/Xq9MQudpgCVUXWDg4M00nwVwX5v8dPr2bjxDT6MyW09
ote20mX/pN1m9w/CkPRQUUQDbT3bGNByN2OpHekzrD017xO4a/TQnqXoJMxH1TvomT9ZeWzy0Nxm
OFwjMbUVsIBxYxA7DVLwb7RaiClbzo3FnJeAMyFnRlEHg9MkR2j9EU7N7l349/UgiyN3FmQ+HyPR
Kp0cDmxQyeZTNv7G41uBCfpvI2Z9ii50GOleOjhQ6Tuk6ZONFq+s3MXZcRZiNjtQU6h1lEBoQvgd
XQbrQcKZuF2rNq911PT3s30o7KVhxMJ2cPzqpidfW52uD8RaK2b7qKh7xatBlDthcwd12m0/jPaD
be7/LMr0K85agciaZoZBNDiBfm/40lZvkZax78Ra7WW5t1itXBl06Paz1mRq6w6ynw0oKu8Uc6u+
HzgGPEH89/uzdoBpUAKrY1op46HXbsJ45amwcBpcfH+6YJ71E47RCaCDcnC8ce8qaLyg8HC4PhSL
IXTwI3AWqAaYsy7SLC+J/QbZbGxrtXwPD9hQ9tdDLI7CWYhZL6H9AK0u8QYnKR8NtMmL5z/7/qyX
/FKLdL+jCXazNdsd6+7695e6CByrBvdF0TiSZ9+Xe2qFba2Ojm48h/L3IW/RuFrBd0zfmG/6OpMJ
EAOnJECqy5EeUPxJ+yCXHUCtGBg7HnyBMLwxzbug7VeGfGk89EkYQXBlp0WznUqpcj/JulrmWXJf
ydIWVszKmbH0DuGBaAJ7oghpanMeQokEbebxRnE8gfw+qzyNFHmj1xo+VbgchSMC+dU3JOHuxnAN
ULd056BdqCegvqu/AU/Uul57BegGx64mlLYV3qlQu8TBRg7n3VIApskil7kZQriYpBouhy3BCmQk
46o6jZB3DVhFPFuuT75p4OcT4zzCbGJUY93iWUWEDr+Rx/DQ//KS35jf1PQpkDHzmOez+dANaYJM
oFAcOdmZ7jaNbsI1WurSlLN4kFKCo0j1lkLkuqJHcnh0MnRKE3xhcHy73k+LEZjLlLth971hvkih
lPtjko1OjeeHX4ebH9e/v7QJUH3SSRxwDaIVlyON8rRWo4c2OHod7vH/cUNpL72bVcN0Og8yNfJs
vw/QihNKnQ/OiAGctlHV39iJz78/m651PIxhYdMIzTuiWdfru+udtDRZz78/m6zxoOJ6mXJe2TyP
lBzSm3qq9WSfayvb5dJoUyIgV8+jwiLPddlRmuq6RRe1gxOFSD2oFSv7/U0hOQduUFEoa73JpHDH
6k1kFDvSUNFByeQPGta1ca/vgaasPI+XnucwdBAqgUcz8QZnw5IkvoZoeNE5vVulO9lGlTPLOlSh
UgvPKjUJthjHV1tTwlmlELl9aqq++Es1MMTuyYcjeS337coWvjCUF79pNpSDLoOFqflNRRps6+RH
Kz0X6qMlr7yplk6KizizwzXopaSQlbJzNDSI+ugkhxhnBJs+fyqsUyvtu/qTwEfv+jx9yx4xTdjY
oB7Ag3I1nF8MdYXcaxlh6RxhO27alBRLfIF2SBTl/dH04s0YIv+V/oUbZ6nlK9EXznqVMiAZSLRY
+BGzrUSy486WLLNxFPtriPcsqDvk39Ls3tVXijSLgwizg9Is9wquF5fLpEJDGrZD2jqj+itGFHLC
xOQIG4b5u/F0JoBIecKQcljx5L8MFMbViJZ+g0U28rPJxh9XNq5pBcxOQQC2HE8WiMG3aRFTKyQr
6/vOaUrcTzVxHJVyW2pr5eylMDqzgdsD6Zc3VwdZG5KsEEXvBMkuCVDpe1bW+LprIWbrqiyDCPYQ
IXobMeGtpNyZaxmEtRCzJaWFyPz3IyE06TAE9xDhlLUpvLD/kgZhV5wSvho1hsvxxgopQ7+86h3U
gmQ01d9/mJ9//p9N4+wc9FUzzWWNz3cvlniso/c/qy4+Pzs9hFEnvcseylm+D6X7FGGX7v0Z8YsQ
6mUH4dnVQvhkDDyMP/8Rk2426RphZmUU5st7HOvUxs+8dxoU+UPcrcKf1/fJtQDT38/GIVD8qjWn
9SD6v6Vv6Hv+xucn0DwpO/A989/v17mwKqQ9HQxt4gYqJ0p9fxZh1gBVFJ5cpUQI8q16q0X73/n8
9M7giTMlHS/7JxlUkWIp1jn5WGzlINmu1aqWjgqQsP8/gDlbZ4UVt5ZwOR0t8xFZYMx5dt6Y7KR+
k1krgPB/enu+x04icNCEEIgCl33ZGOQFR0SIh8aJS0fR9157q4Wf7PzYqg+IMu5r9egFBRzpfQf5
NjRfrnflwqttugCx+aLBAkhv1tLc09KsxFnFUXEqtFvExeNmO22TPmq2WGqNa2O30LVkNNnBcFcj
azxHPxpoMPIHO3eUBOFP90b4H6QS8wDcVFHsXJmH06+f9e1FsKn1ZwupsDQXmQ4rdwTv+iy9a5uD
VJ28+EfkfzIj/GJ6bWULXerP8+bN+jPmitOg9p07bhp/rmrU7H31UFfDnSYMlDWHjTp2zvUhXNgt
yB9NaH7E5XhIziZQUNmF3ctK7qTqZviRrXx94S5z8fXZWtOQNE0bk6+3yMK/DOatEh3t9NP1Jixh
QC6iaJcDVXU2llYaUYbhpsPyRASvlRfsGvtXCYYaD0mpP7rVXYWh+/XIa50326n0srcSjGVzZ5Ja
JdX3G0fqRcOmS8PZDJQqTB1GyHQOoIMahdW1Ss/0789nuAUvBhAgNyfUmi6/7/pJW1NVzxzd+hIU
D6p1V0bf3t9FsAC5OcsTM2auORFjSR9ofpw78QP+eXq/smKWRuD887PpK5shJKUhyR3E99v2c4s5
2G/8fh1KA0Ud2CfG7OrXdOgrSZKWOYN4tKsntzRWAixtaSheokzKmwbdrFkL0qHSWp2njBNk2X0f
oEcfVpvJ6tqr0A3Ou5VH+NKKnLAG6JsIABvzHZTcdFrXPjyN1nqWMvzUshg9HcdceVsszCwdKCDS
WWAbYLjMZhYehrmXV2nhBL8QE6i+Q+26Pi4LWyWsbw4CQ4Ca4DC4nLpk2EapHuPCiZHV3pSSuMu6
CO1CTHNQcy5RQ4+kd4tJgNA4jzlb7pGl2zbOsYVTJFgKSrvJgPh6qxam80WEWbclCn4qakercgRQ
reQQWWucwYXpdhFhNp+TDoPfsKANERaBfnBo0LzHYwiSi/F6vS1LU4Ds6sQI4rhGHupyhCpLMvvO
9QpH7x2r/lCg768fr4dYSkSguftvjLm4A8beRRcKDsyyuq0rLKCkTzFa7LbxJNyPSYsz95Ourp3S
i4PEw5l0AGpXb7JMctYaEY6f3AssjISPaORfb9XK9+eg06BW2dBKvh9bHwSeSf3P699f2AJQtvn3
99uzHcdvg1IxPJE7fj0VqFRrF0UPdNafRVEvh9/z26zzAo0oybZCsB3T0HrrGivJkrW+mm0DkSoV
cWPRlratPxda9uDm4c31hqyFmP5+dghTvS3+t7tyf19RHq5XjrC14Zit+UAyKpFpdNRYUTfaS5gK
SZtxbTWutWK27l3XreVCJorpHRPcLPPdn/XStO+c9VKT4UGdetNViKcnDEOveeg5yV6uR1ncvc6m
7uxKXlY5gokJrYiKbSs/qJDo5UMYPoVrkB5lcfc6izTbvTLwJJqWsAhtqkOBFx67EVd5C9k0VQvE
PrLcfD9G6tGVo1tLalAIrF7jQL7BQRHXR3xS/x9pX7brNg5s+0UCNEt8lTztOVu2s5O8CJ1OooGa
qFn6+ruYg3NiU7omnG6ggQY2WmWSxWKNa/Wx8/X24m8rCrpEr7cYpKfAySiwxWW+jQu/bZ7pV4w/
3haylmW9sA6amKWfWZ6oGcWNCjtN28D5ybywiroNbZLBi6tsBqGkFVAc9hbIi7XnJsDJ6whITyPM
IksM/LrWouxpAvELsxGCVmmxTdjAEO+F9Y6WO0XWX70WP2O1fwQICkUAXDjDh6+OqVEHDiDbExPk
CIDFYI22NXWQNJlk14/W44BV6jHZIYe5r5n6fnvX14/2z88QtG1W6YxqMt6xsnt2etC8VmA+bAHP
Dwyh25LWb9D/SRL75YvYGGyrhiTwos/xU6l+KuJDGT1JJ7TWL9AfQcIrQ5yw7roeO9vrG+ArAHoQ
l+L2Wtaf/z+nZwtvDA3pUIQFInRWgohRO9vlK8tfE/XFrMDHth+i71M8bW8Lla1LeA4i3W0rJHjw
+pNno3nNXQTnf/V0/tk6/hMubKnTMluvuQgFHEta3b1bgAidymZXD87u9mr+P9f9jyyumRey5mhC
qwSz8EzHr63+IzfPjvOZ05WrLfDuqn97/Uymb5m1B5SMRBUlSm8LlxtcL33WG9CQRts37U4l5wLQ
h51khavnZaFfEgBwyMqJTRpKZlRz0c44LweEuO+IEHzJ08cvpxBFowr/R4KwDje09DSP8FRY9QPp
DmbpW9WJKjsWbyPtaWoklcdVm3ghTjBZQCQm4IYZ8AaCNQwMXfcPIPKmgj/LEWwRcI6jKrGxYYzu
P1qZRZdslpgPQPMFVScNmxVrGyS16k9J9DNMPKd8jvy/6fS4XIoh2KAMFCqawZdi6TFm0SIvltht
iXIZggFimWY2NkiZjkq26yK0Sr+N/cPtGyo5brGHgWb9GAOSH08DKCiDPh0lt3B9CSYyiIAOsRdz
wpWepyNY6qqjUR/CHuiw7j4C9cvfLOKPEMFoWmNJjKzlPm59mNJPg/U3Prr15/uCxey1vOmKEt+f
rJ2VPIAF5/bvXzVVF98XrGSDaUO80dgkrXmnyqMTf9WjvZPPkm2SnYVgSRyCWoFL+TZF2xQUPzZ8
KomI1fffcmAI0TSE3lr92t6DBK8FBAhS9u64VYZftNhbKeaBnG/g3ZOIWt+0P6KE2KxHZTYZLCQA
ovQwmR9t/6XDsH7jSELA9U37I0bQrQL8sgPgevGMRF9AYazYT5RK3hDZpgnqpXegry1suKFDCzrk
LVr7wVPyGDaub5O/sih/ViNo2sQKQG79zpqAHA5czLkvhXVaPRfbBEWRhn8WAzn5UCkjwhsYeEY3
kfHsFi8le7E7CYbKmuHCwAMAh9FhoC0GckYnB29MOsL4ght23Kuyc1/1/i4FCKrskJlkaYiHsKuf
af69K/eZ0wHgOmidd6v51+mzTdlLFrW2d5cyBZ1mpqGPCRiwjra1A4tjSHe6s83rj9vmZk3fLqUI
Ko0qT0y1DivTlQ82gcwWPd27BByuMpQI2XIExc5bO62brEHUTsJj3oLjktW7TItNjxaTxKvlfono
Jl0uStBsx+msvGyxKHDDxmBQp4/zCG7tzaB+cvXz7Q2UrYtv8IVXq40Rmil6rEvTN1OCBubDPL7Q
8S+S3JcrEjyxolMbY8qg4RjNcqqNMSGJ+hcPj4lhHHTocB4HcTZQY+pIqIsXobPtZ6uqAs0d9gk8
S2BL/UX3mHUhS8w7ll0YjRr3luqH6KCiozn1ZKRi6zbh/5Yjph4VYMiAIxwpDDffa+2ra/6FH3C5
BMEkdFGSzeBSgbMEkB+V/dOA+O+2ZslWIBiAeWzBVhlDgnM0Zk/7+t++Llz8Dl1S6HyAP5mXe7vZ
Fn/zJF/uj3DfuzyikR1xdVIPSvfZpp/q6nsSS7oS+FeWN/3PKQs33YrtDtzranWMyk85/awmgdJv
/9tGCRc8mRwHLau4euO0iwxfVhVfTf9dbpRwtS01pD0JccwdpRuWglGafo7R4lhUT0r+yRzzHdqO
Pdf5bo6Pvf4Sk5+GsctBRvDflinEYmUD+AsHbIXHDh0VbbRT6+NtAeuG8n+PCk1h14YyqqrOiHgA
o2vvo3lI8t0Yv2np59tSbl8a9KtfSwnhns1lDikGIj3jYEwSF1D2feHaa3YyZHWFGElnGIx4yGSd
kqsKbaCzGH2MjmuLTRKYVLJBSV4jzMt7NLsanjvW38NKRgSxuowLMcIyykTTJ9vAq9XUn+rkIwQ6
/1+cw4UAwXglk54yIIDAjwXnrNP+tMsv/02AYL9mtx3afsQK8nGjzUB1l1jfVXUF9BkYQFC6VsWm
615L0QwFwBf0//hpDaLnvaZss0Hig8uk8L9feA86qNiToeEPIcYSRm07WF9LuPyZI6skygQJVoz0
RdLHIbYrikaviU5mceqB2jkNn//iWOA+gGEEZskQZ2ynoaXOnMLszwr6iE3oL9qnbotYvSL/JwLN
Etd7VlI1S8IZNl8lSO14c/hRy5L1q9fjQoRgRXKnD4G8iFtu/TsDjOHn7QXIvi5cvtBR3HGcEOK3
UYBWOSoxtLLPC1evVmqT6QWOQHH2hQGMdMn+r6rSxeYINy9sDb1OHOhsYe/dXfn13ZBVhmQnzP9+
cSuiqs+ZzcvSVuZP6SuquaXsNVrfJCBuOgBm5pRl1yLUqUULkYVFoDJNB59KCwara8AFAHsu2tJh
y68FMDigeUYZ8kR56oFqxbOHp8R+HWJtpyXEM5J+o5WB036frUcaPleY60vJM3ofJacl+x3Cu24M
LcuavsLvCD9N7c4GA4tMIdb20gWQKEfA1/XFtE2Rhm1h9UOORh/tQLJiYzY/b9+YtUVcShBuTBnO
+Qga+vw4G7+i8tVkDwbAKe6U4SKpB1QP3QGzEPB3hGtjZaE+9FNTnmmlJIe4jOwnZHuch2qyieRt
0fjhX7mtv2VZBHkxdO8uWiFHCoizrJzLc97ofppiqGf0gVuy6fJD1zx3meGVoMhuJnBHtzQArUWS
VQctKZ5NWnmho/tNQtGdrkq2YJEMwM+y4XWgu8jgABPCFtTgCJuUqmfnqHE8w263Snoq0dirpT9b
VxLRLqyIIEuwIllfu8zJR3Z23Y+YUC8zSj9OdY+zq99/sJer4sp1YU0m1aaMobZ7tqNwO8WpB1Xd
DtKhodXNczEBiHgYHYjizANMem51JWNntfipjpWfa29JFHngBN4UpYzfZnHlsHsYx4aa2vivRTM2
c8I0AU5RdQY892erTZ56GkuUVCZCuHOALLZNBcWfc9iW36niHrowlORpVkQA9AUUXvgXM7K/Q6OL
kzGnnllKXlTnlqp+9eEWjWQNK0p2JYD//UIACg66pqRlddbT0KPDI6zGbhzI1pK9ucviJsBSLpci
+FcRig6Y3KE4kPnN0mIgn7Ye8Ea8rG42c/kAGold2rYbI4v3HUk9Wt9bqgOoiQuOGtDVcYRCccKK
WaXTl/FQno25eIix2E6VRD4r+s0b3l2AB6J/dMHw6OSVZk11XJ3HMdz3qT564TB7PZhxvLyxQq9s
qETiinrwYXfNRE4KnR4i0LeruFGchpBYKDpe6O+jzPteEwDiBwOotXz4WBzzc3rDMlPLKs9d+22K
2bYnMkSqFQUkgLwCLIqLlJotWtSW9m2J4ebybCHcVd+9jZZ8vm3d+PstPCWQQDBmDvKzJVxZZgGC
fyzV8pyAnc5kg2cn/xZW89Rmo6+BFFdzt6OMFmp9VX9kCqaBjq2RYfALT+WI4U8zaNVTohW+Ne5v
r21VDkeegMY5cKX43y+ub95XHZAVOig1Wp8GsGVuoxStcUPl9H4OMMv7HwqC6VrerYy5T8y5XIuL
my7LgBxIz/PAUG7JtgM6kph6N0AhQMPgc+KuAqVQRSH0WozS0UIhIUk5l9W0KWVDimtKffl54XD0
KJ47gPSn5yqri7faMqtHx5am9xYeGfDq0XQNahnezL9AiKqnXFfQ7R+f2yHeKXGxBQPKttZkqKhL
RwnjojbmcE3g/AO5TjiS2hhLkP+M7RnzX5vUOEz0mxM/WtaTSnZF9v22ui13DsbAQrMth74ALIVg
wxs772Y7ggc4TZHfoef6boYQF1RRAPlHXsRFN7nYqt47ZdcNs1Khz8XcWcPnMntOTWANzd+c4d70
riBKuDrjkFRtXTnVObc9kntMNs+xslca+hJBrYeea0B3Ca5iZGTAU0M37DnNw8FzFTvzmrq4+/mG
1gBSBabZhYMgwoNBrdKpVdvuDO4ctdrZNebZfVcGf7eyFIwpcK8Xk73waoQIqUFroZYMc3wOw0F/
rcci31puUkky1UspDlJJaIaGswPAALEbzkIQNtchC09R3VobcCrUjbm5V3+vRQiGxVVjZdAA1nOy
4iAfj83hv31eMCyhQifWAsfxVP3W2ozePeOE+BHjIoRXcHnFWLjsZmHl/dgy9xT2bDu9Ro25vXsF
VwKES2EbQCato9o9zS7U1QWF4L01W2EFggWpwXdpItpwT2PZbNCt4/1LcvhJ890wuvD1dB5rgEFG
szGSfv2EJHRQp6Jy83MxPU1FTD1jQr5bv19nr8UICjWNQzkB7yg/63sWjxtTlQGCLC8FuuQwtoME
KwJOZEqu12FMujrXA6FnDP967qFXh7ufdC6AZyJxw+HoiSduhSE1OoWerewNQ1up9i3pjreVin/i
2gHDewFIbSBX8iEN8TkvGq3MqdtTnEWL8Ve/NP023laESozhyl5dyRGuX6qF2QQ2GnoOLeJV/ySp
DHFUJkA4DJc6TdVMEFCNiJNH09cSyUTYQgKgJE3kPDhzlQF3WDgNGjFj0np7OAFJDKHyxp1lWGIL
twQSLJXPivMHY0FDlLukHN1sGE9mt2mjTeRsh1rilK4t4kKEePcQaaWFnUKEhsLcG5GBDyzU6XoF
lnDn0jZ0InfA50PtsfsVppgEqB7Lu2couBRYWHiiwDheEOtlFs1tEFuMp+RRUUEgi+n6O28FBPAw
FJVNWKrFVN6ozk2TGHN/mt57+6EPz+H00cnoGZfjuHgpYKIwV8pHPhfzUQXEh7Y76AAgwIsxWE95
z3xQ1n6au3ZrA99YUcKdOZm/SoxqqYrswV3Wbn/Lt5AvA+4Ix5W6tl8Fm6PUZbkOtI7MqyxtYxiH
bJp8lPD8wXys4pd+ek7aCMy8+xCYnGNysNugk9nppc7wbcBuW7+ZEcTAJWMxAsC0149OGfktIJ2b
ONs4mLcrxnt9AL5gDQEnmHqx3WKLKMNMghqzST9aH2p/UK17sxjC5/nduwj45kEDD0aFzxvDuEVb
fdzKmADXVQb6AnQoFeleESPaYkrjuszCCgYEeEPplRjjDpOtSTCbsEWrcGXvisHxKuk8xNI2Ye8u
JPNY52Jx4TxQI5tN/dioj/X8MkRPbvJ++9YtbRNEIE7G8nQO3SfoI4YtWVfGun5MGq93fDpvbn9/
RdF0FVcarx1ACBHHXi8BoCVhVMFlR1Fj27JD9tQwMB9IHrqVfQJOM3KbWAIHzRMWYYaKESdGYR6V
enhIlP45McYXxubd7bUsEiccYR9z1i5iC3AjiW4/rWO11dTaRJPY1858sIxfLcZhQvLW6LuMoSFJ
lQ0Sr5wO+qs0zCnjmmLKSFgYa+eiIIVhHcsk9mv9fWSSfOrK8SCXpcMUIM5EBUPQsLl26pGFsX1s
4vehn73yW42Wzso63d65lXXA3nKkYxMoipoprMMyZscpM8U69mSnK74hWYXs88IqqE4Ykrb4fKO+
W8i+0FlSelgTAIpx3q8PHOgFJWvNSFKrYWgd7br0fjhU1vuwosA846eCMZ0XU8RzpiTs66LL7CMd
z3USAq9B2xDnbl8KxAEaVBi8x5joX5D55DPqVOVoH1V00pPSz6Ifd5+yA+8ACqWC+xhYndd3fdKL
RBsH5hxNbdfFG1MGiLxyCsiBYPdVwqkBxHpJoauDESOVd8wxi4Oy4jbd3rsAIH1jVghGBEJwGtcL
sDvCshEIoEcj3DSFz7K7H6ur7y8cwRAPVYZ0wlHVntqfWSmxT8vLDM4sNJ/weww+WUPY/4IMjdPa
Wngc8sRjZH4lY/Pq9N8cGbHNUl2vBfG/X7xLZu3GPdDZw2MabctHZdzK6GrXVsLB3XWAvRpLxNVR
d+I+YhmaTkjha+lX2zxHvac1quThWGoUUlGQgRAD4BYLyJ4Ww9NaalbRaTb9InyKzePdCoXvo+Km
g5UFuJLCRmXVqLOma6MTEoO0P6QyULC13w+vCkkc5EFwsQWFdQdsUmkk0UkZisBqx0cKYEmJXy6R
ISptAYycqAGh3WnCPO2g7ogj09ulBHSmI553HQu3Gm7xtTqRPCVKQTT32G7Qe93KtJVb/6twG1mC
y89zZbvQVkNPihhJEfc40e2gj76Rq77RvbaG44eG5kf3h3uQB28EHOrwdxfgm22UVKzXEwLIZXdn
t2QnsePL23f9fWE9NpmzpqhCrGcGXc4m7F7U+9+7axHiez1luaFRiNDtndJ6lf5w+17w/188Eg5L
zYHIDHvxnobz2ESzQ5WjPo+gHIDfWR7c6DCErySM7vZwkSe6kCVkQcaEZvU4QZbbBMgKk0LWLbCi
vuhg0VHGR/CIsqMQf4dO75BKscKj+zkFPL8a342NyJmlebSGVs4VeE81MsF34rThsXksTbKdjWF7
+zhWbsiVAL7CixtSo6miqcMmPGop3Ued8wjOGCvf1PrG1ttDaLi72/JWNPhKnnDhbWXMMptiQZml
/ohpd0ji/DBl2c/bYtYOxkTPgcaJuYE/J1yUbmRFneRYVpq9A33DlqRuVz8PHhLENdDkBUB0mpsJ
egWqEMwJXwsM3xd3l/1w7mguAvISyErhVQmKNSRaw2y3CI91j0apHdPv9mrBKA6iTdQxALuzSH0l
Zjd1dkOso1Fves3Pss3t/V87ZkRKPOEMrPtFnrMv0XcQVbZ5zKLilZrZs250+4iRe4v+PCS7ECNe
8Lguhw7hIXB2Nuq/qmwokWuJYKuuPi8kOS2AjAPhkJjHApCMLKH+7KR+ZOGhkgEIru4XEANgrVwU
SMViXwu0qLRMUwszifN3lZKXBoNBbZrubx/Lmt6i1oegG5EsujIE495XbecA69o+an3rN+VuyJy/
OXiCDBcvzPBGqmt7AtyKpAK8EhRrnkHKw4Alup1kRmR1GRdChGWYap6ZQw8hwGNGaeY9T+6tv3G9
uhAgRJVVWrg0iiCgm3JMU6TeXzgKVwIE701tSgxv8G0CktiGvDjk/niG448Bl5pXp5G1FeysWmap
GYeOcTTK+WFIlO1cSSLvFZW9kiCctG72XcgJlI6h8jE12zo73K9KMK4GrBRg+jS0EQmqVGaVrraJ
fYzC8UEBmUA5Mk/vd3dfCbAtmBiiQB8jEAYEXdKbhGN6h/axip/NN3DN3f95ZEBB6QBELlQbhOJb
bjfh2OuFfRzSz+6bYnz8xefRQog8Dm8eFt+JuNTKYuigR0gXG9+S6fvtz68YQEdDayfh7UJk0eMZ
GSTP5kpRjvY32+p9LbP9ypr8ksjK6suhWTSJ6Rqeaw7Bj/4tYZ9Kzcnm2eqUo5rMW3XYFsWTyl6T
cZ9o1HeMjYqEuFtKno8VFf6Nmo4kNQGBiCMInfVaVRidyXGIPphtbc2qOmTR3YEgGsbgu/2vEOEp
jwwV1GtcSGG9lbvs7tZYYAVj49ARyTHZF/o7GaoSz0DbPToUXHhd/UJjddv0+QsAXSUhM78KwnOI
3ge08qDFxsGYtnBV6FDTOelCcpwxL++Q77YdhNmD8TnVZA3xKwfD1RnISpqF6pxYKlHtpK3xuMBx
76d9jThKqzHG1uj72+q9fEeQetPAbo3OFHQOilmlUbGsuezz9lQYP/K9Vf17/+c5NyjML2i0gUp9
bcA6sNaMY+E2JzJ+cmNfK//j9wUDGVZzadQNvh+5vnO+m5qV2CByAf8h//2IbQT7PpB5nMeQROdJ
faitXXP3EwtMfGw9wnPeKCruPclDdBw5SX3qD46db0ktA0RaHu5v9xletKkh6ymW2hV9CpGOztkJ
HfAk3qrh3Rm96+8LvmerRnZoWhkDpA59yb2kYBIBy0uAnQfgAdJpyD7rYvnMpVo0u0VbnUpS/dN2
k0963stvfrutpUsbD4PLDQhqsChxiF2nMbr81aLPmlMzfKWm4U/o0Q1R0M+ZrCC0PJHfpt12gN5G
0KHF/34Ra5K6jgerattT3O8Z8ZgMsVD2fb6hF99Pml5JjBbfN6LN6HjJj9sbJfu8cCFGywWZ4tC0
JwU1WusbWLa8uwWgodBENGYhlb7g0rKHpmKhq7anHMDe9YMG5vj7BeBxxeDN7xshzruWRW8m89Rk
pzT/0m6Lu3lT4SHgtqFUihkDTqt7vf+z7U52XlXpqXM3DdgQJNZ65T5cfV7Y/yRSIL/E5zeZ9Y09
FN3Xu3fn6vvC85bljREqA76vA6jln8qNd7e/v/b7LQJHwOakVUgOX2/PNGn6PCs0PWXx1pz2Wrgd
dUl+cJnNQU+Zht5E3v2KOE94ETqSu9Gspilayk5uUvptHfttChxi10GTTuENssHXlTuBvk60QcNK
gbFFjFvNvszq2Y3TkzqoXhE/1P3p9qYtBRCAwaCyi1ACxUOxq3NoQkyPKhYGUOl76Jnt3UHM9ee5
+AuTMSU0RSIGn5/TcWeNk1dqLahUbMnRy1Yh3Azc+KZE4F+cmFemG5AD3d4krvnXjtn1KoSbMQNv
EIEGPp+Zk2eZn5Xt1H1BL+7d5gNZTlTAEcvAW0at8nqz0JsHiIkkG091WXlOlni15Cla2SZeg8OI
JTJ2yz6gMgMLYKeP3cn2ze490+/2xDnDDEqUYJ6Fxy/GxI0CNvg+V4eTljyXOfHjqLj/nLmzj44K
lRMWin4rqg31NDVkOiXJY7SPyd1ZO+7s//m84FDG6RjFUY/P6/ZHl5/s7W01Whoo+GEAwMAMBUjv
4BFfn29dTUyx7FI9AVxeeSxVLfeQinLRJdTWUhxO8axRZAUnMSI+24IxXLD+mBniopwZ84lpD58y
7XB7KeKN+P11uHcg8EZWDd7N9VJsbRrmtGLzyc0n9w3A8lWgKVmzt5kKkuWMhsy/LXC5HCzFBQ4K
r3+jrUbYu851ZsxRJEMQfyndbcQkkepyPdefF96OGJ3taVrj88YEqqf2i25iIHgXy4ozslUI20bV
uNYiC2J6069cbyYSDZN9n//9wtwi4IhIk+D7BUGZenpqMklUIaowPEu01uLuoUsY021iVVQLEf32
49AHGjtpZOOquOTvd5/0pQgxUxEZsUJrpB8DTfdq5scSL2dlizirA8ZhCL+G4qxESoyOUSPvg07d
u8UzkZVE176PPgMUFXghH12X10fQKbVWtkncB8hAAskt9e7fHnRQ/J7BM3AbNMEF0QF15BoA8Q/4
0F+CWd3839v7z92wy8cOR4yyC4J1PPwmGqQEHW2TvkkstDcEVvWghJjS9EL3AW8dVU63Ba3sFKb8
OE4cvFnOJ3S9U2jczXCjwzZIbC+MNprE9ZB9nv/94i5QxwXrWYXPD9mHMnwz7wUt+L1PFz+fX5XL
709JXwwDvq+qX7U6SIPbu7NikdB+gJwpMtR8uljwlhXbatyJFl0AYJVvrGp2zqB4SufswBEg8TtW
LvWVKOHZy43cQLI/74KE7bT+R5Ztyy6SyJAtR1Db0upL2x6xHC3ehOlGybaEeUoiudyif/77TP5s
mmg7wKKR1Bhk74KxHrykVDyg6niz1fhp8ktjD20iW9baZYGjxw8KUweLybvJrkCmGNVpUEVO+E1z
RxA2xhU1H+IsnJ7GlE2PmTZkMniERa8zFsrhLNA09z8IccJ2KlWK/ojKSYO6puYbWMftEK9J4QDY
YgDvikN+DW3c7cLMZs8Vtj72CqWdGm907WGn1B147sJ0LkA00uS72nIiyTuxPG7oLJqTHT6SiJES
/vfLy9EbSdIy7Athh2bctv2LbaWbupSx6CwPHHKQlcVICbciYvhSt7Nr0SZNA7t9Tsf4oVCqzQBo
ywQ4CXmA3lyJGq/KwwAsRkVRF8Us8fW6mh4TnKORpAHLYw+97I8O/dDHT4q9DasHfYgl4pY2DIes
I/6DPUYOSVxeOtHcGucYx5zuQk+VUQwvLz6sC8hAkf1C+QeZkevVRJra52OfpQGIRzaF+9QU77Ms
KFjTBIJnVkU5HNGBGNQ0TWXWMaplQeW0fgVcvrA/wbj5lCqb2xbzdyun8HIhRlJR4IAgzDkIPiLJ
WJ6lcU4D1lZs72B+OPHsVrMfq2IwtpMO3N7WNQF0ycbuwFyMaGeaFu1AvvMV/bXqzz6bQVOmVMpL
gTSRl2aEonM3Zz9v/87lrqMf+OJn6te7rmFULGQYUwqaKX7tzOKnApIUvXcebotZ6g7n3YKnANwy
cOa5gpg0bUcy6XiZ9HdH297NUQYL5IDjh49No6GJiMHMnLSWPdZ6HbQ7JTyRKrj/16OSjv4yzJIs
C/axruXMbFgdZL1vZRtr8O//Pqro8GLhqCHWFi5yPvSOynraBGbylB66/C82//LzwpMapo1VGg0+
P1knK/9gkjzUytlyBB5eK0LzymJKdsoTpU0UtQlqY+Om28iRpMYl3xcLd6xRiiQO8f2BbszQGyQ+
7MoNuPz5jnBRizapygHwPoHZNA9ZB/5K0vrT7Bxun/HS9GiIUGB40CSKZonfNdGLRyhl9dSWqlUH
hXWYE8ub6yCxap+k32/L+Z1ZFAwPBlhsEwAwNqZKxRp3YYQ2i7S2CPBrDN9tXcPXCpv6pMz0Xawk
xK8A0bXNYLmeYlLUGzsbe9gm4Bj/wORDfXTi8asRTvmveUrSN/CPDKeSxcle6yP3jaXOuGtSeDFq
NOa6N9aGI3MoVk4EFTSOgsBzK+gquLZJg5KbauQWWdB3w4MJbvgDy5J5U4fGl9t7tSYIc7Ko1qPp
ylg82GZe5g5JmixoqqL/hBkM9ckBM8D7rFWymZKV48epo/fVRJfwEozDcMcsySulCOh46OhDVD33
yftUSTIHK1eFN+LwBxRpVFCyXu8cKkhgPM2dIqiSZ83dUdmg99qGXX5fsCQMVJq2W+L7KXvXyQtL
X10quY6yJQjOpMG6ERPLEKFq++nNrje3j3zpI2OCCKEq95kslF4EL4PknR63tjEGienp5ldUm+HI
RPH3+cdtOctl8EklldP7GgbPaF+fRDsnuWMB5ico00OypbXEmqx8Hn12nG8cjbUoHAoH0egscRuz
mYOx+xUf6nsnPMBTwl0WPKTom4cuCXo09lZP1Yj0QQO+CuOjuLuX9n8EANsJbcHICS78gR4Qk7aV
DcHQ/NCdH9ndDyqmIpD5RVICvhLSqNe7X08zasHKhARdFPp0Dw4CiYDlRYAAHmahiQ91JEPQ0sGh
EdqB2RhY1PKiOnDVY5jfO3aNTTIBNYjOLrT9410VOlYyzNSlDkusoAUnKuxfK8nAL20SCBEBEISU
LKBtUIS83qW5y2LMauV2YD036me3yraUlFtL+7h9FRbtPnwdSBrgNmDLuIcjyAnNsI1Z4gR1HGj/
AnVbMXf1r376AeSmQ1RKor2VqwFpHBYKWZxln8dQxEicT5DWxcCXDcriL44Fi0GvBIq3eGTFpNcc
EbdUx6INMs32Xgi7F28Z24Xvo9LGo0jeiHW9XT14Yuo4btsAfei+vgWJlUR5uXG49hB44RZK5epA
JUBH87UAYEI5CUbJ28COB3S6vrXJW1M+uWflc0Xn7e3DXzmNK1mCjhW5EpMuhCylRAI18RV2b98u
3y5ggiCYIzwNIbKPm6Ni2lMzt4GlvnaNcXBp742OBtAZGYvT2lpQMAGqEbra+QiqsG91liOEqZFN
/ae195Gzv3+rEB7BcBHMvaE4c/35CEkSJUopz0p5nbO1m7v9dDRyXXxfOIpSi9FzF6ZdUMxPSupn
jqT7cU2t4N5iygqRwDKZXVUGqMJ62gep+bOcvjbxj6r+nqnf8vGXpckIohZAmfzYMQ0BtmI4JEBO
4hb6wp+2emWYkUXoAjISrzC3anpo3idgf7bqh535JHsossfqO2N+NflDuEnzI0arEb9hwvb2uS0G
x8WfIuhFWRLS6YrRBZNTgSH9tVe+Tcm3VHmlGefnsNpgjt/05HRb7MoThAsMZBF0/cKtFGFkAaBv
1DmNYYa+NN/QAYM+ldsC1s4TEJKoqUFpeJHzeofHSjUUE9CEgeO0W5YcalI/9HPt6+YhJ8mudL/e
lre6IIuPEQBEg48MXctTXZZkjUaaILSst1oJN2M1nfu70VL4aSG8QDYCOSxuBa/FDGNaML1C+AXg
B6XaK7JmbP7/i9YVY7fwzOBhItkhuAbmDDQJJQrrQK2fm9jeDNOnzn22q7eWtbv7dwyNk8Tm9Vve
EXq9lKIywy7SdQT2MTO2s1nqXjwNDJygjgyYlh+2sCqASPIZcqRa4HAKoqzQKu1kHLpgAL7Xl4KO
zVaLP8pwMDY6i2QQ7it7yBsRdRRX0WsCp+F6YTYac5wcoGuBwtDimgDD/dHVD/EMgL+7IybsHdTh
92APnkPBkY5TJzb7mSfpo23Wtn7vWt7tQ1p5NdzfLQ7IayLyECE4Gi1M8nhy2iAsQzxMm7iWDaZx
jRLPBj2P0AMo9JK9naRZOpZKMQRtlO+AUug56fiq9umhn8gbdcoX22DMUyP1fvVDKAusPwQhmD5Q
hZukq9EEKpK5D8bQ8JzuC6iW/WjS7t8/HoMgdYi+ej6Dda0L9diGvVEht5d81r7P/9x7OMjWY/QY
ZhRzfYuWej6p6laoTwd9T5/gFD0hkSV5Fpdm7VqE8Kx3ZeOGDQwmsDAHfy7dAzjJX0AbJWkX0bl5
vNYCyEG0gFuDeHPRAtux0ZyMrEmCLGxKcJ2NPQDwQ9N35u7VIeWDqX2JWLNp9Gjr1nb0zEI6/RMl
afHdBavEjlB78EbArOxr24wADaH1XlkW5qYr3GhHMlPWIbd8XoChiuPkXebI/IsPeKRngznNURIk
ab6PzNp3tX0xTw+9Oz7YcHvRmXr7rFfqVJAIK8nR9ngiTtCkrmcZAUBpGtBM1XxTo16pP3ubtiKb
VK2GrZNFg6crxNikro3usMj4t2bmiDec9tuhTTrJA7viOOAHcWAwB02UGB0Xnoq5YahHY8wsSNPz
lKFYp24ZfSrDR3d4iVvDyzR129bfiS0rsi7tK6avYSx+I2fai3nyeNaHmTmUBhbgeedq/ADwaOvF
g1t7tDXeC6PZSPZ+5bSR+kLyC1xsK+6arldVDt7oNAC1oDc1T3NF/Zgc+tjamONH5+5M5QV8WRtD
f8wAwF1oXwgB1Kq1QfkymXw9/3L7By2tMp80AKUz4itMr4lZUpoDpmMOewq+5V0THSJZkLhy66++
L7wrDPiURKUdDVr2TpvCazrmUSkurWwVggJV1CIUQ/s0iBJrW7F/NCnwu2QdpuCUjflkR9bU0GBy
/bp8GPW9I2toXF0EkPK4y4dHXxxrigxEa3k90aD/kbo7oknCntUVXHxesL8NnE2SAWEp+H+kXVeP
4zrS/UUCFKj0Ksmhw7Tb7skvwkRJJBWoLP3673D22zs2LVjw3V1g7kMDKjMVi1WnzsGbsAcqFhR5
a/Q9Vxzf4CGVRXdUmLGl4NWUdRhshyeORtgpmx4Hvwpae5v3z/jXJfsiZxErQrc7kvnzGK+R/y0c
ZZClyE5SOH287xSnVtjmaNdexU6m/2yzbTbnoYtQST+gm2Plvl80Ja9g+RxALlsxRcwexQAisFBV
lMRRx4I43rM4qPq7Kz4WeOH+GpLB6NnbrjNtUZAKhohx9Kp3zcP9Z9/BxY7kLJJrrlpQGoe6F2bL
/5z9jm2HlQ23OE2OheUAUTQeAPLvZ7++Hlr0y9o1O2lWCM1q7cX6BhW7Yk2Vb2lf4+2HJKfxp5it
7DknI6LiBJfHNEauj5ptgG7+2xO1OJK/Jq5qVqWRm73j0FNSbLDapXn0srCPN3w1hJUrqgQv4ED/
ZzB/bsqzOaPxFA+p4wOiYQQt3fJ+O0Gw8141UHlMz60orqCuGuEVvUdPbRYMQ1CuFa4WR4FnEh4U
APUBaHC58kz3Bk13UnaK59BCBmoMivzBLk+3V2Vx4QHDQpoFsOwroAR4l0vUF22sCnSYneSjOz6A
Du22jSWfDC43SXgOCANMXY4EsVFnTXZVnCA3ZWTbfg0bujRT59+Xfz9b76IGb9VsNMVp9j/YYEfN
kLRLgMhn/ppi0J9HsLK1/D8pQuSlAAJScSVVnseZ6yXlifK0CdyBfOGpB20RM9QrYPS7cu8Am8Ws
dFdUbdAKEjQW3TTuvS1k2HxoPYTiMVwOcipqOiXjhHkORWHLjDe1u/XoSjS5sC18RDQIaBDZ4lmm
TCljYyeEnecnk1cvVRz/YH77kI/ZynNmYWfIjiUXL1lZMVWf5mbeADdMG5hJf3yz16rXa1+Xfz/b
F9lc1+hDrPNTar4y97QGel/7vLKtrRFQhRpps5M/f/I3Dv9w+9QsLcE50Ez59QO0r5KpbejJ7hBq
vNfs9/f2acpNdG5BGcCMRiWzEdIC2eRkM3y6dwCSnA5VGtkFKtE0l9Pfk9pHSAnXYrJ6ZxYfOtMA
2f3v20auF+HSiHI/Tk7dQl4UtwowmCG33pNyLWVwvQ6XFpTgOx5jrSEjLPB+gJDdwfdDp6zuPm+X
RhRn7zRN4RQJ7l9o1qfVw1w+6WtcvIvjQHlUl0TeqJIqhTNjSmZwR2A5XG07z0YwoC/eN+9+CWEc
Z0aUS3FM/AoZPxgZ6Kcs/VnHK4mJ5UEgRpXAQeuKfWamxBb6iHnSTBbWuUBnP0pB7drdu/CYluP4
x44Kt0XM2IEzHCFE+5l2AWFRIXZju/W2gxs2nyCbaq7hbRcKm5cmlfWxzX7O0PVMT1nRBHRKAbF/
6PNnjfohqkOlseVgkWXt2+3zIw/h5YV2aVVZMGsc5nYYYbWXpGBRNe1dHpD7i10ASaCtEExtUD27
ktiZ6tZN2lLDdA5gw49fjPTH7WEsuQFI7PkI9CV4TE1ea6QuuzTTOMLkNDDi1ziN/oUBGzlXSRcL
TIyyOnM8QLKIivykVY+xr0Ve0e1uW7iOjwl8JK5DA7wZyCgpFkZ3MmcIDfNT10ac8NCjz1X7ONMs
9LP7ByPzk55MX6HeqWIB8hy4bacaklNilBsrfXJnZ2UwC+txYUEZjJ/ME281WChfamtTudvbc7Xw
eWTypTAIwQ1zlQbXqKBT1evpqWgeyrBidwesxEMWFzk0tJ2j7qdcjAWZM0NPeXUSwzcOLrvvt3/9
ghO7+LxyMULZskqbCp9nWRjjeFNniJx7NclQwwYJJqiIENhLgjnlYkSStI+9pi/fdBKVRRVBvyGy
6b417w7hLu0o1yMZWZVrHey49dtQ4YL8eXuyrpcayQiUiHwkpIErUStsvpNzwKxY9tb+cJwnVOZv
f/7a/yGzJrEXOAySq0LZqB11B71HVxCgVd4XR5+29FVL6x2KHF9uG7pedBjC2wesntix0Ke+jIYS
wbwpy7v41GivRbdN5q2zFrQvTBU0khC3AwIFf6uOxSwtf6xQ9n9Lxk31vVzrJFz7vHJVkIKI0vTx
eU188r5X7QrU5tr/oUACkA3qnFIgR4VdF3VTmLXZ8DdIVlnWW5p/9vmbk0Xx/c4DnC141UjIG84G
UcZhA8HsDnabv1VaHtiOFrju5vZaL8wUGJvQI4ILAzl5WzngPbEypyNe8XYAf3UwQubpf/u+crYr
vycar+LijcwbMuyLYWUp1n6/cqaB8B6QfsfvN8c9G7feyvQsHAVUs3HtWGimhjqpEuwKQ+i4SUv+
Rr1vQqsDmwJQnK2pJiwM4tyKmphrirGoc6Pib5oflD+cT3cvwcXXFb/BSOOVuVPwNzBWzOOmIXdf
QaDlAlWS5MJDAkYF3/ZiwPr6GX+DTqmg0bTGqLK4BmffV5bYMuKWcTvlby701Ho8CMJ8LZm8ZkJZ
5nHWUOZCPfnNJFs/jTJvZ6wpnS147/NZUlEetOdj6QJ4+MY8t/85QQj8RASEMeymijcIseb97VWX
s3IZLUvZSxCsoB8O2hRqmDmCUEKb0TzzZo8jtJVplIy70v7V2CworM/1fC+JK2AfIPEHRgzGEDar
lwYz45xCTZ2/1dq3rBnWWSyuD8mlAfn3sxRJ16XcMiuBbVYfHfEghu3tCVv7vtwjZ9+37TEppxFH
PZ73UAxdhbld77HL36942jKhYu58TFCSR5UV9f4Lv1ekHWsAHy5jBNtCbG4qzraI7cGa0GFwQhIW
AKwyv9uZ4/vI8aJyjfYBxJuXU+SmSZkneeKczPql2jtrfe3X1+rF59VYf66qmhRMs09lXb14RPvl
u/QRlFERUho7r6fR7QW/PpF4g4GHAyzseOfDv1+OhgvejUYXTycepd+rdNsX4eSv2FjYVOhGkT0d
qPPhuadc4DnImf3G7vUTq17HcWOtwZPWvq+EagKy8ybX8P3UOlXtq2mtrLicg0sv4uMhLOkl0P+F
OE3aPz8UVD7JuNOfivJo6Un9MGb1Cyh1f6Fj7LcY68eOtOmjn77duTToTAEXI3BQ2GpgYVGWJjV6
bZpTszvpLQ1KEth1Gujux6T/+S/sAAuH7IzUO1SHV1vdqHk6GqIzNEI3fZSLqCJVcLxt5erkYxSg
UTZlsAuyUvWNFo+dK3JadidW7FBCTN3Iqu51XjAh+9Mle5CEVih3JDr1utQAy/UJstRzmHXRlPrT
yl642mvSBlL54JeBoAC6by/3Au09DmUpAuBlvMvb/cfbk7TwdXQYQgdUApKu2aa9Bpxa2pRPJzRr
99tEbP6nz1vKj9f6vm/4jM8P3rOx6+i9YSg6Mc9+vQr1p0VsOXWPz7faNtnY5P7lxedRwgMTt+x/
UX495xWw5I45nfpno9z3ycPtyVnYoBefVyJEbjpxH7v4PBQEPO8doe+yezm0gFTG0x60PoDroS9I
VYpwtAxNdaXQT1kTB/nj5K+hkRfGAAPAOeE04yCoQM22HM1qmFIdfYZxkGhWMOYi7Ie1XMXCNoXM
JC4LwP+IpCS9PAS2jwQCzrN+yp2oGiNvrQliaRjn35f2zxzu2Ot+lY74fqMf8uy1KLdzthIZ/mE/
uXDqWAvUg+U6oJR11QsGCm4PjaXWfGJJNz9oelVtzcbkUdz0SQpf2xzTxtsRr/uMu2X4KcyZIpgY
dMECxkzjlGlZERLCDLIB+2eKTm+PBX7T0AeaJjwEZrF4SZs0+4lXqz8GjOiDtjXBtRl17uA8erPb
b/vULHbI7UGuYir5VzQx80NWDNUIJO/cvrij3wSG5iYh8wb7xCyzaR9zu4p8V0StNQk7dPTByyO3
mJpt3OjThk6JdsRb2dp23Eh3EDHnUaUPaRpYgKJsoV2cfDfHdDjGo/1Va/oxsAF8C6jed/OmalyA
bM0k1I2R72e/nmlgmdR4Rl+hFrT13FZhrRH3U1qmfEPSLH2qGW3DOuXNsSqn+WdCrP4JevMAveRz
F3qZkYae1ujbGhygITCQ4i33aBLWvGwCLzf6LQj2m6BFa8UPfXBBKVI65DRa1TwEoCeKw2kqnQPE
MIwfzPNGGlZ8Ekf4fj0B7MHu7UCLY/91oCPdCjf53pLYWwPYXm9GXPo4ucjKYcPjMXG5GeuZk7bq
M3KyCLgroBuYbWLnx23fc32gLm2oG37oRF0D1HEyssh/ScXdnhOfl0kmJDlA76r21HpWZZXl6Fon
Z9Qem7AEzvBf/H5goGTTMbTMVMemkbIu2gRLlyBw8MxTR1dG4GCSL08rRnBmQP79zCP0aPRJjNEm
p9n+BdahoKZJIBj6PdZSQYuGkLtEuy6ei1eIqp5AjoHHgpyY9zaMOyuG6vdnz1zTPlraVFDoBYRD
utGrQrrTc3MY8P5Fh1oTpPUjBeCT1h9ur8rVU0LSwEi9EjTDIexS0WGCQXWjrkfrNI9WNLt5UI4v
gjwY3QfKft02tbSBAeEDuBN4SuAclLu5KfWh1bvBOFni/ai99rvbn/9TTFHXHyo7iOyQ38eDRXnU
cXPMDCPujVPHx8CffjMx7FBDClP26Hs/zeaRiudBT0KtcTdV9TS2H9CqEAin3szFyShehvalED+s
GYLFK0HP0kr+/WXgf7/cmXPTeVbiY+QZfRVzMAGB16+EzkuTKxsa0aSJ6xZMVZcmuDPSnA61ia7o
vT49za+3J/fPG0+dXIQLOGCOg75AlUpG1zvdxJWGPW/poVt6QWHycAStGt1z3oTmxCOhvXM9sNAl
UT9seeVtjexXDDaBpPxaFnuz3mtr4dj1oNH/CjZtcKhKbXQ1leI6s+c0eIwddVqHAVuVd78+6Jff
V1xuZfQZbSi+P4nfg+VuiNluJv7gtf3dL4ZLQ+rqidgi1QBDFq4m8DqzbA5uL+DiUDBPgIMBvnFF
BZTK+n6CfrkjIeUriJ7e2qp6GET7tR7XcA9LpmS7GbwjyI6uiEE7PL7irCsdsNEML06b7JoaBdzG
56FpJh9uD+v6ZJmSwvgfW0raoC6T1ucctjrtk4XTDGVUsVZOX9plyNgCNgdtGckieXm0mD8MJM5i
+yhcyCW2bbAmrLY0CFBto4qOA4TKmxI9FCmFrgLum2NKxkCHl6/iYYPDc3uqFocB5KHUEEJQq8K/
NG2cZgZ226MPGmA90CCWctvA4jDkNQKFH2hbqFkph5ImttsZw+g4NAf0iNHmfaeNK2flGscBxRrk
v/6xozzCXLP3AA/U7WPmxWEu4cy5sbHEW4cORL7p+y6c9DJo8s+W9/H2CBemUPavYrshd4BuI2Wh
fIOm6Hpx9KNI8HIKfGN7+/sLM3jxfcXfpEk7OmLE97UutPyIsDD7dNvCwtm8sCB/wVmM5GbMz5IW
FoZ6a3hfMoAqf9A1QP3SNFlgrMRtAVASkiyXRvoYrLFeN+hH1z3w9HB3VxnytRba01FwRW8rotXL
z2uJI9LO6vWjb0GHqd/Q2AvoWj3rqiqgGFESa/FQaa0eYwzZXOAB8Z1PZeg6r4bY0mzfiJVlWVr4
syGpR6eu3d7QyxHLkomDWzjfvEE8enW6ub3612b+EI3J1nFYu7oE0GOTCJ3FM+DNm2x4SKxA5CvI
/EUTqKfgpgG1sqeW9lO7SIkh5hmIpx1eiT3bZ92Kn7new6icoIlNCukg9amGrAn67yuL2TMgjk5o
1FumvdjmsRjvVV2TmZhzO/J3nJ2VGtt4ZsyZTwYokH7OazL316dEam5ZIFcD3xmgzsopyUoK1kGt
BgGFCGceoafp9mKvfV+5GsXotciQNO6J5RvbBhETJ2ueeGElEA6iLC5pUSUC8XKGxjY1U+bQ+DQa
c/KtYXF8zD33G0ev+6e8h4Qns0oTHBsAiwZ5p81b2Ukb+NR8itPioTf1sBfar9qG/OPkvb89fBlT
XwasF15CpWCearD7DRMO8Nw/WfEua0569s70U6AL11Jdi6aAhEMzMhBY4Cu/nIbZ1IzEapl+dNjv
Kf80m3k0jP0uS05FxVdyUtdTjmE5wEqieQC9vOotjna4BkR8hX5EX35U6N9iGYIjujK+3Z6+ZTuI
rIGpQBegrzhZNwdTlO60+pEnO8PNwpJuUvJm0Z+3zVy7Czmcv2YUNzuRyezMttGPXZKGuZY1QWFr
wWAkK8NZsiOheI6k5QYCTB6Ws7OMW4o6iciMo+vtEzOq5sBf2W9rFpSzYKOT1kAuzzi2LjC4xb6J
AbxcGYX8leqePh+F4pEgAT8X+QwbjATuFOVrBCCLY4DbQ4EE2c6rF3oyIaNqxNw4zuQbVBoRsfv9
yv5dHAKIDKXPQ55Jrb/kyVD6fVoYx4r3Qb/3kNm7vaPWDCg7yix0ZudtYxwH+1O3bZsVSqTrLmoE
Bmh6+e8A/vz9bCcR7tTC7ATWuSmeBOrHbYd7znKHz67o946HntS52MVj+ynv3IhqEJol7kYHqUjl
sA0j6CxiBdQG6BilEO1tmyzirFqBVC9OAtIBkiwDc6zWn0F3n9V25RvHPt14SQT2138xyX+/r8Yr
CRQwp5g5xjEzdjR7EGsedfH3AyMD0lqk3q8UVVGV4Ekfm/j9zgevff/h9q9f8m3Ew8WF/yESUq8t
Z/b5VBeJKQPIh3n0w8nZdUO6GYY+um1pKYpES/Mfth70cKspL7NrbCtpdHjriT64fr4xCvthIl44
GFoXTCMacr01SvfF0Z3ZVG4jO/eabGKwiQJZoPkPc/FkWiJw61+3x7boLM7sKPEFjZ184mLWj1Px
EZwItv01Sf5F1gLkUH/nT3lw9UbTYqPBBrJP77phetcZKIpVqLnEa/jp6zYwebDPbMk9eXawc9a5
8dRP+lEfs0iq87FnV2wyB7oBU7WZIXKSgGywqD+X48dKxxvg7fZ8Lq0bFCERPyANg+ylcuO2ejFb
YGnBfNoIlg7gyoeCbb8mm7S0IyHYgmAFRXz8R7FCysZGVQqjHNJ3jB7q9p3Wv2/S9yAI2ejNyrPm
muMYc3puTXHGVFjxOA6whi7CRxsCEhkIR0YiQsQwG0OvHoTd78usiry6DnVv/jqOPGpFstctI+ry
+UtSe2ErxIp7vO7LuPxdqhOfqqRNLbnWLisD3/9lxQ/MRZavC3S+T5kf6AbdxGt9v4sr/Hfu1Tgx
9cwsiwVOpkmmqErJR2fQoiprNgldE2dcM6UczhaAWIczHJx22hbDazVEpdhba62Ti5fh2fqqJJZD
Mc0CKjr6MYbqHTXGbezwoMrLZ6OOgylBh2sC7uxsOtkF37a8eG1G53ESYFSg+ZYm9b5GKwRNWWQl
PKB0rEORJ/vb52opXwTNbzxHwdCMJnyV0XPIKr+hvtzy/LEsoS+obQ3y0NXPU42u6zx+TgViz0IE
I0qgt20v3WPnpuXL4cyneKzLHGx//Vg3G/ZItc3tzy8eZpBV/cnKAzWjuHoH9VoNzwG4LP7bR5Ce
512QUVT026/W+C1N17AhC/ak3BNoS/EoADZB7rqz4TDW+43mUyRF4g0rt/rvatxN1tY23idrIEPp
GZRQF48pydlngVgM/FWXplLOdN9Jc8ycM/2uvTmg4DgpvOzkxTo6tfo8AlRzO2rT9vaULtxqsIvh
wUOgjqvqRKKDJq3jPNWPfbJzaGSnobWm7r2wKS5MKGcTidPe7giGpg1FaIhPQNbdv+0uLCjXZqb3
tctyrJMLlhqwjICnp/8fTSi3JS+0YTAnmIjZW9M8ZnejZKE/KXV7sKtxgFwVJ2QmScJzyvGmpmbU
zxtgYqL7VxrMXgCAymblq3p029tpx3xrPhaCfGUDj4AO/FWsIvSWNpRn4LmOKgXkadScMa1T2ubM
nY+a/+g7O6FlwYymv9tjWXD3YOP9a0RZDa2AF0ZRdD56bhVoJeQyoABtPLNsxeGsDUb+/cwB8GIo
qM8IBkM2aRP6OXoYV0wsJFOkRAlq3kBIy7r3pYkRBZiyJf58TIyHaXxEyNV/HOy7s5RgLwZcE3UK
Cdi4ylLWrZO6vT4fJ2NX17u62AHac3tJluJJ0CODaNsFlBGsoMpcUd1qcB1N05Ga5j7WkyBj3aED
Wqen7qYvgTc3zF3edL9bq3lyKQn7Og9ba23JFrwNfgZwCshLgY1Yhabofq95RFjT0QkpZyGZy/D2
QBf23oUBZe+lBukBOXanIwEGmW8q8r3hepDX9/LwYXsDO4jWEjRsAnqhTGfcJFWPShy418HBF/hs
xRssRQlga8abk6AJWba0Xu47FJJbkMxpE0KZHtSndC+sPCzdJ2ZpW7S6BpPx4sQ8qO1X3f1x/wyi
xxWoGAAwcK8qW76LTYakhW4dG2fbej/cKkVefmutlPAXDhaqZqgvQtoEJVOVdaYHcnEWzLCOlD/n
bR3VUwYCkt9F6Yeomv6LEUnaLGiXOcjyKHG/CR5ca+oscvSGwxx/c7oDN4AOo2sQmaW9B5QncD9A
lSzkCWqTpJyPsEObDbEfmzKwugDNHCt7fOkQndlRQbHNZHK3RwPVcfBe3EwE3d2k9tjd5waUSA7F
JuCjLBjQ2SM6bPkahP+agEoaAKmdRA0TYImUSDQbUhC6lTo5libXd43d1UFldFmAinf+bCXIE8Vz
I3bCKb+ZzWAEeDpWYQMsQeCn/VoFR55VJbjDMYY+PRhCkBUhSnCX27FVptpgH8v2WUC8oXg22pUn
3rIJ3LmyaI/WbsUrdW2bAHVQ2Uenqb5xkjx7fgmCWntze6Mvbgxgaf9rRvFKA0vSudVhJiPgO/WG
aPwX+UzM1V8L8gicXbl55rWZ45T2kUPHdzOab7cHsBDSg3JPcoOhsH39OMqMOc2KyiBHp43s+Ilk
CFK2lD1BK3EVTrO4Jme2lD04NSOuClxSx6IzA26GXgWc61rKaHFFzowoe6vr6ok2f4y04S/9fnQ2
jhE6PWywmyE4VQMHh6K43WcpHA7W2iq1Z9OdHm6vyKJPOzOhDMAdTL3QRIaTmpbeE3prm9DRQEXc
QC0sqEgxbu+35yLl7wDijNtPV24f4LUap9ML2GtJBIG1wCJdCCm/qLkf+48JM6CxJgv3EC5QnJw7
VaPmVxU5amJf0f3+9jiWFh5XG24CvH3AEK0cRWY5PM+NBC6UB9q3fI0+ZGnznn9eOYdF2TlTJpel
JxubQUv72SMrMMGFNy+Cxb8jUM6Hl+QxBLwwgqTYAS9fFqgQ7Attg8bsMhjXxOjWBqTsM+g65AkU
zsjRqjxkwF8GwwCwb3d7UeRHVE8P/RHLleVKdMIogQBoqEhbWJQcM/bWa5D/RGtwYn83rY+V98rg
Bm6bWzo7qKkDMYsXvBR5uHSW6PevfZB2ESBPTEDwPzq9FmUDhZDg5rYh+aHrcf01pExeDH5vLkwY
mtCL99jQ8dClYCZjKf+YI5sRecJai3UW9zcoAMBUacj/K+e09JuhYiMjx3F89dJN1q3EbMvfJ3ij
IvmBJi/ldJZslNJ7Mzna6a7igT+sTNnSfgP1HTyAKfe4ej5RPBceryrzaA3brtiiJMH4yrNuafnP
TShnlKfDwNECZB5T0PjP0Wg+lin6IlY22dJEgfHBAKcBBHNRZLvcZN2cgB7ZNM0ja0UdZIY1h34r
1kCBSztMErWBNwZxG95vl1b0rLKsscnAqGhYm2x2HnzuR9ak4Y2Y1lvLvVOyGh2XIIgHLPuPKPo1
cMdx2o6itdc/IKWmk9fJO94+MX8irrMj88cAFgf4f0QzuG3UAVVG1Zpp4x+KPKyNcAAlEXkQU8jI
G7Ei8UUvt5UVtFkIvaV5jYhCWbMr4/LvZ1GU105TXVmtf6DlLL77ouVbQb01wWzF211ZUXZGTrzS
gvKZf7BTEnSzGxjdqz/vC/5iUAeB9NvKlMo36dWUInQDhAhpEaCyL0c1AOElRD14Byc2ASIiQLcA
+wVGNhscvDWrjcDjTfME2ECzM0zhPeQ6q9/f/hHKPv3PmM9+g3rmMqfxsr7zDjZQ0Sad8XYlfoiu
JfRemEdui+i2PcWN/L89oKbAYIkePzWf1kObBqKX3DsQ0WwKKoIsjqM6WUuhqiWi/9hBLzKOBcRT
rxLBLVIRZh/DzpgUL2A4hqBpXT61PkDGvZW+dqX7Df0yX9vYDkmTr0yq3I5XC3tm3LxcWL1F2br0
M+9gzd47WtMHn+Yr+RT1RfhngIAQYdegyn6daGOCaAWrXedg669+UUZz/DiMR3M+sHIOhnxjdsMm
Nv3QcJJda6zRnSiu+j/WHbw6JCAdtE/KbeN7AP2IEdbzHt5szn+7fr2d7TjKuVhJfCwuJR6//9hS
ZpM5YNoue9851HjiBkg77tqEvDeL+X3bAjuVjOVDVXVbd9R3M5Jx910X/xkpBCSRpZBjVTlw0jSO
W5NqziEdn5oP1tpDd2mr+GefVwanxxwteCk+D97lYGvjn3vPG25ruBc8e7BMYDm63IoCXx/icXAP
ZfWzaIdwzPe29uu2jesxyIgAoBrAxtH/rSYn6sluJ9ftnQMLqP0A+Zjbn7/ea5efV4I1ZzLLhPn4
vJVqXwqzfUlE+ayZzZNwqpXH2+JIIOKBBZHdrypdE7VmE2onk3OY/RaSvGnAft4ey7W7xVjAsoPU
ieugMCL/fnaRaeBytwvSoeERmgioVwrUzHFt9tWT5a252sXBnNlS5k2Uc0Z7oMUPZpFsy7yJ7DWW
3+sL83I0yuZKm7odUwejoWildaMC+iqN/64DUaLT/fLWBKSXxgMKdiT+EYRIupfLuZu526buSJ1D
j35VEfu7eXh/e3X+02B+6bnBtQ36W1wP/9EjubSRaJM3tmRKXoGBFy4Uy61in5tVF7W4rZtwtDsb
uGtv3uTmUL8f3D6N6CiSh6qxxqAHx97rqAn7QRc8fy0KkG0kHiOfaEbHt7Jopx082PCp88D9UUBn
Z98DrrevLAdSHrMfh0JvoFuesbQKYtQ+Nkw3xIa57fTWFA3WME4JoGlp/Cxa0e9As9PvORq5Is+B
xJvVpN6maFy6tXo2BLPO0kfGGbpF3LFD9drtv6AB9bcL60+NwfXX1qnZNjeZvzG4/2UWerurOe0h
YANAm9aReQs2e/LUgaG0D2LRI7rry+nARyc52HnDwhlkSKGAqvLWTun3ESoCgVumRphUVhcREWsv
/lQMz+hZYJsaXVdPRsUgRDKA/m7OhjJyUM0AJpWgi4/rZViOXRyYWZpu/Jha28k1q1PcpXmY9sz9
GGtOuY1RjNuT3tZ2ZZPwp0pQlEXm0XwQLvlc2WMaonGYBFM5J0dXj/tQS8w2NJqMB15t5E+a0L8n
g5FGRaO9ITE6/wKZ/+09tHTCZWsDCjZoJ4bbvdxBboseXwIE7Gvc25BVYU+2YwXMJB+8qdkVRn9f
ohTXk6QrAQQXMHTQSaj1ttZtDHsw7OTVTdNtrhXoEU+euDuujOo6bIMZWdBzoKqFBiHl7CUtaM/1
2UleCahkkNpIn7H4h6Fztrdnb+mMo5VKxsNSS1IdDo1p0kw2zh/EUsYYaey1LqelywT0b5JDEv2Q
yDFcLg9YEWPwWzfJK43boNTnANThYeWCxtXe3R6KWpL6szTodELuBNVKdDsoc+aX8TiNVpu8or9+
79Nxh5P7VCFrijdcoFE9avIB+AjyjbX5u5jrK+mopSU7N69EFl3SddmYjXBlk/dlts2Pdtruhn4t
Z7O0YtCjBiXnH5Ey1Sv3NM0tt4zjQ+mVPwh4CYLWiFeC3SUbSNrCCjBA8M7KmapbM9dRetUO5qQF
JlIzNV/JniwEmeYf+dL/N/Hn72cXs9HlBHFMpx16p3KCBHx+oJVie/QnfjBFd3RqN+qa6cEZ4d40
e8X60qZEfk3GA6idXyULGJ09O3Or+DC6fEv5t6plGz59o/PKPC7aQYIN2WLoEV01wGXtaHV6PscH
UYCKv/kAyqOgc0+k+Hx76y+ulwsuWEsS5SFhdHnIqolXjYN+kkPMNxZ7x9Z4sxe+j6tbtmrAIUni
yMvv41xn6OL340OXn9DKnJ9u//ylk4vvA8cJYAm8q5rryLTZ94o40w5w5iZ2RG+FhWYljzNgx+86
i/WR3uReABHXZg/EgxEVw+jtUcNfQ7UuDhSEFHjHYi6v6EOHGb3nhcmwK5vIfWev9WL+gWEp4Q6A
dUAWIKsHFICapSpJPVijZcWHqU2rjZk5c1jaPrJvBXhBKDf452koisgshLdDYyW4QfqY7qpMt3HH
xunPFkHGdmRJFbqNAHWH0fEdmD2+eHXiRcyIERkwNgV5qUF9r+p+Z779lPX2r4515N3cmF3U0wwd
oPY03H9hYWS2zDGgae5KIZoIo8io7sUHDeTZcWZtEu4e9aLc394qiwuEywQeEN0pUMC63ImIUs3Z
bbFTLC8OSk5DsWJAxWjKW0RiH/9rQQU2DEnFB66l2iGOh6hggDkSE7GS5b7msx16bfHUNVpQm0XE
ZmNH3O61t72nafD3iVM8OHYXSvJcbxzeoRS1YXm2N/I1zseFqwbkKQgLpJKIh38vZ8GwhaCJ4WGb
Vu8cLyoNMHdMK4HOQlwlO1t0HxwteI2rDHO8toep0g3tMHWnWP9QcB6ZughmH1JM04oDWHjXoI3G
Al0aErh42SpBgsPIYBcZT16zCqsqfmieE6Vs12W7STNDp324fxPBnocTjpQfsB2X00e7QjTgZtUO
4/RCgVz5efvzi1sIj3OJ5MDTFniLy+8jwVc2vTloh2G0jSctdvQwta0mpBX4juiMnr689c3jXNb0
OXa9dkdml0dJG3/GKzaJ5s6KNzna89+AoIl/jNw1wionfTC4WotCQO8+kVokK9nRpT1lSLZ/D9K0
Eod1+aMFYktz4JiU1vuQOGjRMYHeidcguAs3Irjd/7GiMtLak8ZYldnaQTewsUL6tRueKF3JYC0a
AVsXyL9l/lxd39azhTMWBZxEY/sRnph51GaQLIYOirHxRL0G31k6KniYw6kj5yOD9supmyFziFdQ
qR00hwYVUrqD/5uzl1ZAd1pfOSrLtpCBtKTiLl4gl7YsK839psTYNPlQ65LAyLuonB3cBWBx7tfK
KksnE2ihf8zJv5+FaRwSuJXNMbSZ2kFi7PypDVz/Y2ses9oM6iK8fXQWzQG+CpC8REKpRTVrMHza
VDLwLEArAw8KAaNgR2ywNK7hWRcmEp4eOqsyWyfTdZcjs7s+rYWB2KxLB1CtZF/72NoNWrapmwwF
vf8j7byW5EaWLftFMIMWr0hRklVEUfMFxmaT0Frj62eB59zbmZGYxGSPWbNfaIRnRHh4uNi+fd4w
pysP16k4UfHrIcqK0B55+WcXHrLuxvmLy7N19n1BB1OryazJ5PtzgZ/kZlvlVJHR5j8C4FR3VKDG
VNlEH7BdAJp5xwIa/W/V2geFO98ZPc7JATMdJm408PQN5kHOnA9qXH2Xs941lBRnw/o8DsNzVZbg
OqONu76iMSychgXsLIUda9n3EwU1p1GVowKPavaPPTM30+pRAoCVhOH9GGSAcrZwAKt6cyJQ2Adl
ivtEs2X/1Zb6d0biPOY563bwrKZpP0vKxo344xIKLiPkniTCIYdg3JoYi4Fu8fNkHtj33qA3PO/e
aXN+lJvvZvqhcCto7gYotfr7ctbvEpVzD8qtKU+rewwVFTMK4Tu7SKJOUhvCmruEMZHv6tJLN0I3
ejRb5gB9SfONd2i5dxfrXeZ5EcfDCSq6yHUJKDdZYjNANns9NQ628hyMfxd65PrYgcze+eZGmPZn
EMSFzKUrn9FsgFn/9GWdKJHS2/LUFbX/GppvxZi4pansI4hlZh1kX+tZ41d7upPgquPfHvrOcXsm
kJZTtGuUYiflzS7JArcIifHmd4kl7x3m3taK/sLY27tivG/p1spmbdcstAL+vTSou1h/sqqnSJ54
K0JXamHJz1zZv7ONl5iYOxheouiH4d8bCbN7f0jOl8l4mKuHcBz21y3unw42ce2oFyaXegsbIOhz
Ew4EG33kvwbj96Y/ZNMrLcGuFc6uMv80p9ztlHvV7N9LxksONKRIQvIo00GFgLEcZNeUYxjj7Pvr
v+oPo/TFr+IngRuAeIDA8/xa+3o6mUqmOK9m8G5U2/3YfXHw+BOFlidGs0+zBML4WM5PRfldU3mT
JkYUVd8ked4ZBhMB4r+CptrpUbmbR69v7b3OvMhmOk7tbz9+dgp971dbmZk/8zovfzQ+LFoLka3o
lrd+ZXVxbDAjnF+TxyUUAFQcgt/5MO9V5VEaPud6S8D3pS3fFZl1SLRDT/5GDe80+ZjpMelLDSKe
74aZMwn0SZHSu7R+ma2PZX/X669N4TXO50G/n8fvfZs+mPnfWTWS2rXvy3DDRV4pd6pL8tEBLrHQ
CxvC82jbc96Gja9Tp2bMa/giNY9Z8jTVnoHKx+XntvqlRw8UOm4ewru8NDomHcwbLS0WvDXnZ9/U
01D3AXAx03/fle9K77purTi6ML7hmsPEQWpGVHi9SfqwKyvjFaayd84Io6dJnm6+kQ7lP6vQlgUs
CcmLRharYUp0WdXGK0yH+9Z/bpVqI+RecSlYyD8ShKdvhGS1b5rOeAWmHBgMzNK+XN+pNQFQPtNR
hBRgKKJp0M18HFvDeKV/zHWtJv0XC7DptOEgiAku0mNaDqFMQ3b6NYOv9D77+S9+/cnXhe2p68bR
upavl9XHXH2xm62a/MqzSGabhNvSKYLSCtvjdJPWB3llvpa9/k4fu9d4tD/FY/kxVv39ZAX3o9Fs
MeWvKS+pD2BOjMmCBEc7vxugXQelj1HePm54FBsmDhX9GBxyBq5snM6FKC7+Mq2MF5+Xn3rHuajY
JAkSVV3qydpjnYMNPM7dBgBtS4R6LkJlUGjfM3rBC/Opf+hUegdrxjG8Fqq9BSu4cNtYDenLJb8A
CxY14XNRc1DkcRAiSh6CfTW0d3IcW65jFiF9FtrfHRjS6+p3EYQuAuFDYkoMfXnM2TkXqAyVoflO
mXhJ9CU0H5XwR80FirbyVWvrAjAK+TVPzuVYOaYmqFnXOYkHaqM+tmF2LO3myS6Hn4Rt90Zr/b6+
rLUj06BpJ2tO8ukCQ1XN2hD4jpl4zWRC7RcmH5tAfy3VLXDvqhxmmxGb0ZFAT+P59qVqRrQ9z4lH
d4pbNzicP6t2w75dXGCOSDuRIahfHIBMj3058YgQ/9b14MusmY8gH6ittz/VoHiBmtfYuFXrMnUG
6KETULqIekjdYypGPeEdpZ8o/GAOJbzT3ymE6P0TZPUb4ta38X/FicwjUjr1dHVoCeSS8JoQG8p9
xSzFf6EUMMzhsGObOLJFSU/8Z5DKQdKldeqljKTMR8szJsebh62059qVAlJDryPPkXZxhwd78hUt
LksvaWAH14PZ+BJX4V3ffYx8TO51RV8VZjGxGcgqLQwicG4y8iAlPVB4U13vC53SVBE9OEPmTtIW
Vn5N1NL9Bc6C2eNUcc63L9VLLeqypvS6Bms0fJ4Y6NnMPwkVri9pTfeWDvGFahD0qpg7yoyiSzRN
KrwqDZSjlCzkvrPB5GTlb1ONP+C1Psut3m5s5IUXwS0Dmcs7CVKaNibBEIZS3MhWjNRWfVakZ2cj
AbD1+WVzT3SvTKIuj6qg9Cp3iPcAOa/v2doFOv31gmqbcdFIasGvt78XFXFbP+7MjcLx1gqWYztZ
QWzUaWcuK5ijg9RsNjJufV6wOEOs11lN7wKkMPfSC0201zdo+ednQQ/HS1caCHgmFwBTFjZIBt3R
W6Zeeq003xXZ4zgcy+xrXLzl472h3lXTlsCV28KDR3QC/hrv3VnWe7JdHezbeRfXuZfLFWDdNpCe
raSmcb9QpX0w0f9+fYGr8pZGQB4jSuKi5zDWc+FX3Yg85xh/oPz5K99qj/jDBCFsIu8QvokJTOKy
2dSYlMiU4PnyMpMufhdafmk3cKd2gJToUX9fh9IhLoadlDqf2kw61Eb0miYTdAuAgIbqvWpQNSwj
JXYx093HYp7Hp84OkwDqh6D8wBEq8GjbqfaAHIbclzRIlX0mP5eaEe3LypQPZR7Vrsk/efBzfXDN
pouegjD2d2M9JO+byuRbpRTnu1Kq6aySgyqGfa4OOe1iZwb6PiVvas7zISeD0ru0mTLPIA6c+1CW
52cCOukB5J2/55jiV8gKcuWoDRr5ayAoLuUIP3bVKvs+2J3yKlfKd7vwv5WRxBSGOGvBIEaJfBgk
i6HDFjM9IUi09NzVYvu3ovX+Z02SVdcZA1M5EPh/NMsmeUtLPfZkJXTSfWwyr9ifw/ohVrTJDZVA
eaS/1P/hJKrau13ACFIpidRdqufGY5ZayzRSpXYVJk28ZOOk7YciGV7qLLPYnqHeULGVKwo8kdLL
ksqk6CZaAKsfU434ineze/6VNcpG8nlFhWliBU9E/R56EJHc0WhtJlUYeuYFeuFG83cleRcNjz0b
eP2qrBhLEpXYAIrnOAJiRBQPc1f7bZR76QSlfPJc1jYojg3wxspm4QMQkfBUEnRpgtcWKho8s2Wd
eVn44H+wpq1k4KU9o7UcvPzCtkdUKjzGxWTMjVJJqWcFn4bEdxn0cLi+S2sLgBaGLmzSApf5DVr6
5EgK89yLqp3RfTa3qqkb3xcr2GUWTZnf833dOTgHUpD/Xz/fEDzzwEl8Q574vPUE+Lvdar1e3gvB
FMI8RAccs3xIAInvSTOlQR0mZerNZrdryu5B015x0bF4D/ImOfbaVp0KEy6ePaRGljhFCrHFk405
UT9c36u1i7eg6kgTQDtEruP8rdKTbDRtEAVeGxyKpHG7uHAzZV8cr4tZuXfw0dMshA8uw88iHEkf
thrVn4wrMQd7Tclf9dq490f1+78RA0aHpjeIjcSjwU+sJEOPMi/UOo9agzsM6n1pbHEKrXgUC2EF
gTpKcAmxDGi/yZaZcN4kDa7qdAdziA+68i6cX80YrpZ+cP2tVrgVRViOCFeftC1kb4KTFOs5OqcU
tRe+l7L8UBfF7Zd+mcu+ULXAP8XQmHNNyKy4tq2iqDytJF/nGltlk5VrY2hk7xcSKC6NSAAUFY6W
JK1aeoa6z97exs/1uN8arryizQYIM6iq6SYCviesodI7JY1Tv/QghPzQlwcmbwFJlWx3vpHziTeE
bOBCOIlW838xIrJyRa9iBm95Y1buOv541zV57bgXBuKFKoDBeWLFfmo4opwpGN4UprtpP05bW7Uq
gDmDDCbDMSZfd37csoSFBx5de9SDqn3Kn9sXwHtOvIj54l0XbnyqFI41ZDUbZKn3XRseNeXhuoS1
wz6VIDyzrVUptR30RCVwzQWWusdpOkj9X8wyuS5obatopXccgnqSPSIEOYzmqZ4gOfSCH1V472wR
C61+HvedkswCp5aF+MSS+kCeTLPymuLzVO1Ua6vjZ0uAcNTxkJRdqCFAz+4U+c6/bbj8chUou5Iu
otOHaUBiHkLvqkw3K6n0mqj+rTU492p+u8tDAMComqUagv0QlIk24xm00lB6Wgc0G8DbxgmvqNLZ
9wVVahS5C9uU7w9h85BIwydyOEfTj+7J8m28hCuHcSZK8N5oASZHFCJqql2ZgWefruvqykN79vlF
/EnsWXSzWtQSl8JiPI/t+lSntvq+V1dA67gMSQqJfvG8pajOwjZwCk83C6rtIHskZ7px5syiVKQ+
gaHSwWwTdwjPXWZ1UmH6BSeiV4e5ab43un7s2uzgl1sTDlbXs8DI0SyqiWLSSRmtEFCvXXpx8jzf
d8lGaLN6IiefF26fKVeMczVNPt8kD5Z8aJTDUCcbtnBrDcJ2KWbWj+TCSy/PjnZ6HO6va9XG58UR
3kQDQ5XGVumZ+Q6CVWkLv7F2/0iZaHTBWSQwxPSs6rdlEhaoVJX30cvYqL+kyI/et0kgP+jaMG88
rsuWCx48/ocMbGwhybmwWEUz9aNGpAmBaK68m1sr3KlJ77jZ1Fk7hcdq7yeR/T3VInULribsJIU4
aNKphJCnUQAIi6XjwQ/oWlKgqjYAx33pt1jPhI387+cX1C2c+DSYCG+JWtfOPCn0aVtT4H+2slHD
U6yzyDUmXdo5xmDcphn/EbhE1BAv2kD+Fu0/sTfDLBWKrjVgRfVnq3wxtlBdwu357/d5Ycg7LSiq
ZT9Pvl8zFDRvM5nGcyXbV+F7P/y1tN5fV+/VXaNgBKCPBMTF2LHa6lQpH0x2rTRcmpr2mi8f9QR0
5oYtWBOE8074iKnBJxJW0/SmM9kRp9/14M4SI/mkDmrjqgoTb7REaXfX1yW43H8271SccDgUxs04
6xZxxrfQ/pRmRz895v0nzfl6XdDaKVEewL1nPhhcTcL7rEDNlWiOBL1799UavvvzsY42vIz1rftH
hPBEVyrjTuYeEVb9EDmHcn7Qmwcluru+kMVOnliG/+7YP1KE11nJGzvOCnaMMXfzeAyeaLwcrDtQ
ZdpvaAn+hTCUmn5IOOvxoM51uywltdUkLmtWtdODbKbGh1huLGi7MuUB5g4YjKtqMPewjcYyeJvR
2vgBq3tKkhbTC372AllV2Xbih3amekrQvavq5K+x8WkngEvT7f0tZVzVkRNhy485uclBRc1sklIs
X32o/87j+2IrubfcnovDI2KCjwdqVub7nkvIjHQunMW29sZbFL2YxcYju76Cf74vrCAloVBkcqx6
4CDdRv27zu+nfzF1hFbRf2QIOpFN8dw4PTIafx7pLp6/oPmqGxX9l+vKt7WY5Y08OY6ebsBYMblP
YLjvIE8FNtnvI2lDw7aORPBLqnAEbqIjBfseUSW37v3c/jdGFXwBJGH8j36J85Vk/aSVPVNKUax9
8E6Sd/W7sdtYx+puncgQdstikrEkgeVnfsX3cDy2yn3X//4XB2IsE3uB66gXDbWpkweJUrBVavqY
+98WOKk8+Bsv3eo6ToQIVhTCnlRpNZ91AMqqHTceD3pkbjw7q4d+IkQwonFXRZlmIESV3ltwyN7O
2UdpnfiDdBUVr4ssDzOv+3gcDI2AmQ6QHwMAz+tHcbkADeeQcSgk2GG1FAt4s6xCti8pmjc+zfR+
5u2NyReeGUwuA0tgx8BPsx3hWvjKNNYS9Q7PiOWDPSY7MofXl3Bp2imjEI3LS8INmnz5/FJU4zhD
xQDuTiun4JkO909kspiIkhZvTh1tOIHLDTs3vASDJA1pbca/pTPxXFjgD4mZgBvxqnY/J9/qGUOy
k4PvmrZxDdcOhpuMDKApl9gegJehE9Wt7vnvmDvg5xsGfv3z9AiSowZ2I0a2Y6s2vRHDmCYnTwAK
o+bD9UNZ/T7JQlCDjJyEr+F8n+q89w0pYipsM+3S/o4elevfv7zd7AvgkwUhzuhyMWkYWulox05o
eJUFN/R9ZDKZ6ParQR8c43lJxFAIFuMXo2AGXQXnmKdko/KxjJzhuzSGWwQvf1CCgkbhHcNPQ7MS
qWgR3OvkVL7adlI8aXQYyESqRNZ+jKOFX/K5MnTqz9ldHT02I90q8K+Xf6fdxgVaOSvALsylJCQ1
4FcWrqjSS2Vg6JLsHX1dviuiG0ECiwk4/b5YA5shpOhkldFfkzIdg6Y5jHnoqrV0AFd9XSvWVgKD
ps40HFghSNyca51RzrVU5LxdejMdXrpqPNz8fRX8G88veV76FYU3RdHzuIiGRPMk+1vvdVtjdFZ+
PvhOWjzph2T8pCocRGfJmaIDLvRsJm4Nn/XbPS7A+/98/4IKOkhzy6xtjdzf76l4Zm4OZfq727eI
B4XORaJkiGSEI6jpHQ0NZdCAWppuRC5rK4K9vPlgMiCFJ7mAXeH6n5+xTB9/25Zx70npMWM8RORG
wf7WNSACltwlUabSzCS4WUHop32phwO8xZ/8MN417YYDdPlkIYAdgiYNMBsVqPM1WB0keyPZcE9L
iyOP1K4q9o10TO2N+7AlZ/n7E8+3ZJqckozICXDja2mvaeXRN+6zzdrt6qEwmpA2fxANF3WDVlGz
dCzUntGO+b5u5Z99Z7maGf68fjBbYpYLdLIeFQ7RyYiV3stb/aiRWkzL4i9bS39cF7O2bcyYpUjM
KEH5ooSr5MT+c9l1Xhx7lhYxgiSD3GvaN/XtQ9YW+CRwJtBT5EpERhZGTrdma2mtZ5h3ufG+d+7N
oHXt5OMQ/Jjim1MXizDgk7TiQiknMkc0RpuAZZdar5rvQ8uDgklrNp6StQPizlOVdiiuXhBlkoFU
065KOi+MdbeU3xbqfLs8XD+edSE0KpBAXVrxBCsMGKpIZF1vPRJL+rinL8ywNyzAmoiFwgPXmxCV
DNa5oskhADBJR5/T8mMLPiuXX/UtSuk1LbPJ/BMAGUu7vSAjrqngUhoYsMbJo1XqL05hHMu+3peG
/XB9xy69VjxImlPg9SJfcJErjejhIzWTjp49d66VPQzRwXDUvTZ8pBK+4Tatbd2pLCF+9GunHZh+
NHr68Mm2PzPm3q2ij9fXs751i5KR+GWY0/IbTuwAmBR1pMFr8OiTU6LjGD+W887eSmBvSVn+/kSK
oQS5ErdI0aXxTgkgB2PopaW+yM1tsFkcJI4HPaP6Te8zYcy5oCHonLDWmtGDi9edyUul08arvHoo
JxKEQzHG0klipx69Wvs5Fo9+zPS6ra6OFU9WBzkNDJ97w7U0hf3K/ba20ylHyPglnD5n6uOcmAfd
SRmnFrt0WbfZV1o/dpL6WKvPdVdtLFKkrvmzj8BGaISgrwTeEME1sAM7jHtLHbzGLL/2lvYY58qH
pKxeZ1s7aFTvpkp7MpYMo8m8t9msv11Xy//LDwAJJ8MTb18kh0uDkTWDisbY9Vuu/lb6fl9nx0p6
kLsvdnzoyvtWeda1m7NC7Dszb/9HqmAP86mdmsxE6mSUboVjVO2n6K/A2DAia9fhVIzg2VVx2hnx
ZA5eZX81828lnMcM/LCO1/dwecLPw6HzxYhP/FQYIRiBwXOs2A3LyA03gFNrtpB5JSYvIdici1R0
TeNFEE8DSlLH5U4em30wp3eSYx8iOfgmWcGX6wtartbFggjulneEErJoqzTs1BT68+D58Juq1YOS
FW43PiiDuod+0E1vBDf95xIsjGsmvEaUXgRtcDJwuFoQjF75NfY/6eaGC7a8ShfLOfm8oAUp3R12
X/B5uXyfd+EejpQQwnpKSm4LENiBHkra6Ey7VLxlpigB12ImL6MurQ4j0rcBVfjikzOorh4fokDb
ldHn6yd1qXpLOgQqMvJUC3RWUD2p6/MOaq3cK1xzCnYOf64LuFQ9Pk4tDCgSngWg2XM7P4dqPsbz
lHvh0VEO5m9noh52SDfM4KWtX6SQ2iHNxX+iX8H84XCOeqRAf+m6GsQnNwL0ULEzCWJAXyR9atiL
BMU+pgGu8cY+rRwEkR2IrYVPifyUcBBhozVdybxwvMi3bKcF3r84Bt5Zfen7gk9JPIbMmIdQG/i8
BT1XpLhJ/02S9oqzB0+yvy5r7TA0euaXmW0MPxBv/zikEKyESc7AxA8W0UR+YDrGdRGXBgZuY8oo
zBejLM1s8nOtqnvDSsJ+KDw5SvZK99jMXw2rJIjoDlF+lOCmvy5vTYtP5IlZhNjsxnJMaYCvQOvD
nuoWRvRBzxzFlcvsPshpIL4ucG0PmXJPMm6xAqqYUmjN2IE3WM69WI6+qGOMmxTvptTZWNea1i0Z
sGWuE2BzXTCcepzbWRdZXP85dx+mcCufuLoM4omlSRxMuxhTSP2U2dkg5R4wIEZUWL+UHAqq0R82
+d8XG3xuo8kmAnCFrRRQJbt2rhHaqGICwhiKgjp12/JBqh7yeXJlczxo0r1pPkD6PncKP6Jw1fE1
zQ/XD2xNQ07li96mHnUdJHqFZyblj1pXnjO4a13An8egzt/rubOBmVvbWSrLzKCjKr9QWp2vV4U5
1W6mAB7mdJeDBmuV6b6K/4V6nAoRNnWGtq+BUbSh1WkvVa7/dn3PVrQPnQBYSA4FiyfavGbSOgrR
We0ZbkSlassOrX6ej6tLUgs427KFJ7EMfTf17OdTyYShwG36L8WG67v6/YUujlICcHFHuDy15Mdj
XPN9v/yc0c/96frurJzwwnwH7Q3kDbS2CT/f9xUr6LIYtHMXHk25PiQwYW8ZtrU1LAy/BDDLIy1O
kwIU2VQky4CvBT/aPnLbccOR2RKw/P3JIch9Y/R4T6Wnml8q/bejfLi+S4ueC/d+edH+dwHCLsVN
Hw5GuwAuM9/tjbuRDi/jSS6/Xhezcr1BwIJSAhRJ/lUECRdD1hftbBReJtfMaq31ylXzkCZq7Yvf
21+loN24G6unT8MGMDI45HCkz/eN7qAibW2l8Aw4uElZU+qpAutJcuob8cOLZ8PIJ6DclCxhKBCn
+00FrNr5qFZe1O2nj/kWMeeaAugaqiXTzETjr3BAjp+kmW1ySwImyjyOUza+FV14I2D/zyJOpQjm
MA+n3meuSekVsvSYDPq7stvCh6wsBDIASiF4sczDEYHcugmwtw/U1pO/j83jmN+cEKF2cPJ54QGZ
KwxMGPH5Du7J97N8d12BV3/9wqQBBH3JVgv3ENJb0joVnw++6903TQrd699f0VfecFwxuFpA2onG
MC5tqQqntPNkRobJ1OzTYm9t4bfWFsHMVdoZMIlUwIWytxXJUl8NWedlRrlLDn7UbHjhK9aE+u3S
MEW8spCwnt+6ooiysDP81pvMp7F8jManidlx+v72vQJ3s9DOMN6A6sG5FKdtqiCW2KsJKs4g/wUg
VmXY2nUha3t1IsReHKYTw9sDaCnMnr1qjK/Vrss3Hr+V82YqICE3s6eWey3o08hE0LqTlcaT/LtY
3dVbIN6t7wtmQyllOysMvl+2j5LzcdB2c7lhYldsOkG9CQfjMrL+4hhUmCyV0U5ar+GEa2Xa6+rX
Jn8b87eg+3LzYTgQltigTxlhfZHtlJtaoYO7rL2vikNz6kZwd3nUgA3oXQErAy7gIgXXNY7RqpGs
e4zmae79dsPVXPk87hlPEIhqGkZ1wbYqs2qUYT5qWPDArevY3cKHrwrgaTChKSfKErutOllizIcx
ATAJfj324d+37v1/RmUCYaHKfMF4kvZVqyhxb3jTu7R58csNB2Tlxy84JRqICHWJoQRF1TWateFd
U2lKU49aPn9WrC0umkurBBM40e4fBP0l7DvOjSbScwXUYO2Gxq52YJK9N24kQ8IWEf8t5CngE4GZ
iN2VUxS2ctYNimfTLJqah9iSj7lp32xhkcIDylbJmCeR06vSq9H2pUoFxDK4hfUgTYdy8mR9I+O5
tmVQuGHEoRnBsxWsXxGY1sR0FtUrlPxeNogEaSN7IcfKqHP79pntZFbp3AQKj0GnJe7c1Np2EKaS
30ieBSHBl9D/fF2BL00hjH5wTSy5APjp/2TgTyw5s6DtSqlK24v69lNHS3hea66jSJ+ui1lR5DMx
6vkqotTQp8yqbC9TC7gX3X7cOJMVASZVEnKACwXWRfGvM1vmxyhcRL3+qX5Uk43fv+zyeSTADQHU
9yeLRiwjXERfi1UzL1TDy9KfQXssv8rF86ge5fkYjb9v3irOGxSyKlM9vqgqQ6zeREmlgcQ6yMFj
fGM/znITMYTUYpfBxWTsBTdnNrRw7mXJ9HLVjamfbGVL1w7i9PtCMtCO5HiSlcjylA+1n7h2sDUw
fOX24daQvAJDtvB5C0fRO42TW0WgeDntREPRQocbu1WZwR9yf/NJAN7Cp2VsA3nyP1ToJ3cjTqSs
mcpK9prHuH/vb5HQr+zU2eeFnerVKo6kpJE9GEl9N643jOHW54UrB+1SLWcjn4+MfRzuoi2qimWf
hSsBoSygAVgeAN+IRdYq7ow5DuLZy7q3znyvJ9/H+HbjRDsSWWU8/yXJLxz1JJV9JRU1kOPYdhvG
nEKIoY8b1b7VdRBT4G1ClU04fG6aQl1OZjONFSicAjcZvbHR4Br/eF2VVoXQ68r7B1iEosi5kFKz
Oymufdkrs9fZ+AWDBewYN2NFaN6icInTTMEYUN25jC5uSBEawAJN9TFIWteYXwd1i/lz5fYteQpo
tiiFcDGEhYxZ5cd+EsuMv/hdqM8+NCUSiKtP17drRXfPpCy/4uTmyZOl10UVyp5m/Crk94l/vP79
FXMOc8XC/rlQcZDkP/9+mMaAw9NcBkT9psefpebByR402Mtbo3Lzrf6jtdXoOD5AHQkrL8roAwMH
LSjkZI8pXgdrgO+421LilUo5Q66XXiBGPlApF4tUfk95t8pq2VPl6a96UA9dBqH07Jf3KUXs0Kju
7VE/mIV5UOlOq3nNNkLCFQ2niQF8H7Bx/EmxFlcNUyxLujN7tfTJmN5p4UPaP1w/tbV9pJpAup9G
seXszk+tjfxSygN19szYetb69sV3+o1Yak29AUEv+SQ8yQuYteIz4bROFxHVX2qmuaWTu8NkUCLd
uKyrgsgfg1NaPG/R6rScglFWA8ZfZsRqmVu6K0/j3oy0aFeW4+frO7d2OJTmiaWXHhFLnLhmR3BO
2BBh0fYQ7YyeBEr0wY/C/XUplzEvDsWJFOHFsYtIMmrGenqZZLzLis5tYY83+h9S1N6Z8oaJuFzS
H9cb1CfsCjQPLMpyYiKgHQ/qaAxnL+5KKuXKTtGZUyt9vb6kVSkLpcni7MMBJzwOfmhSxEqtyVN8
KWBq8/x+HnIGrhXBxiskzgxbsjVMhf1fSRc1YDmaSrr1kKSobpZ98K0vTvbbiD42DeTpHf184f9D
muJSDWnzgJ0Nk8H/L/S9SyRZTwd1op3Z7ZJD1cFs5TIK6PZdXHoXFlNLjCEG+b5qjvS+jdwqaNjS
aSLQf+/EP68LubQOLOVEiGAdjK5qIM6aZk/qZIZrDc+G1mwo+Jo2/HlcSegAVhe1IRribjYbY/Is
5y6bmY7+2vV3N69iYcNYZlAAmKZef67Wc0KXVRM3xdurXesugciGmV7ZJYvAgqwUeG8MqbBLzL0D
b+yExZvh566tMGR346zXBCwTTkh0kn+0xPYLtTbijCg4f+vS/ZQfw41rv/F5MUub+BXW1OLzofop
mI9m+PH2/WfQF6jehYT1AqocjTVEg7aSvc0t/EzUdIsNCPnaAojA/vRvkU6zBIuiBllaT0GWvSVu
438tipvjYAAekMEwao7OLdLxgv7IeWnZo1y9qbm+oz9czrf6GS99JyRY5ONJGRFri69wro9KqxRK
9cY0sFB2C+cpVlw5e85jYLAbr+TlZiEL3N9S2oFdQ3y3tD4aykJua3DPz+X0VM31zdeBrgGo6qiF
6cC7REdQDYH6hbNRvYVTsoef0g23ENyXj+IiAbyVjnVfkl/nB9K1Uj4zJrF62zfOi+Psu25nusrW
SNW1jSKJilME6PWSiCSTragJBqd80zN578/Ojkfj1ovBOk4kLGpx8t6OdkqVZ0RC2uW7IZL3wxbc
9PItQgLlwj9DGRiPsazxRIKTWUZSOHL5ViWPWQEk7b7pHtsbKWh4Z0kRLSlC8s2k1GTBwAYTWNaZ
a/7WtOWRGUy5sRVcrJwFQpjaA/BlAdoJJtYK43B0Art606JPefG+udkLZrQDUzgcSI1InIsWXPKL
WUmjKHub/PdjvMtvN1B8nxrkMh2PlONlqNq2lpP66VsbVnvfYFCzdH9dlVYOmlFi5FWA1C0nIURf
ihHN5tSa6VunH0vpnVk/Osk+rTYeohUpC3bF4N4tODFnecxP1Mk3lTS1hz5/k9yk/vUrcX5uGY9V
CTBok56AMgBreC7B7MqiksuRk9AeS/tHGH2kx5+Ww43tWjG4S/5jwSDa4I9EJEtCFno0IB59k4zk
OR6MvTTo+6p1jqNME7ZbNV+vH8+K/p7JEzYuDSu/r2Pk9eF0MPX2IG81Alz6USD4uOhk1pYBAiIz
Sy/H85iMVv7mV0fbZ/KQ7Vb6zY4UBWPQMwvLOQC0PzNgTo4/KBRYSH2leOum76r6ixGk13dpbQ0g
cxzMFaPcyLmcH76SWlaX2mr+Zn3QWtepn6J0o/K2KgF6cTKduDTwdJ9LSGGcHRu9wtWh98eOop1j
MJYs3qrlrmkxuO3/ESNSzlYJ3VS1gZgiO+j5eyn+QAPQ1qSvNZ2idk91nTo+iWf1fC3wspV21ib5
W+X8yj50W51Yq5+nPEaMxp3nlTr/fJ32FhgHGYVy8EiG9ACV48Z5rwRoKBT99qjuEraLmS9ZrSS7
iZX8zZYlV+nuDdvfB+WvOI4PmQTtMtWfoZTdctziM1vTg6VHFhuwxpNkp2FeN7ORvZXzL835pFSf
1en3dWVecVKw9zhzwAZAOYrd63oYdUE24PWambNTCu27FSR3s5H/bVcwTwe387kwhZh7yVhkhrDg
aJ8fl94S4DSNn731dLNqJaxglXLQnI0HYG3flnawJV1ECll0Hos47NOpQkrVP9vWXT/u1a3+6LW7
Aykpjd6g9NALwbkbg1SKrYo3psueQHYcoipzm+GlGbbAKSsHRJ6IGJ2hVTz6urBjg6rnoB2n8K3N
xq99ruxxBaEpl1yz7Q/jYH25WR9IIwL8xMUgahcHmDtVq8G9nqdvTubJ6Fv8qVQ1d+KP7H+8Lmrl
6oJBZj4dtmGZD7H8/YmdTsYMB7k3cAasL6bbq7c/ZrSKwAFGNw9egKgE/jT7dcuxvKUfo27HSNHr
v34l70qmEOUCt8c0MUP0loJi5mRq3OLY/CuwdtkY39lttkv6YyvfBc7Rb+JDkb/46pbHv6J6Z4KX
vz/Zt9q0mtnS/PJtlIZ3rTnsrVF7LjL/AYqWjYskzktbfGZkMbVwaeDGtRUcNrkIUyiY8Mw1eMaC
+MVW3+n9u7j8lnXOwbR/mM5HLSr3vtnuuq0rtuL9kIqV0Q3sOhOHhCtGR2eg1KZdvpX632395GjP
tGEcrOnOr+6DYd5a6oo64i8sFoPQ3LiYnFpXzlgG40CYM7+nCLEr7ZHEbLkLkmyXGr/M4B5SyYY+
BxV6r7J672iHwvm2oVQrt508KgZ/SaYzDULwLaKyshJdHeq3fpZeFR+tpUK198PoqAba/yHty5ob
hbVufxFVIDG+Ap4SZ7STdPKi6qTTIMQgQELAr/+W+1SdmziuuHLucyrImrf2XsOeVmSpe/oLpTHw
T+G3TO3FAG+NDA+CaoLnnoJfgsOh3NfR5vf3P+3LL8MT+cB4PswGWMnHzkVZFQ75zOx2Z8YbIGNi
+BR23cLNV3b240wVGsCdFB1keg4oqqODgY7S6K7TckerKlnJTJyZ6lNdwRvnUMZCXhdH0OcN5E/W
RPJQ4ftO3BDoJNdd2r/17e+8ef1+0L6sqcNQ2Xiv+YdrHJ363FIpCkXH2u12fjKPiypffv/5LzsE
zzUX+aoDCAwVwOMchleTyZk7f9h59K+od3xc2R3Mfu+ZB/0h98zNcKIvEIj0QMeEXMRXN3OiLdNR
v+l2NURi7Qvn9vu+nPo8Hs7Qxke2ByDGo93eV4INbpl3u47+zRa0/vvzz6N0BEwV6lRwQz06NA+5
+1D4pNuBrP2mzgUcp378x68fVtyHI1nqytcBp92urX4nPj2T2fsSziCf8PHrRzGuW6hscEP89pdi
urdejH78+dggf4QDx4Xiy5fKrtWbckChqt2V9bOC7at23B8v1AONGa8AJFbBPDqueTWQk7EcjsnN
o6txRNjsb437hwaX07y2+h+/axAl4VIGHgyvTKRJji4ty8XFGDZFtzM5Em6VSqp66QUP7Byb8uus
ox1o+gMI4SJtchw7A+sSNUOmu53DFw1fmJ/miw/d+PD5Q/MfFtVo22Vfl/i87rdcPpQ/FuA6fN8H
Vx6yGRH2xfGidaMizxi+b8NIdmyym7atEsepEjuEYC8N99+vsq+rGKAdRBBIT6PRL85jZdSrIJtH
swOuMXbMexY8+uaM3ueJGTmIYiL0h2Mb1PCOumTmTCCsLMadgdWN13Qp+fEhiBIxgnEMGb7/hT+R
sb6E7rM2WMiwubvKrZ9/H2VhiFEeni0QyzjqAIaunUJbeDu17CMJvNyPMVQwOcQdftjtcCD+wjiZ
K1FOJMi9XSRevGLHqyVMes9xGk5MNfYeNjre5GBIHUdugLpPiG+4u+vvKR1T1VeL/Md6gejIxzaO
8gqDChRWG9rgnKTcPLb0XN776+2KFgAoRFXukNM9fuK5jdagtKIFmacVvcbFsizrd3vaWO5C2Ocg
DifGDK8tEI4OzqSH5Njn3W7roQEshZJdONtrYcP/GP7Z2er7PYhg7cQWOWDPDnQKCNZ9UYxsOz0z
w3y660fl7urMLtcjh6MVkGjkHuTC5oYVpk4IC+iqIxP0UA2IXHE0V2OVRKM9wS0u8tvV6FXltlXq
tQ+DV1sAxya9MlILp8qC37OT84cZPqgdLLdR9kpcytjGNfTNd0FxAZaIblpRBzyOorFIC1hvLYyu
rVXU+eN9Purx3poi/7eLx2Mb6zKwlsqRDhgg2V/Z5ksdFBCr4oAztK0l8HUYaA9ZgCRZNDobzorX
whLw8FJ+F0euKOEjkbfvYnT0doQc4GUdKiQeO8Jf8hqEgzifJoI1qnAWlpm7nDsQm5M29166Snko
DQX8V9cqX8Tgzu+c0DyWpm/SOZjFUxUFTaq5MyzRfQrbsHpMBofNa14KO4btl1hIZuGaU+IBwiHZ
tp8se0G19TpPbtjFg5pJHgdZWP21pjGPtT/whSukfy0n5wGeUOKhg+jv2pEdSUJPB2WSlTOc3HMQ
euhCx7CvedJCRb8Mqlj9IqwKe+VI/Vu0w5MT1WPsNBO5DCMMelxHMEfslByfC9kEmJzGm0HArKqH
STZ47xArYpuJ0j6pSOHeBtzAWSvs6qpM65qGd64mBlWBvEpYWwGZIJwuuw1oM71xe3iXXdYvW9m/
1DNyYXFOrcyJXTtHJaEcwkcjy8exD5/IPE95DMqWfacCIWMg8CBrbU1Zas91KONqyKDf50dj0yXa
suo/fggcTpmxLBl6Vt9z5GXWbtTtgS1/8ZzxLquLnKSmHxe8t9+VY7qYNf54E/WzUWkfaq+56q1G
r0xX/y2NG7AlwPug9PeDt/f50OqESTC/U0dRiKdmQ9iHSThOfAd8xK/aVzXuEssfkQYx96LjL04b
3E2Fkn0M57hfxpFvY95acStyN2HRCCZfrU3CXB7EXObhspd+t4ks7dMF57JelLLIq9QGt+xSzTlv
Y0lb6EtkFAZ0nA0L3y/4qinmLB48JVMH5N+/UoxyI0T1ABOyLLYb4cKSLnvSvUUf/Zo0m2nq/7S+
6ofYl1l9IcvJSrTyXnRG5yC1AtqH64rPzp/BgzI10KcjLGi4WhDo+HZ3thLQTmsh0FQZbSCOKBrE
NJynZYYHKGo2j5UD4Psa+qdZDkq30O4Ns4EimPtujltPNenIqEjGIfLToOR//aKt06AvtFo0oVfG
ntJNuQzHYcZS8khMjL0tJmrXsTu5bbvpp8qNIefmJH5h2qTOWqiElQ0E4h3Ia9kgiSRII6nUnsQd
ySEAotzxFZKx7covqywxzPWSiLSULE2O2lbST+EfOlt9tTWiuxLQs7+qTV0QLI3ugVTVdiqsuzJo
pLWaB1lXSe/aA5Qi+Z6N5bMTFjh4DPfcOfW4+SWhxGQuupAXW2/ocKzpWgxObEn62I8EQ4d8DPyC
qQ1GkYiEeajtKjMb5VnZ2ngy201QSLBAB9ISoZZXx8LK6CqcWbZpVVXzRWEFmq2wUm9EZ68Ug7Gf
JuJXYIPTjmuwS338gKQPZJPkwtI6zjLCr0g45rfdyERqhmFoF5NnLo3dYvPVXNoyhdF5+EZwUS7H
nNlvrFvqcjkAnb2wmcH6Bwv7ZixcwoDLgRNirezwuuOk4qlovO4p7Oi0RzHwFarP9mWlhtu6xGRY
8A3/BWBSCCcS3udJBDOgLJYuuL553tfxbMoxKYH92WYefCVKzx5/a9WxFR3C6gF2Zw9zXTyDPCM3
IWm9LSl9ug1bLA/sZisZvIHFQGSpuLBsniI7ykDkrqflDJDU1hLMqi+pPwxjXFbzK5SCCmtFkcQm
f9o+CCGcp1ySCjOaVOOwj8vc9VMUCt1U+20LCJLyZjsp/SaKjXGjmIbl29BSk5TWgLO1BsMDlo65
U12Jg6bGVleA40yoUfdpV1puAwlyL48WTQVZA0Vs3EPEN7irR4jBcQnF9X5N9fTcTGWYwmGDx5LM
1WU2d9ve5CpWQwkQnlO+RmGOM1LmNyqYSQrvR7rwPAju2wYHq2cGN+5daT3j3vg7uZzbiWoanYZk
6jDCA4K8uNa2lOg6484qwPUn0hn+lGI1TXWFZZpnDYxWFM0TpXkZ53UE/qHXPNhTKyXsJpFMo4qN
KTAj6yKwkrkEx9Wpa6hA4ifatMKqKg1dNRYlC56TMOE6LK7oKKq41OVKeixmDuZFDfhhuKn1DkBk
+5Z0WZ2AnIs96g4t9DMK6DLHbanqRwiKlks52WThccGwaFm/88cRQodMtncGpe81hfr3FhjJbFWO
cx6HyvydMJQJLlyZhCiC3fog+K8OmcO0iqhZZEPBsB8t9dzKUmA2mHluS2iZ2U5xC7QKW9RWoZ5x
HppnmItOKY7q5qIJ8/4+hMknDonAbRMWGHGtCHMWkHHTfQJBxFo1a56XDb2ytGNeIFVM4rnraAJM
JXahcthz11VvTu97Sx8nRWwfrDaHkTCYiWqxgddouYoC/cel6t42ziORbgssiBXuQlnQZahzv0v4
iPo3RbECGRufrR3a9SmTeZNAaJInLovIdsr9Is78ut/gbK7jugibheBdsMcF114bKvSFJ6C0IQj2
jCZNUCQV3mErI1y9YkSYyyhiWRzmY0gQuao5rsO6vQLz2H2mQ/GkSJg/GgUTP28M28sSJ0tMigI8
rR7RlAxa7KcRId5tOLeRhFvWSOOsoPWfXtlBit+KW77vS3hIM/tPVqLYlw7S3rtq7Me15Q9C3Qyu
k7/1BPHNQLuLLiJ3yq34tp2nstq4uhAiduDU0CVz021tHtwL3wgscKeMfa97zkJ1K4u2WVtRxWG7
kq8QxIXeCIHMcVnkbNX1etgI33JTxxr9DbTTVAJUcht39kCGJW8gW9Y58wGohHucTlWfkBrEce1V
19lMswVz824xWs6A/+jTKPvd9UGV6NbqFlgv0H/xacqlLOIxCucV7uC/dHJejTRL6CnUAJGjAiCi
lVuEacu8PxmtbfjHMWDxweSLg46D6lFUSNTxPI4KeIgTX6oEsloYZUiXJq4DV1tp8ncwIcvlKOGq
OJD+iYqWJyXxn+fJ4xdCeTeGEkhFhfJv1dThdZHZ+g+oKvaWh0zv55CxlVPW4PdbpnioM9UsKmZP
60z6JlpMbmkXV9Dwb2OrirJLu41mSKWClRwGpolS0mlPxbSxEJUJMAEWkZkAQQ1x03m1bl5Q5eRe
DMfV6peccA3GdkvznQsh2SmxeEt/axN0z0T0L1Bk/W0ynyXVnPeI6ApYiZg9g0f8fdspBIQ5jp6t
3atBpqXwSzspCjN2SYjL6s8YzuEKotTDb0QTXYpsjhdXLkchpVBdu8gzq114rJwWsLktLsFv725I
ZezbXvl82frSw1T4QiRF1ldRLPnEHoSSQPQx0pfBVumgIXHmDvOcZoFFlhax/7JcDTclqR86368W
OJLxlrB5u3Zqn0EKpQFeaLCq7Dfva4XgtfM7jE4f5St4qCP6ACjgxbW65hLvCWh4zVY+mm3tVi3Z
l9Kv6zXUPDncwRD0QsSbFUtRtiIVPN+j4PanEQj/Gq9IqKcnnIUaD41o/htFg8Lx7uHECfDrYYTo
LSoRiicAssLtLEmxGAvgoCfs6Z3yZ4T2TateOPHU3nKtm7YbgHKKAoW30aQT29PYCgXD00fWubPH
bIZq5UwFL1jc1LAyviRTVeeQxx+sSCNqRTVB6bZFLDnXy8zYoMdoy38eMEHPrIy87MpTSDUHAKCt
bT427kYOzjUqmQN0CQfaJJULd+6y8Khe5GGHvE82oYACALd73fo8BDupfCOFhzgX0nvXTsQNFC5N
fgF356aNHSSoHi3dZBtOWWZSSaBZYdU+dJJABmguorbCoYNDP38a/SyMraDEOACYAykt2YCF4NBm
AfrPb9+bhQ08OmJjdwxvpepl3Hc5bPP6mSciK/a2M/EE7tu7ylYPDbL6F24kEfpls8LdH/YJy6vq
prGrOhlRV3yq/fp2ljmCNBvuT762savzJt84BIKT3JHhCpIOBJuZhinAyfUF5Azt7h7cFhKHLmvr
q8zkbXUNzYp75dsv8A/q9ZZlyg3vmG1DbGi2dRmztnyrPL23aflA2s7DenWHp9z25ENY9o6MLTLN
T9LV4/XQdtuwyvwUl6jAqo/Cl4HPT274Wue1xjvEsteZ71kvRV3YMXRnAPfmQUvyJYfl4j2DKsyT
n+HXu00TvA6zxjXo0juINnuLaZKPTaF5UhfYF1XYv/dDmGGXNU+uGevEmfFMzMe2iQNYqa5av6yT
noLyosfI3iMmfshDlz9BuTz4DQ2v/GL2nBbXaB+UcTmy5po1ZNRJU+JxW4KIsShRv99qaC/ZS2fO
2H0T1lGdwpygluvZ1fd97Quz5eKgSln6eO/lEShc2rB3Z5jehdKXQ1tACNqvfk/BvGt8An3rwYM3
+JXOwzcKL/C4agGnXLS5xqVkbEdDqi4ExCYMaui8hVB+QvlWNZhwqK6TTaSaAOQZt914jf1qj96r
G+kiaWockF5lv5IenESCoyieOQYD1acKdeAxx5i1TD3OgKgkU+gw7KBy+Nu6sxWXXpAlUxfMJVIR
ebZV9aAvJLU0jYWRWzZnFrh7HlAmBRk8JxWZ/zRKwOgdPt2OpR+kePXjFWh4gYMl2nc2e7LgLR4H
XumuZl7KZJppuZ5NmC+bgmn8NN7e+aYe8LyXB7IBK7oXkNBVymdE37WQOLDzqbkeQ4o+GHDvxFwO
e8vM5W8BU61f4P7Vwxppou6mANo4Jrh6hsQE7m6GctRDC6WCdWA6XiQkt8UW0mLegxQZxw73OwXE
GgyLYsSS9FkC7raZyWh0yhoraJd1U/mrQbdLT9b2E97KJq2AgboeoJa56KumB/KeOr/LRulpPWQg
LONdBYRfhpMCt2AUR8pukz6M5pUcw18YehYjKgF9IkQQO832vildsxYciYFgWOORuIy4ii7sLjAw
PmBcXyslOncbwQ9xoT1OLngfdglKzV3qGvWIrCld+xZ5jvJ2jMcmesgHdIwKDwbz3pYV9s4wheBc
ZG9BL58RmAWLOafRxnR4G0ao1I+BMDuZ5Uotus4uk842XZlYtl2nLWU87UK8ddTEXgNIWCWeVUKz
zy3XVUnWpPXXjTVVXYLwuY0Df160CK8iv1zT7ldI18rvY2fy3smYdcu+lc4lzXOgEpGNffeQFPmd
BwpP89rOdOqXBynZsr7BM/SR9JlYiGGoEHf2xdJEQR8L3Zdb1yC7OrX282RxeQmT+KBKDZO/o1rR
C6cc+kWXz/41c11zZ7qM4bkJlRk7KPaVmt+KrPFWA2Srp7inOd7NNtI8Qy4jrPzeG/dhGT3Ull3m
gFT5yMaVfEgF9kUilBNt2tKq0gIqRU3McLG8MdwiD4BiDM56Loo3iRDhMhupfcUzv01HMw6xjUPm
cg4luVFO5SKPU1l2PLgMGrWh9Ssi5tadZ2fV1a5ZNIXiW0MgpstAw4q5rv+GufXeeY0bR2GxCwTE
vSQC5hS05lfGasiLMuCI2MyDTeZVvn8xQrzr0Z2RC3O0Ff0adeeLdMi6MEy8zFEwqy5myAN4EnFA
ZMEskFVBrJ1BQiu8kA+8ztBUHjwNERnSoQyde2OofOe6hYsIw8kJrvw8/5K4DlaK4rm7HPE8vOt8
gjel70v51lMBudC+ve8cRSDCC8HeRBW5UYlD6n0t/PECtywKelNUjtuh5MFyHOTrmAkcRv5g9J3u
SfsLqjEzNA67apF1VnSd162NswYkjgLEwiDuWDUifRi9IDlQJJmq+qcZyK4bfyRZloQhm9EthCoX
Pmm5DfMQFiwNm0xi6wLS8iR8nPqOv0fIhN5CTukJyCN/PZOJJsgMzzg88sldzMx/cpDKK2ccqj6U
3CGpl4s33RGFX1/0JdILQ8HTrNf0xWmY/zhNSCJxZnAARhl9UXiEXlpz2P5h+jDjtnuL392nY8cm
lbRInKXw3B4WgAW1exbhgesM0T0ZcpYMbhPEhDbYiHVl4tLlbjLiwFkqt8l+F8A83EPAQN07fT8v
yayuBt/QWyDZCh0bwg/PC0u4WEl0HHHE4nXcDp2zqvmMXAhQu0AZSCSqLmbqjyvXrqZb0OXCK9fA
OGuqvHp1OCjuVWeiOS3sOozLyBri3IZDTuyo2cILQ7h+0jpUnCnLnqo5QGHEOVQ3wOg4BntJ6TqI
qya6C4anOVgMdN2Ynxe0oF4CaAJ0LEAccY/KNCIIEVlUgqIilzrFOjvHSj5VzgBQ5B8My/mKWfeQ
y6LIOdFdZS16L3HOCc2e+P6hhAwQB/D8cJM8AuRUwmaR6KNwp7xXHKFYiN9XZE5MwcfvHwMi/T4w
SMDh+6UckDtau/UmQybu+0bOdOLYRR1J+ilE+idEoXqLa8Q6U1U69XkgKiAhD7gdCGCHv38oVBNk
fWAl4geAD1+8Z+cU979+HXJ3QHMD6AJ3UmhDff56OEXUolzTHTBg1ias1t+PzQH48UnMAPyij58/
wp3g+eaSPsfnbbmNgs0wb8y0CpCP+L6Zc7042gfIVKL8YSm6q+e3edzz1/+/zx9BHojsZYZiMd1J
tUaim56Z4ZODhPIk1AVQCgWD7fMcQPCr9rn08OvtZSjiScbue3NOe/TUEAEgftArxhPxi4YPk04u
ZIHadwWr7mhqYlhZ/nyUDooVB/lLYJ2PKZa86OuKQwJ35yI3yd1F1fyUtYbF9LGB4GicimYuJHSz
dpoOsQlTZp8DUJ8aJCDpYT1BwdlFW59bsNqBItdE3N2jhDeiz86RG059H7oeBwurA9b9uOhtolBw
KrW/M7gPEbEHxjozCYcxONpwB3wGfj6wll8NTLVwUU51VbAbzPWcpZBfMKvuPqp/viM+NXMEmrKq
QmRRiGYkSghpVp7BEJ7YEQT4RA8kFoDmv9iatA3SHXneBAiQvSsxpl61clE57pCE+X7Nfr0goJkF
mCLw0WDtgojwecKV79ChkhHeFu7Mt5NX71Cr8G6kHtwzLZ3oEthfoBuBdHLQITpqKctRuyYitHeO
846aVmJGhnIeB8dB/7wl4M0OwOIDcBpSvZ/7ZDgUKbD4pp2aCJ4DremGSwAOyIswHFnIPGQ/Bhci
oQHhCAB7sewgSP+5QdTZJqDflLvL+0U/LNQ5Xe1/VJmjRQ0gKQHwFdzhA7DmcwMdDfBKaRCGOBGS
dJnllUnFyxCQ4a6/mqs5G8Hsl3CjRtEnS63RMUBDuEGsZqe9nJ1QbFCC5PcOUAZxhvfzCkmm4Bqh
67Sl1WRbq8n39Y2DKu01HV/gOAbRLn8tHE8tSzszi7oDS4jbMqhj5hX9jT0H2WL0bOu1L4VzXxQI
Pb9flydWCwinIN7AMRyA6WMZ5AhWDLY/d3QX4iyNyv1ESDzOK6Txvm/nKwT9wGxFU6j4IQbAuvk8
tKMAF0tzl+5Qt46pudWQY0BWa+qRoEIlPBu3Wq9ItcEzEHnmM4fVV+4PMGtYpD4uJhAwcLh/bp0e
Ek91aLOdc9MHHtR5Mwzwm3QfIt4klsTbD6m2M4oQX89gLFWgc0BgQcPkmGDGtN+EwSjZLs+yFbOs
5d33Q3ri+6BVg7twsOSCvNzRiAaTbUqfSb5vG3NdO9UFdX4qz4wf/bGFw+L5EBE2lYp6yDvyvUa5
VS0s/8fQSHwf2LIDxgzSlOHRrAgPtkiaCr4vCkQJyVmK38kRgt67jxUHvNwxaS3SUtslNPF2DgFI
plpB4PZ/mIIPDRwdSD0bXTm1aEDay35vkzMH7NffjwcLikfA24KC/kWn0B4Uow2yYzsw+4SEsPCP
4xx8HzMAydzD0/GYDCCczFKNYdauCi5rZ2XCM9vu66UHQOq/bXfQgoVuzef1QywFDwjHE/tw3tTR
vvCX9XTx0xn43MRRfFCPrWcDHiP2npWC3VSdk3U5MQX/KKiguSGm/bLJMggXC6+G/5xrb6qLJvvx
Dogg53cQVTkYOXy5cAaTl6aarWJfv+UAOA8/X0CgmQP4iAMCZ19wNDqirUjVTpHYUyTHSdw8/Xzw
P37+6FVNhs5XwYDPV/VlqK+64MzPP6yPz9fxgSX/359/bGTsooooBhffd3QiA8AVSIz0PGrmCQ/P
aQWeWKvInAD/DUwlGM3HKPCx8P28jKp6H/gPjR7iEQ5n58hJXy/bg8rs/2vjsNg+nKdt1UNXBeHZ
3lpIw+Nh4Rwyl4sfT8qnRo6uhdCvwf1naKSh8E4rLuf6x/caegEZKnB1QZlDqHnUi9ZjY1/U9R4H
+mJ2pwtW6tX/0IcPTRydq6Znfs1YWe8f++lqLH58rcF4CgpAELjxcPkcH0uiHLoxQ4F3V4lX1SSU
nIl1TpwZYKABnh1hoEBhP5rmsgE2aERyczfaKd8AJfPjwfn0+aMJFhbIrED8+7uBj0vogDViOrPv
TnYAaqlQIkHcgvj+8wyXhPvzMBsMUAfoYwA/G3OmhcNvPNrZQBLhXoOxFNKJx+/TgvUOErJhsDPd
EoA3XyzZsPx+mE5sNvh64I2NtN+/Xf25Ew2gPKRBgXMHXdvELa4b61JmXVL+2MIAipDIWMLIE8KN
B3Ll53YkHggc6pDhLivkJbuozkZJJ07BTw0cHeI5yfNuQrF+J/4CVJRHS48nQQm66JlNdxwkg3IB
MAikq5AfOjx+jgnyg+OyXo6BtVcB4jGyaEpyYenHAOwFrTdzNKXAfaEoka+/n6l/RIIPq+HAJcEb
Eo8DyGHh1XrMwa0Vp07GRrqfRkBLwMwUbpwB//AQzRNdcXhMo3zRPHLlmXdWEf1uGj+6rKVhf6vI
ry5qZj9KeGIsK8Ki2KIzQTV3ADKNWnhaqLaHRMVU5uF9rlrYmGmS30Ck18DlHWr7SXUx0AREE9Nm
gCGMD1ZYA54g+wXs5qMVQBBy5WgKbBoAiZseWBW4e4gRyPUqEuUWyNP83kTeHsxOO/1+YI6W8H/G
hSJhCpoj9FyOdaozEg1VHgx0z73LX6um3opf3zdwtNH/04ALrVEYVpwIP8q+V5Fta7q3hywF7r4b
yJkunGvh6LLo4bdM3BxdgK+EtWL/QwcIJGyRrkP8epBZ/7z58hpptKZ38HnXWvEiX5+Jz+iJKQBt
D9xMF1xJ+wv1kxqOPFrY0j1svKD9yYS4zgJHPjiqyW5tD0pHljfDuaZhRcqgHJR4QnpXKEhnXjyY
oF8GVHsXkgj/vuobtULKgPz1jbligMytbWJCJGesIm0LS26iuXdWhWeBJhBohINODyRd2MvloACq
GsBCWDluPiYTBzMuQbG/j6XQ9p8WQsSxZqBXzNNIL4FMOidPemIacTxgEBykE7FUju+cAlTS3B/d
PSV/o98Zffx+HR5dB4d1iAmEsCBIU/QrR0cqFkZVyOgeOcXYBexgHC8AEP++kX9K60fHzIGUA4YP
dNtQKTvqRDUHahRR5u6DKUibcsX6X9FqQPbGfQEYD2hw2qTi/QB899Nq+uM7d37wMiBRbg1nQqhj
1YH/dBgKStCCCBARHr+8SNQzyCg27p7o5qpry4Vx81sHnr1DBn+ifL6mDEgnCB7QxlmQpjmzK0+s
6oMg23+bP9qVQBZpXXA0P/SAUgoQHW4teZm585kH4Jd+IvV8YFQSyB4d5IKOifBzryOPYfdeI1d4
Y0EsxJc4zI0US1q2xcIU4qYN+a/RWji9uLVdfqaj5FDS+DjnkGf9j94GUobIVB4fEMJQvNGRW7sh
GiXfRkdOQiwbiMFG7qvWLq/ge9Rs8kK4h3Qe2WDtKCA1sQMFMtqevdZhmSXZEP2dVQEd7iqTAAyO
UE3oBrMG5P1c7HW0FZDUxEDh0Y98BUi8SJp9PtH6StRFNbb13eRCsECtu3KdAZzw/VY41Qie41A0
Plz44Md9bqSs4H4G0/CDI+Z7JV+YgfPF0/dNHD7xYeD/9eNjE0f9CAWwlJGPJiT/7VO+KaNVyKIE
I1eRbKnzcwn2k+0hl09BJMDL5NjlNa/msCYWr+8GCxZ/s5u4UNCzKvgNDzcyf7OKzff9OzoR//UP
sT0Flx6eT190Gid3ssBeyGEtBlKT7NNg+qFv7X9a+Gfs8U/Y5zhGtlhofJq3AAGzZWa9m+BnqZMv
3z86BArpClUj3X3nChqT8V3MZzbfqSFykW91UB9C+uRYwE2rgjTatmDySZMOo3SuGHtqFQPWBlI9
dguFvMnnVcyF7Vg1NNPvRJSwYWNZi5auv5/lc00cFwQyVttRBodNY9pFqM2do9sb3gZnQu9TzeA9
BHUo56D/cKw4yKXP7aDR4g7mKlG5NGpVnSsLnWviaMvnOiJjlBtxVw6zXIWQb1ohlGUL0Z8NW881
dbT12wPIa2xxf2PebgOTX/vjZh7uv5+Zoyvs3+o9vN5B6D3M/bESRDsAIdgNtrjr60VB17Mf213C
Xr9v5NQK/tjI4Wn2IWEjUd8Ks4gIMG6iP2ChTWDKmDNzf6oNZHgBisDjh6AO+LkNqCo74NMU5R2k
gg9o3HOCxCdmAzcKkDWQt/qnwvP5+x1uO/BGuLyz+l/WqBDm3yvQSH48UJ8aOTpLxi4Pi8wpYEep
FsAPE+vMhXVikD59/2iQcmvuTOihEz4tUm+4F51/pgcnh+kgU4RoJITQ1NFU86oaqioL4eE4x9Mz
OKHizFo63QBgC3jMId8eHXUhoKAuVcPc3OnB33qTvAhVs21Zvft+Jk7cgwEqTv9t5jCSH5asGJDn
h3oCzI8pYJPDavbJ/5F2Zb1x48z2FxHQvrxK6sXtVXac7UWYJA5FShS1Usuvv0cZYL5uWWjBuTPA
vHigam7FYtWpcxBNd8FIHyz9G0u/XTe3ujDgUphV0vBKWiYDC1yNUtMxqp6hD8b1AqP5mwGdWVjM
WyJtrWoaTcZ64R19MOPqzmNDy3BwnyyPB0x8vT6i1XXCkxgiHxZC1yWUq6E2unGcUsaTwdHvMf0e
+wq1qYRsBBDzhloESC5Clf/sLK4WBpx9aVedjN25HyI3lIMYeETL7ADkuHJb8gywkdh4z64PDlKl
gOm6M9DrcncgKVIp6mB39Mh+VIcuOdFuI6zYMrG4aFgl9RJtlDL2gWF3TvQTL//qrM54OzxJAWRa
Fq3twVFmW4M9i9vPhXrzqwdW7q7vgtXVOTMxXz9nx6gUE/ASJcI7Kacws2PWAo3q/EqzXzqPPm4K
SCbQ6UAoEbpR84SemSpAdGvldVLEXeqHhszvEyHR/qE3QT5ZX3SBlsTrBtdWCHGTNQcbYCJePj7N
Ga5tjdD1NvC4ZCm6liWaiLMtMbctM8s7AS5bT12Mixi/uOwDs/ppGxucSmvLdD6UhXMQkxyr2vJg
A4zcjVFGdg4htCpoNbpzpufr87YSckAI/X/ztnCthE5C0hwD8rE2Vv3ZHoH4NuQuKTeO0JpTtUCb
Dn+JmuM7UULNEFCD1aiMjcK+JSa9QwvAhom1xUECAKAL/AsG58XEudQZOZ213TNfopHycSKfuw/q
x88h2ixP/J+NxXzVek8StA8VsRiisg7AInF9PbbGMP/97ODYo2OhAQ7fx7MvaCb0eyqFbusNP722
6qBzQXrfxFMPKNNLK8rU0bPhDCLWB+NArEfwbkSm+Ck/WNb5d7bARY0I0AGly9INNOAKABF2JuKE
PDP7JtnKxayOw4GHAd3RH795OQ5T9I3P0EoVa9OhzcugS5HvzQ+/rq/JWvgBXihA0QGzRqpwccEg
O0kHsBvImExFmJbHbvpuVpDtVJFr0shqtgLPP7Wo5TWKLQa4qQvi23c5cmm6OUgPchlDJHS6dZGN
DTmpzUgbdHLgXmUdHaVeUWySu9Kwxx01Hb5D04QW1GjED/QKGZzRRHrfYESGzPDlKQFzVHR9Wta2
KpQWgFmb33jvaBdd9Br0Y+vD5RafM6MEHeRXo/uLu/3cxsLfgs1cI7pGilgzYlI9ogkGxBb76+NY
Xd6zcSwOA2pABUXLsYxBa3Vyjf7ZNae50fJU8TJC1rWC0FK2kSzdmruFGxG6ofLew9zVX4X7UItI
VX9jAQAxvJFmdObSGSJtOLl65SPkkyKs1E2qfhSj+gtvBU/7n5HFMAbhTe44JjJWRRlahIFtpQ4a
/un6Aq1OFqI74HJRMkJEfnnKXbS+g63CwQKhibmfDpPhhjqeNNetrF27CL5MC/l0NFW4C8/Ly8rs
+tFFjKfAnwSuFXkQfh2M1ac0/3Xd1Dwty/N9bmp2a2dOns90106HWG8YPvfqwdz4/Np8wbUjT42S
5yyudfl5t7BzNwPKCpmX/I56xl7v6Q1JvY8hV/84d9CPgeJlbsl9Jx/oJhVyPGrC2bRAPgAZ+ifi
eT+uz9TKUJAKw3KAQB0JkT+5+LOZqiUtEmK6WZy1P3O+q/R95m7M1rx7FosB6CbiEjRe4Xm0fD74
khPbtUkWO+XvPkGvoh/6BH3zxQ0IkiLdf6y2NDZXbq0Li4vXRJbhjZZhbbD8Q5CZ9xVNAzE5oaON
G3t6bfqgHO+ANxvFindOIGVKaAykP3FLRDDwfQ1CJ+FthF2rw7H+SBeiYx37+nK7gQk3ndw6RbKH
frVFecicI2/aSJdbKimrowHi0ZnFuQE8n4/V2Wbo6qoAnQs2g0W+oMk00L2vbbURfK/aAGs54Jso
2oOM7tIGBfcFnVKsDZRoJxKZ6aPWv13f02vzNb/DgeCcexmWSRNHVsyDjlaObIYdQo090PQh0sBr
0Y0bp8dZcTQ+xCA8KCCiUIRg73I0IJdRU93VeexbrHmqnO57JZJChrbJBVBagjwlRfIIsMeexBw9
AiS39xJxCTgFwOsGBLj4ilJftvPbqQmqkjt4Nk7FV5GM7NhPRvY7RzJ/70+Gf585tXlSYHMAdRSY
SezSRv2AGO0RgitDDBBGEdR9PxwyYvEIbzgV1xCTuFc9QW+xBoYkmbfk1il1AnqLxvR/amVnDaBC
8brI7Dojmqaq/91akKQ1y7F/q8GB8UqFzX9SKf2jBNPQyZaCRB662A9A6LxyVahA0okeGXGmAwjD
rT0IDUA5QdIJj1IF0efEyo55xoq3zgTTFQEzGNhsgNwBw+NWK9rqsuMcQl7GxxtouewNB9kfFMdx
FqsDxBoeBhKU/HB9a62uN6ifkFqybGCBFpGqnHLXBJtRFgtAPR60ot5d//77MYC3FmOHKMMsHrXs
w3CcihRWgxMIupQ3MCXs2jr/0qf6nTDcDdf1fijA7EDEZm6g1ICDWDhJW6K/Q5UZTB2SDnWQjRfQ
EruP22vGBKESOqMs8HZYHHQp9QlUTChPCBQNQZjaIHipJhR1pNqDm+9E5XA71Nr3MfHu8mw6oAv3
q8azjZ+xNqGojaAzA6BDz18qAWhZAT1kF8l4tPHEA+NHTeEdbsvmCD7F8PrivY9z5xH/z5Zx6Qxs
wPdMm5lZ3E31XoKvzplusgm64fWzV3v3fMtdr64gEjJAAhgAGi8vVhCluxbid8ywSvboAbxThvPh
/Y4hIXmBXYlej3fCeHpW+62HBCAES+Eq6FsjtnROVgcxS3kitYhxLPNKKiUFa3uTx9Ped071FtR7
bf2BVNLhFgDgQFHxck0oqQ1pK9TiRNo95rm/0znYIxh4CmrP3YjXVm3NULT56kRVZmGrB6195kMp
OeYT729AHTfsa7cZIuWC5Sz1q3IDmzJ/7zKwQjcj3v14gABTi9aty7Flakx8H2iI2DIOmQduLmSv
9te39NrqoPdmzmDgXYCugksTTlc5XLoSJgbq7qlrlLsOJGsbj9D5K5cDmcMnUGmjjwrOdQn4yA1R
NOBzQsVs/MRV2IKNMOMb7u69DUwW4kwb+VkoWyx5iWWuWxmoHlDKBEhRE5/t6oc37XWUhKiz1Zi+
amsW5EMZEN7PXmTpmxYQd7tNM6SahfrkIN0Y2ngEo8QFKtwD2NXcH1OS2huubnU7nFlduB8fgYee
oPUxbtPhOEcQoWN2eghKa7kxl6uWgIaC+seMXV1mncAUlGUNp1lsy2/F0IDo4NlwNvDWKzawpUEV
bmG9sM0Xm7sHDc1Ypz6LGZ5Xk4r8woisrYT9yva+MDL//SzgpTNYgnMYEf9AKTniyEdcPz+ro0CF
FstiYzTL0F0bpZaXXcXjsq+ittW+lGN+b9BuIxexNg70xAAJ6yDV/A7RCCRw1zAgsGMBRpdXwl6u
j2L18wZ8KADwyFwukT+eoVoE1fh8AsJl52iAY+q6gbVgAa/PuZANkP3cRn25ECAEbiZDG1hsgvD3
DlCqF8Dwxb5G/AlmWoTv7iB/1MS278FdosB+2xYnT+bOXam4vgURWR0uAN4AVVio5S2fKAUZQRs0
WCweDBKpQd2nffJ6fcAroYI+P4Dm1kagwJcnaOxrvRoJNl5ufkYPSZRr1iFt7iruRzr4jEtzYwXX
9iEe4ICIgRUc5erF/Kalk6vCFbiakvpZ2PWDX7Fj29Ov14e1cgPOjTeIpVCAWCkSJcPYtaXJ4jqp
j1Rp31OZAKA6xKyzvl03tToif35zwYGhCrYYkdewwpbMY7FbRa4GgMJD34TXTazugzMT89/PvEM1
x/oaWu1j1esymqFb4CfOt/b+lpV5oGdW6qGmGq1cOLrsaJgPdn/8/41iXrOz74tW1bLx8P0JFE6m
NjzZACF/3ARWHbAtgEUMdAdemmhsU4ETPIH7KXaijvhGnLNynUJpE0kWgLWBblz2xFKzgX+1PKS/
2qPh3Breiw9CueHWNT8e7cDJITcBpdVZd2UxDuQueTu0WRpDgWmvfH9nmvnHuifnVxFMIOOG1yNy
IMsLAdjvFg0ALI3TTyAh/iAVyLuvL9Y690fmUIav+y3o6e4afXd9oZfQ3HcG5qU620x12Yy53cw/
X68iCdnArNFDwke0fUAaKgXfl+iGt1G199QaXstyK125dlEAkQRpV6D3wOKxVLqGz8/bsatoTDPj
0Vbgc/xRoN3EyEEZ27I85KZ9KFroCuogxqP6S6b/xXk9/wVL4iQ01ieVVeAXNI71pMnkVTH/45Ec
EGoo+2CPoCdsCVOjjlX1fW3QWPPvBnIv6nj0N87UivuECbQ468j1wV0vfFvqOZWbmw6Nmb1vBPip
TmSrp3B9rYwZnQ9ADOgCFlBL8CJnHegzaAzC2eKb4SqQtY26OhKvJXeAfdODBZK3QLoJCXsfaam0
Aie3O1Jyk5kQGLu+d1dHPKsauuBqmLPdl1u3L6VRg7sxjVv9KRdf7eqNyo1E7bIZaj4ekAlFihu8
WuiDW+LBIASsEBkXLIa//YVa4s+UWuC0e2urbq874rYr6lcQt0F0okV30fXxrdwjSA4jZvF8DA6R
xeX4Wg94dDPz0thTLBy+TCzduA5XJ/DMwBzTnJ19Uo/o20S7SlxOd3oGWSJUCz/WBPnv/IGqA4gJ
gN3ehcud1ie61pQINKdq14MITlSf/mKWPDCdoO0ONYJloOllXdE2RLGY8j6B0hHUlGUO9YH/n5XF
6Wq5ZaLRDFa4MgIL0JKuMjZMrESQaP1GpwKSkahkL9+zfulJ360FQ5IbXJABA0/jCweL9u00pdlx
LPXxEYIfRmS6w1bmcCXKwyUPlnk8/ZAXWJbrQWDK/d5CsE6q7uQM7Sn3pk9Gr17paG1siNU9d2Zq
seeSATBUMJEjBHPbJFBdWj4YcupDT+Nb23v1/KDMBmIlyF2+wwZPtjSh6IGo3+0OxUvWboRha5OG
hk8ok6ETCtHKwv0kLKOl300sRnNiLocHz7zT8y6sGmcjiNkyZFweU1ObwDTswVCdvyaddUuaZyD2
0UqxhaJYmzD0sBpIVrsO3p0L954MvOWFJGmc5IfaOI4bSaHVzyN5ghgJ5CvvNMNGmmdiQp8kUAMP
/WtS/cUFCNDun/ZVoKaW4tEoG5U6H8s0huwI2hgnWr4O1O7vnBptINe9wepFCL1z8APhqCIPsHir
lCO4VcvBSOOxIW2YFIDsDVlWP7hJO5SByfUgZelhcCC9wToV2RyCJ2WmOW9m320RzMwx7GWuDZ2P
QArNRUskqMzFiRpSp+w7yI7EXQ7EIMocbZiaU7nXvcKLXFeJWX4lh8aJ/wpxrGHDa62dZ1hFSAMI
wIxqudycaFMCm3Hi0dgZvFs9ZxAHSqI0P1yf8NUj4GJN53sQCbhFHJ8KcJxPqkhjTbY/PS7BAOy/
ZRUKbm2zkXlZHZAHNKmlo80RDSuXA5K4ke3e42msZ77a9dVYPnaQVT/1Vb8l37bm8ec8NqILuH0s
3qWpkXSqGhl2Uep0w2OTAztjV09244wRRRfafU0rKzLratx4sqxuX4jSgpYAZeG5NnVp2CfMqTQ+
pEBLFU9l6kc5GnPafAQXYBm1KEPmLtRT3MZHR43RRuBM3iej+XH8rgf6LtedWzc0ZNMWi8pT6ZVT
mQs8+KFQAG4S+q3aevGvbZwzG8vmoBLEW4nhwcbQHWSvAtspA2e8MXu+4RLWnBtwI2hhRULLBuHT
5ZQa6ArSs8JAiTo7ulboipePn4CZSQIoJNzP4AG6/D5SzGM9OlzEeaoOTfUVZVHwyX42thi61rY/
2GMd0AaCC8+yF96EGtDuUskoYjOdgpnxEJhqAlDPx0eDRwo8qI6H+TvhQtukBfUzJeIaQkAGeFxu
wOJmbWn+rS3+uZV5zc7iW7Bv1IVp9iLuoRxU23WUD//wNA0K8usvhoNcCbC6EHt0l28vpVlFISC+
F3Mzcuuw9aFL9c/Y/o2vRcZkfkciQ/YubZIAAVE7VZPHnQ7NKL+G4oDZfu/sbOPVs7YHYOMPXxkC
0WUZkrPB9AdQ28fF1OA1Z9IqMH15mETzen3eVh3RuaXFbgNcQtW+PuSxboIzfsigLuTd9cQPsty+
YcyJHKrtp8l7mRwb2hAMwhr6xsFaO7hzehNHa+YhWdb4aMMbneRTHrte+x1s1k8S3Bobw5zDgeUV
jYIHSO8AyQJcbnFJ6qUNxStWiNiv7E9WNUXZxEA0geFlMsRlA7y61YCdc7gzAQPKBv8kJL8Zmi0a
htWFxdsCZV90DrzPtXBQYoDOQsTSqKClR6oIyhBp1AADfH3Eq4YQivzB0yFCWnirTGSMobccJ2/I
wGplM7pHlyaINZLOSzZsrS4gwKgA782hwfIWzaaatlD1AzK7OfgPbf4XUSvKjP99frFFReImdjfg
BlG6E/QQJum+XJ+r+ZZ/tzlmDW4koVCbX1YOat45qjCoiGk5/XLLk++ERBQnc7J3fdPurhtbXRjQ
rYHiBTiRd+gJ3aftoPtAILreI/pNAq15zMGEeN2Ivm4FwRoiG4gEL9vtm475OWiuCuhCaXngy+nR
TrwD9Pb2FlV7i0FFMxgDqOdBi8qYyL1M9cdEpsemA9399d+yNrsoo0ESDtlFNHPNP/XsDhBJ0tNC
RyO9hy56f9S/VRL6WyMeC7uhcn93aU7+YopRkHH/gDwBKJqdwZlFrvXgnEExIx7J3Qwq8tlXy/jn
+qjWbjYbZxiwRwe4hKVDKSEP1KoBMb/pHYxsp6d7wz+YH1Sx/ZO8mTOykLxH9hwEv5cjcSmUDvLK
EjEKiAcoGx6grPIw5VvsDGthsI0UF9JDc0DqGpdmWKIj1PZ9EQv9m++kYULfNIj7pO7XzhFBp48b
23PNYZzbWyyQBZU06N95cBgQqLF/G5Ciur46awbmggD0uD0UV5c7QCqcv8rO5nv6htFb++kvPj/z
NSJ8BnPm8jEkhKdmvosMcXMfOCAsKastirrVEfzPxDIljlw7dE88IHyLtBU341DlD0ZKt+i/VrOr
iJbQ8YYCAJzR4gGE0z7WWg2YiM2E+21MBnYkjIjQtsCqMWRJdgDzkQ5RzTwBzIdZ+6IbIYRzfTrX
nBXS5ijdzpzoaFq53H5UVV3eOgrRDplCAHu+ZtNwLCB6ed3M2pTO/KYG4iqAr5YpAxfSsPok5sa0
JAlH5AP6razEloX572eOp0MVilgMFkoz9PJgyI5/MwJQUSCGAd5GW3zfThovdSXJ48m7zyHHuZEZ
XMtjoKA9tw+jRv+O/is3peJNiehWWXcebwPHtUPIjgW4G1Jy53MjtPWNwGzNjZ6bXDg4ilCbSR9g
3xahiSeHUNQ3Bqp4ptqYuj8Ig+Ulf25psckmqwWcT7R4HjL3WNTZEfqQu07wfcfsUw+ClCB36ckD
tYBP2i9F4USFRz51Cd94+q/uEYSgCGRxJeJuvtwjLoW0qOwR2ltD8+rn/QlI9I2xrplAhwPKQwj8
8M/ChF0RR5YCMFF0ZKWfvEQkECRUw+frm3Ht0kCD/hw2oZUeDU+XA1ESmJnRm7J4cIYopa8WR/b1
Xtp3ra0ClzxftzZ/bbl8M4szkDjAs4DA+tIa1SbaDAKoOdMpwA6nfKg4+Tdplt/TzLz1QSW5cYWs
1WVn5sv/LC4Om08a1M850G0jb+5VKdKw0OrTqCZ0JYjudqjonignGGsFLVBongZu20fXB726kGc/
YRE6GWKcJjYJcGvUwWBGqdh4Zq5/H5GojrqHDZTQ5aTaygQVkF7hHqPPRv5zIuXGJK55dvSp/GfA
WBhos5bwGqvGxAiBMVncgAj6p2ltkS0sTzeABTOBJdi359KN9w7aptUqQ64XnQ9NS+wdG/TqmdXD
GCnug9gSZO8PKN8UUVMXbsBTB1ISZr8voVGqleoXK7psY+UWfg2tHsAsz+lg4GSBlF0GvSbX8joX
OYt7ahQ3ZZ+1967O7DDvQPkxMWdL7GPVHvAisAhc9rtSiK81naip5HGaRqUe1E5sQm7YvPnQfvx3
VGdWFsvJjXKcZAcruv7Ln9oAD6XrBhb75Z2BxSmvVT6g1AsDdTIjil919Vyr3XUby4P9x8iMuZsV
BhDvvssvN3pa+8WAOn0/3mZMPljEPLgE+qtl1z0OkDzX7SRKWPKEyCloCu/1+g9YG+QfbixQMuHH
LLFwbesxiMKhhp+nXUSZeWjcx3L8et3I2oY4NzIf/bNQxOUkM3VozMfGiJ5sxoN0hEYLiYn6dN3Q
6mhQwvbxbsbJWwZvnd37kDP107iu3B8pk7/QigJ2MRVfN7O4bf5dNBSZwc2ETPW7rjC9GHrJCjON
OWN4kqQKT1UIHjL9pcx7KIaYvyv9g8+iPzYtZEiRTUak/67dAssjEVGgEOE7P3z7yNknwU5W7QeV
3wS9m21szLWZROkZiQ6Ed+Drm/9+tmSNNBuP9lUa9xA+rT/x+jM4JK/P4sLh/zuimTEaLDEe6n+L
OzvT+wpM7agVQbre018K/rGH0fx9F88iTBfAZTMZ7+UQCj2dRh8Ko08Vp1Cg/mR0GyHqygDmpkdj
7nvEhbXcbXlRdMRoLP9J9Dtt7275hrXP402P5s05vjaWuXfdK91Rp7b/lKuHO/VBKMaf2QGKE/JY
hg/AzJK8c9DMQtek6z+RFFTOX5AWv766K2feQ6cTwEe4ANAhtPCe3CHcHNMeMCo7SPhPYCsNP6jp
x4KGeRQXVuY5PNum1B9Y0VMF95UXB4hb/+PW2QZQfWUZYAJ1fXDlAxK/5BBUWoJXJ6hDYmdEa56Z
3KICF/3NXP3PxGKuBG3achpgghonEw14dpgWh3arMrxypFEt+MMCBWpCHOzLufJNVVYKqJynubw3
ms9JdVO9XB/IylwBggzvC+ZWnIhlikj3knaqUeF8atvQqo9Qi7z+/ZVN5c9XPqoQaCTBKC6HgF5c
LxtbDSdOvmmkDzT/VCoj7LWPhYrYVlhyIL2A4UbLPLDOl3aG3LOpUVP/afrZZo/550592HXAgI2U
KN4PWBNz4V6p7RW1TT3vqaB37Kbaaq54vw5zp9oshobGcjyfFxtKx3OhRL+A9wT23/He3qK5fLeT
kLFAzfGPQBAESJYJ3cEmXpKzynjq5K31ZvS3ure7vtDvBgALOp7+M+kaKMCXsoM1GZKajI31VNYp
CEKglzt97OlrYh9hieeGNGwneNjFFBFHeWnNdetJ5IESN8Lb2KrvXwFYYRwzc26tQoFueb3Ziqqm
SMrpKc27SEDMhqcHUA0HhJ2Kagwy74GNL732jdq7Ojkm1Ybbeh9ZzvYNaIshlwquzSUgSdkTSJAE
m550+9mqjShN7HAabicoYIPA/LGuI9DX0o8G5dh3MxQUCW9Q47wHYeoEXfSJMTw5xa4gt1m74WBW
dh6+ClQPNvWK5GiXc2KJrhyftDxKunurOZH0o2EDhoBLEThSpCJR9l6EJUnR+2ZiAUefG790k0U6
ebu+t5dlznnrwQJAMhiKab9jKjMo1Htp1Q/Y3HWA5kjIiYV4wPTtI5mezJ/ON5s7O3sQwdjQ43Xb
q/OHtzUIJyDQh8ji0rGBX1hqkpXDk9n5n9WI7ObovJj1Fkf9yvE1DQRdHkh4LESrizkUI+QegcEb
n5pKU1goVt/kWb4lcbtIw/yZR2xtZEWwFWbk1eVgmC9IozgZn/4omrfwRdqbxsfQ1kDYMj5fn7nV
IZ0Zm6+ms0jDoVAYL0Bt8JQ2UHkWEdRjtzzGfHudpZX+Hc+cDsbVg4aH5Xj0Gk8On9jY3P6Ll0Nd
3skPXfWt1PugNtJQjDQQzV5rNuLw1WmccYtotgHPwZJSWPXICKAYOT6lXcMDRzmfBmiHZY4MUeo8
NLm25ZmQA1iO1J0DNwTlUIDCZb7U7FMlJKLtbJqeyNSyfZNk428wW7sU8sh6DZbNDKytHuaYDfnD
lBVVRHieR9JG20MGLWIwJXUqHErgYlsnmXbIwI2gSYW+91R0BWpEiNhm/uXqqNC9HuRm0b3QzoQE
dZfXRyYMb0f7xnqwxl6PTVArRm2uvHs5eOqY6/SzWTb9F2GZw6/MFv7Rpox8zkbrF3H7fAeBI/7s
pJnYNQMAWS68fKjbPdbGK36UnQ6ZaWA0SxF1sitYkA0iOU5+KfaEtvKmYoNzpFatgrZzpqh1wObo
s3HcVZotX90mY6FVcQsMfKaKTTHYgWkIM+rVCAHntCzvu0n6IPBx/H2Td+4pURCK12VRRpAmBb+1
z7VAF1q/c6tZvE+1xNgbCQHBuU7HZ5dx9txrNXv0rVEElkV/S09DttCu88d8sNFVgoRUmGhgIqIZ
2MwksKb3wsysXSkyPxpMu48q6Mnvurr9B70YPLRsoUe1N+oRfCrgIalI7kAkpz0Io9CeG2HdUaR+
ymnXjcVwsvxE7JifOUFa1PTGoe14NBGyoxyj76njzpQO3i/bFlPEeM0C0OfQKOdM23HNxpT2nOz8
rsm+QqlH3g12oSFpAbGVwHIGV79rGXtGQ5kZ5s6QxOj8/GHKrD+OmSoVpr7xoSSP/MCRWF0atHb6
zR9ruNmhL7/qE/P6sJUW7cK6nr6NNbebsNA98Ug80keA5Rs/wMvbWFHvGf535lHtmwHA4Y70NeEh
GV331RiN4kfiCv2T7zXyThPYjZXhv9Va0X6ZzCkNMDUv2BjjLhHtmyADeUmyZLoTdMy+e0Ja3o3J
7Day3W5wIstmXoC9aMgj8lC/UzU5z32Dojijfh8Jb6RH1AZU6DDlHJDGSZ8LjXtl4Fe8+4yccfOD
lUyFGkmRd6mN/p+kQV0VChQkSvC2pyF3UxKqIXfvzap/ccmQ3tYMjESPpdXRAysJaG8HEDtAb4Te
DELU4NRsrZ3ewsum8yYZbVdGQz8+lZZUmGf2MzNH/r2gXvc4w04DNCXqrxxFUecmARB/35ul8zIm
mPvAQQ0RwIMufSB6QT/lVfndcEvxpSmNb1kChM/Yj2WorAmS8j1p9hlWaSKDvcciDY+YW/+LObZG
CCE2PWKWbCPIaco99M28SGbaN3tCP2k0tg00zlhXhoiJ8Z8aHKc0b/3PYGRjgd6JItLQgbZzB635
TnEyy9B3Bb23qrbDQFE5a70efS0/XP5DwQuD/DtQ5hvN7SmwQa8R6b3osMgl/ke7ywOncflBF7wJ
vd5X0eQkMrJbn+/b0crDArwtIZ4x+t5UdXVjSt+KMpq6r43FtZNiCQ1zOtKwaEwLDHSeH/RTkgcl
HbRwqhqQDzG3PtVdT0KeOzyDJ2yg5ct6dgBhe/WlURb54aB+GUwWZ5FwSxUaLAcvTMr6w5R7AkWt
wgpwhrWQ2VyERtNBZbFiVvOChqEmNBLmHURey7Du3OG3QnBwW+MR86OTLL8xjdQO/FZmFHI3og1H
yI8f4Xi0UNppjzZXpX/mZtHIENWk7k6wKv1hE9w9AcNzKjR5PR382lEnk1f2oeyJu+tzXX0xuqxr
w8Er9Ygo1R7o2HvH0k6tqJJcvUD0wgt4VmefDNGyQ81Q5lYg2r9VQHDFQ9KVcONkOKK07IVc77SH
LuP2PicAxwvHGWOeN13UtR4UWIvJiTovk0+KtM6JgA712HZk2tHSyb42tBdHPo56ODR2ARCs5t6O
TMqT0yRakKCCAKBKNcm3xszh7MacR0RrY1sfipAnfkyJnkQQTf8FsTUWsL4AjjHPvyDHK8CkQ6AU
mzhtpITF9hpx4TX8YnrI+pYFxJN6kFUVLoZmYvdN5TUh3kUqMHI0eMg2AzehlRS7JpclqqCNzU91
ZeA34UfdKd52e9Zm3f1kND6Yerx6Z0IcbwcumzGEKoGMUnu0jpRq+j4B2HIHTB+CJKp333H75rsx
5Ww3DXgLuaS0woERvisz7GklLeemBjA0HBwLckgEhP0pMEP3lery0KkLP2x863fuO9NL7dH6ueSl
ODQmzLpdbe+9RCsCn2bD56LN3ajq2ykARYT2kKTARZod124yP2kPJWnKXQqvd/Jb1u9yoZx9DVT9
voHjv6lnehJSZ86NBZGll050fUgaILCQuUZ7cIm902SusXNT5USTgCQOGdHhEvYlVHQGs6ERgE6A
ESatdZePHkGLO/5jJ24RjilwSL6ELoTo4TRGktUnxx/0Ha+K7Lnh6GIzm6p8rmVegvNj6l6rGuUv
ffSsuG50/OiizneKqPafrBvTYPDGKvB1qNVyu+0PRWdQdMxisgLDp8XOzpsiyEq/uMmNBPBQU1a3
ZYE3mTn67FhjE+NIs/bFQn/6T+50PFK1q44G8/sgMUBCxqful7TNJoAeFw8MHdtsyKR+iyObhEgY
GvvSzdID+MTgu1tvOgKBj0MGTH7Ei9YMB1FNgTnl1k1bEPWAIN6xTqgBjX2Q8oTvzcZ5yTgtT4Pq
qp1sNexZZ0IHeyJBltlpzqmkptpXwnYDTxnifkKXYeg0pRsRaQsIcCG6AsOvFppDiRCSFt+yQgN4
2JqsG2Snkn0FPMy+96wu0LTcC8bCaQC86YABK21/Vw6OD91X56c3qZ81mpu+KZXoCEUZXF5naIda
SY6aEkToRlaCbq4urVs+pvS+ISk7mFknP2cTSULD7tpDlhdmKBq/jirKeKRBOWtva7I+FJBaukNU
gD04okdx6FJtD+YifwcVnrijqW8H4OVhYV7V9oElErphEm2b0ThfNmAFw5qOA2KIIbOeBwsFeysj
0BoAmI6ElkKjamWoPkqcbNglTcOORZN2TxPPk6NsuuZBTJAVInXrPOAcjbuBU/oom0x7qAuZgrLW
IHuukx4gddQNR+hAuYHINR4hnVHuedYmbdR1bvcygrMnt2WYm/Zjhfhyp3dp/8XxmBpDCRqx76Y7
Nk961WW/rLLNvvqTQ3c296eo19KfmZ7pQUL+j7Tz3I0bW7r2FRFgDn/JDkqW2JZkW/5D+Ixt5px5
9d9Dv/jOqNlEE/LBAB4MjGH1TrVrV621qk8cYhDFyUpLceqOUBYAnXyDro51aCpP3FNzD+yyq42d
NpnDvmnDwfFSGJxdofqHSEBgBW0x9caS2mafCBKbjiebLXX525hbsF8GK30yoZXtlCygYK5OI6os
hWkP5E/2vpoL+0Aaw72u+YHo9FIha0c1G6fugMB/gZr34Nlq4H/1JxVaQNNUb4QRgbZXKTO6gRp1
DxrdrpK7yIqKgmCWtl8UOdtdpCKpplVW/Wj5xs++inu7yNn0qlcEh6EdCEqBcN54Vs+1k3INhkmu
78eoa24hebXPfQ6UzvDz7E2RE+OBUkbzYjRCclfX+eTqgh/qdozGcH5f+ZMmUp7zSieq60lyQMpF
T/WAQwjkaXBa0iJcKXQ3QlulgU2txW6NZNJnIjPk2rwiOQQkVB+yoTNfWynxCifqi/ZuGHyUchpP
7Esb9ZfwFzIPrasKEAoS34jvm7KD4Bh1fmj3Zjw4DfQfpyTCO3p5IxysasQ9aKHuoMxl7iZZ6m+S
vAxucquvd2psfG/YC5+8omiQr/LSLwN6QA9dkNNQNZ3zRWMXvgZROx4GRc937WQqKHaX4ospF6Er
+0KInl0Y8Bwq26MyZuZe9rv8tUtKXuFTmjlWEc9BT2vQLUmz7oJmyva5X3wV6qreZ5GePmRRW9zT
W7L5xIvH585XyictqYZnQy/9W7GK2Cq1Et+WWvSb/yvaBb3S0oiQs6kFY3e0aOJ9y3OrdMuiJLKv
JJNeUmrv7YPY79xkzAVb6I1or8hNYqcqT4wU7Nqr4mnyQa808cniYL80op7vg8BLd1nUB7tQTJG+
G8ruXoyn7DDq3fg5VNPmswpWG/epSnbWt/Whij3HjMxbOIxfYk8Vdm1EMylf7mMnSrPuUR54K9W4
QwdSQH2Q5UQ9zG3kHaUW+2OgddLOa7JfXly1OIuuvMurUHrMZTNyErHeDTqKltXUd7T9MpsHRQqa
H0lWA9QNS+UTErsmQKFM2sWgx7mqh/guEPPY8ZugAFQuHgNJsBHJLWxhkqe7noLfvvGi8k6wWv+g
aB7620BHP1MaAE4FXH03NFV6PwMxDkkR+Y459eaDVETxrogs69DpIdc6chMvqpT9jMLGfBIV3Jxu
FYQtfSlQ1FWS29EPzR9yJaUUtL12JzdV86SnmXovZVZzZ7TiL93IcdBtJd1Fg4JG+xCpNgm55DBp
tPwMqLQ4Vtaotlbl415v2xA9RVPfC8MgHX1NbO0wMaPfqtyS+1d84anU4+guzNv0EPu96FAPDPZ1
H002LlzY1xUXQ6jVGYjVhiDUooUl5LLKzSVtuhFG1bSDuDB3KH0KTmwFyS3t6LX7wQwK2+uLwAaw
Xrw1JTIIEJi920mGRTeJyXRnyWP8g85s+sGspOEBcfvfYxQnr6oiMJda/KW3auGQt94/bV2nz5US
FS7oRbpZDrLs5rLR2YSj/r6T9exIIO47s47rjvxIv4MQpdgS63PbhgLdJfVSuGt9JP1sMifio0iW
0mmbvtklUvYYSL1068Ff2/vWKDypDUkJPVLzezLQ+adOjfpTGgrDq9ZIz1OT0sqzEFPr2bPUJ6UT
hVekaiTaBiY5In6RFbhB3L9ZQTB8yqF6OJHq/bayuL2H+TfcyV2Z3apcWU4YDL2d0/RMoSNhP0t+
prWTMzkC5lvRuNU9v9/FUURbiSwqnCwUTbuvK9/xQq24V0pJPHaZaDplYXaHNPBip1S0LwrFn5sp
TLLfSKBp9jQ285MrSPax5nc8xarySW9QBWpka9LsvJCmzzoN5W71VoocIl7xaBjp7yqJrZtOLuPd
4OvEZWGt3JdoOh9SQXoIij51TL8Q3VLp5ik0xtvGEqwd8n4/UvgKx4TH1yGqkpakghI7iUQCKssE
Im5eYNodmIbhNQdtdvAmkRflEKXfYkGovoJa1e90zsaRml5p56XVPQnEU3YYe/7OLEvSW10q3dBi
fXrkSi3tLkz1UxnSbI6Xq3cfm6a8T4tBuFEbIyntXq4DogsjOIh+lRMGJI0dFqm1z0h+2n5b/jLD
trQTjviNQJ5pTxMMVBaGSthPRVGcCJgnWwCRZJciO8q3tN6Wq0H6ZMJjeAjSKvzywUzpnNyz/hD8
JWkG/J9nSquh17XJMicXvLMuP0z5Rp50LXk4d0Hgy7CT0a07/35W+7UOZGZym/ZxiG4DeaPGsPF9
dVFk7GmZaUoh37eeEs8ZtmDOFyl4psei7oS4GvyiC4LKYJjccYM3uX2ekCm8U8TDGG1h3dbG8N7I
ooBZa6nW6x1G4sCJBXtLbG/r84slsACN1UPD5w1Sjvmp9N8+voWsucADol2aQdLnSzwa5ajHZJ/c
tP7u1sqPD38dGgMkLxRDzZnWeP51r+oboep00UU88rtMeogM2Eeri3B45zQ+RRZqyVg5N0GL6T4u
6kJzPTF9ogREXn1Ufl8fxspGwgaYBOorvEWWHFMqCJYCWlBzkdiWarfKyFS8XDeh8zPPKhLzMBQo
pmiKgaoy579/V/Ro1VylyWuuuS13JCpNz1rSkaNPvhtwWzdq7pegqlkQZKZ9QGYk+bZwGyOJxnIq
Mo0LcriJ0+5u8toTjNEXufb/EceWdORHG9jOTOsZGIkgNjbhzpwPTyyEwYzUUnNzP7KTu8D/eX36
5mOwnD7K45xxYELAFRa7IJFj4pnMM1w5+znRvi8cbXKp9sDBFyWyQFsSMUsGBbiFubs8cq5zVX4W
/zkfkFZYVpIFou5mnSHtS9mDx61Xd5pHejgP9nHYkbLNXgZF2PdZ4TnXh7viFYAS8XpnUsF/LIv2
ZHUbQec8u0A0nLG/i/QPtkP5v/G9s7DwCx13etBHsu76oJZStqTxFxseHbK5OkUbVNAT5xOYEyyb
ZJPYETR2psbSq1RwEOf32w82r5uLfdA+mK4/jVeomZ9bGiXi/t5oFbcmhRaMtkAe9/pyrCEQ4BBS
wgaNbMBYXOwG6J2V2JSV7E6UzPz2mGZuVvU2pMKpKA9aWn8VmvSb6KnH2sqOAfk8dfh1/TdcbAlK
3bhx0HdAXBVtGQvEYqnxjLVGFyaNEwfpw6TUG+XEVRO0r4FtDxMeLOH5RBa8xcglKKPb18VvsfLu
jNQ8Xh/FhRucR/HOxKKcDdIo8pNKHt24+SFlqBZlT0OW2IF2uG5nayiLW5v3h2nmHnagj/N0Dgm8
N5zsmgXC57mrpESVaintEwB8QOghxMKcCvTh2MPs3mQrrBSy0SzmGM1KbtyzS786lmpZpnLvVrXh
Z2DN6GVdDpXJi9+qazsLgvImifLkfhzk8DXXQ/Og9Nl/rk/mSlkbabJZSAI+mYwSyvm+SAU/i2Ct
A3UgB2LA8jRlAl81shWpdrr4g91P5vOsKliZOYt/eF3n5qCNy0arK72roT+M1PnQ0qqNHH7dflW3
dMgu7pXZFuAxaBImG3N5sI2K1ghSPvTuMIhfZM0/VLpe2RqFKsKMMbK1PtuFevKPNG21b1u1DDce
TBbR6wUsuFeVooKg2bstDcL71qCpp+To2a2H2lF3qvvM8YRyf30hLwIDRguJYgYU0QLrgk4QdJpO
WcnsXRVpqF02po86KuVBjkCh2cB5wZnRPlr+oNr7nwXVkInCS6O+zTY6X1C1rluULiz0NLkDUv0Y
yL4dCTLvWmnHf+Yf7O/2x94MzJmJ34Q/y1grsQZe0obCfoV9lpIV3MLUXcSLzCMof4ptM7yRivr5
gChYaVnb5Zx9HtWmhfBFQ+K4+XAUMJuhzsb9D/4XsbxzMxwB4BZyPbiTauyGSXtCZP72+o5Y8WKY
wH8BGp9JtQt/HIwCNY6qG9y4yNvTaJJJ5j3iP1+3srbvEF2mton6PmichZXU8ipNE/LBZUtSAr3R
qrmedle0rdNqN0P3dt3cyiWjvje3cP5NO3Zj6JWDKwVAOIZfpvwyWvphiv65bmee/7OglPVBIhHg
KTG2dEFea8XCCnwtG1xSW581r8AJj29RoX4xaol+Z6FjdcZjCqbauW73MjidDauoZHMtQOBeHqg8
6ZKEjsCjG9JZUvIEMkHlXtNqMnU/S+s1Jzb1lf+oWzyhtW0PE4BQCzrAJQ5SECytqUMJSOL0KvFq
0arfxZbiy1qoRVsAtiJIS7b8EhGriyH1y34aXF980vDAch06QvLUeroTGrUtTSc9u1HET4H8W+hv
P86FwhXjlflT5bGM/Nz5mVP7vEqUUJTdMkOhlaSvHwY315dv5cydmZin+d1T0GzKOW89ya6Z1nAO
j4J8um5g5b4+M7CI4ypVSVotYAxSROlIOQTtbQ8vOoreWnkjNFgdiyKhy801xvNs4aJQ0JOViMqg
a+j/6N6PLVzixuflRQJpiK3JHLOEz9uFHNlTspV+WdnSkFx5O8z+j2fEIrAPO5UyFvxx16qADpdj
K72WoITu4l7SNggW0vythbsw6ORMDI9+BxphC1tjXmeTlIsTkH7LlsI3VXmYhPAQ5F/U4Kc5zTWz
8sYE2KZupFBW3O+ZYfl8w0VarPiD1k5uFfnPwIr3gfLV691Grmkud9MmG8+INfeEPegLbAwQ4Usm
XiEgDlUm9eQWsv8fPRb/U9AMg0oWpYfAt8MoO0LW/mfyygelA+9yffOvbJm5QwoZI5hE9OpZ7MjW
KjQzbcFgyrBlkD/buFs2Pr+UC+uyOBwDmc+TNSAlvW/M33/x+wn5eW+CyOWxeb5Yfh3Wkdm3o5v6
9IwdRCJu39wSkpk/styKECb+vxFlca6aToxEqy8BqnoYAMj8OYu1V7L2P4eAcocovgnWFNmZORyv
j27tvCEYQx5PZ40uFDyqiuKB5EVA6etvOjF2c6SYet3Eyu0/a9L818S8gu/cq1rr+tDV6eSGxk79
UUnorN/U2sYeX90GEPFxHAg+EWWeG6mlVFbqCSPKtNNGmopvzNP6IP79/uLIeqMgFhq6RW5fHDrr
6EuHHkX3razd+mr8a0VZjKIxxzbrsKKUe1Gxw2/K1jhWLfwJYOfWOxeZ1Vwf4YoHf977wNcTM/ie
yPWjVGn764u+YWepi2UGQa1O5Ti6Gu+4AfE+nzq2rQW1+zd2eLMBtTYuhVW8rAbf1wLH1/JPGcDp
2gWgct3E6tYy/zWxiF4tvzKQFcWED9KpjnNb22rNtrq5CBsh1MsWEexi8woAH/I60knCED5mvQxm
R9/RZbuXq78YC46YVKpMB0Mc2vkGi+FEj6OgUjwhfQr0buPza6v+/vOLd0XCo9VKgbWCtzd28q8O
QK76F95kFrlilghvKEKcjwAZWiUco1x0g3IXFo5/CwRF33qXry35XBogkUmDaviv50aMTpiivKZO
Zk5glMSmsCNTe72+rdYWncwbzEvSsaQbFnNlJp4X+pIvuqbR762ouom83A4taW9Gh+uW1kbDzU8U
T97K4nl0PhrQsyQghJGSVmV2R4meVTuffOOGnOyaFdRWoPMatJe96Lcm0opaF0Kiqb4+CHsASNcH
sTZdrIWkwaim9rpUetBTwBHepE3uqAAc9UsnMYx9m9/ozUZYuLaHScrQSJRnpEml6Xy25DrTVLrm
DC4lfbuLf2QgfLJ048mxYWTpHsEf10pbzEZy9JLLr51KUmQrXbFqhGfTzMaife1yhxGrZx2hysCK
VE4q/MaWXW7R1laXnQCPxCup1wvalUy+LoKpN7gmIOG7eirko+e3v68v/nwWluERq/FfI4sd7JWG
11Y6D900JvVYvmWADgrljZWx8r8xRf0UAUvqZxcPkF7tUmsygP1Hw0jXM7G6twTp1OXTJ1qcvlZg
oK8PbXX+LBhjKPygQ7Z0NUVSqVVcqjCjtMI2JR6GyoZTXj05/1pYKgPHZAFryPijaxnHSNhNSPkA
DNwKwKTV3UZubxZtJdZeqnN7tPkuGpWJy4IRXWXzU6+PdpLUX/0qae69tgRJQ8GEzHFqfhNa2tCn
QCDsdBjMY2u10Gu6XWSk7UbgtvbWQmJrxiOQm0GR4fw4d3TPi4WWskCRVv9JpfCTVrSBIxhN6DSU
w2yLxhfHMks//g5HFu9fs4sdO/pFD8omGN1K6x1giftN1t4frd3lodBmmiX7hpLen1ffu7jasMLW
CuDZMDKvJ+MJUC0bzfRAsK3fi6NU39MswnoE+Q7VIgQfM2RCuo/SGHI8HR2PvpyXjtCq0dv1Hb22
EWaWLFX1+R2/LMRoEwKXNCPgBPX3wbe23InB/i8soOyASAma2mT6ztc0DKC0hajKuBIg1NisAPq+
5vUWmmXt3NA4VCPvBZkPrvO5ldIESd5Z+OhkkHbZ1NyR7K0b+BYfbEoxp8fJdfxraLFXfDPLmi7C
kDcC3BDzHdiopyEdEJSx1K/Xp27tOMxCx+QoSQ8h638+qD70J/w1JcVMED7JPd2PLOGINtyplKgb
JX30VRTD79dtrk3kvE7QWGEmXKTN/bILPLOCEpl4T7mKPqloo0pOH/XrZtbIx4Qt/7WzvFRFa4zk
aiRqi2lamkNEqkGkWfRSFuMvRnKv5GRYOPDRXZeIt0WzpTm8NrXvzS+i+HQsPQ8Q3eSCWq1Hp5q+
5vWdpO1S2RaNjfhh7dbgPmQyudvhti72ZhgPZai3Mg/FCu2RQm1sXo7hxoSuDohKHKr1AH3AK53v
FTMKjdzyWTfeXt1REYTpQSl9z/GUhvRRnBj7SO3j5zoNtlRDVi0TuBDqWfyxDPKVBJadqjGVVX1T
yY1TUTeY5JdQUum060rGRui6El4Q6RvUNymHzc+K84FWs1BU64H50oQTj/t0PBTVPfOqf1h8w5wb
EROJwUeehXUWp09t9KFGL0F0YT04U/UTGkQTfLl+DFa2BjRrtgVSAmAGlh24alEa4xEksptPL950
0Prbv/g+/Pc51OcluVRxLnI/lbqhlNyaViCjXZr2//b92Zu8u9bEavKzVkkkV7YiJ5YGm54Jf2EB
xUbcIGE+N9TCAvmPNBkV0RWD2KZ5/Efby8wO3UQfDmUMWvHNRZNzA4VZ92mqGJJrfhojxRZgPl0f
wfyBxdXPVp0/zd0/t7I9N9CIXVJ7aie7ahIbu9ZKb71Ig63b3iuDdlNpTexUvTXBhYy/Xbe84svR
PQJVNlfYKFkvhkYXYjETZnjkBBWhd/QvgrXvss9/YwRcGV2VqTgti6BK7EmRMQSim4gtfVbG8bb1
RM8JrOlVV9KNAHF1RIg+05+DY3nxSlJ7SxZEkGVuW+ufkXJ/npmEtpBGT6O5pbSw4tcogv9ra/77
d3tbqGG2ykPMm7/7niTfpepE4xxwIihWpGidXZ/FlTiMVoMkrFEl4t5dKuUoRmYalQHStCuB3Miy
jUa53QUfbD71Z7NTmgPNimDc3EL+fEwy3BDDmyguZErjWBbE8o+ndkkq0MAXOMjszxabvfJVuPAI
gbszV0C7j4at7jRrHvO9gYXHUfQJWEGjTK5aHvT+rvn18XXgYYenYYoM9MLOJ2ioeqMZPUpa0dso
3pmK6231flkdAKqAEnuYEvQy+W0ZfUBfM+pJZvqzyGwt2eqXdXlBIuZCR+tZsJh/L32+JHtJhKSQ
8aSFUAX8O9/6FkLlVoJhN3xY2w6QEcZQ7lXR27nwznkGV1IKR/0pl+7C+9D78G46//ziCIY9KhtT
xuezBxMq91bMtFIun5XqybKBQKPYtrxcrGLUYX032hP0nqBCP2J6an0fZvWtpN0WsrjTm5/SzJ0W
7iWIpdLw8tHddm5/MT5rHHPoc732JFivJdzmKrxrU+nDrgUjIG7muh74pSWgubP6rJxiBimFn8sW
emZqx8bp+kD+QL3OL7kZVQk3CzwWkcYSCpZPgC0iQuAncvPloepSvQfXp2jPQRtGX5ll6K95+tka
6+ZLW8gKgWgRBraQSJ4zJQVE/Maq7wfZqB4B1lJ9nLwo/NoKrXls1KG9V8PAd5usTW+nyE+Pml/F
x0IB4iaOIA4gisvNDaFIPe60bBzuBmLHG58Xv12Dh7ilUWzyoytD/0TlaaCWb0pf0VMXvvqjhmLi
GBRuFyCZ2VZTYnt6AlnBn2I7o+c3PZNGY9fHrZQduXg66G1T8RjBdQTKrCqvQ2Q9N3nzO+wF2RYC
MYExN4XNdCAPFtxW4+i/5ShC31ej2d7SDTUE69SV+u8BLNmvRB6F3fWVuLxI5hyDiJMnw4f+7+LO
NzLYVmKqsdrlUwJrFDL3hwUhOfTvTCyfbkrtVVlQYMI6tDF0qcP1Eaz5L/IRc7Mz2m1fBBR5zkwO
ra8/iWJ/CIWbqfxVpI2tenc+LMTrti6d8TyUf20tDuBQNmriV9gaO/PoI9ukyxvvshULICSQXiPP
RhC4LBdJuZ8pJTf/k9Qdir22JaR1GRARFePlZxOED0tVSMMvSBf6Em1ThueWJ1CpzSifG3Uri7M2
DPRXiWCRoJyVFc/vxToK/VKQOvMpFL9395n57fo6rA2DccA+JlK+bPVJel8oAt/SnyT0Xk+DOSHf
gWT7y5Qo/aPWicmG1pQs83vP/RX9jrgcgXKCrgdvcT4er239bkqqDJRUWZ76YryVTBjS+yqMJ9SL
TBH1puzNFIt4309x/Wg0aChFWRbYXoNMmRiSLqjN2nrOcVHm3tST8jBWasbkm4ajFHL8g44L8mmW
PnByIW9frk/Y5TGfPToyWaAQ5irL4vf7idR0QjqlT4gGiLO2fK3Y1YeLKzThw6mTTyBaBHJwPkcB
sbYKoTN6MsTSmQDK1fqAmsTu+kgud9ZshVwM8dBKuJJVQS5HrRE9Cd29ZAVOP33cJWKBkJTCHRSE
C0ZP4PvjoIpZ/KSkoq0ZEP/F1u6H3x8fh6IhtQi2dX5TLiPHfNQo3uXJ0xg6+Wnc0l2eF3SxYTkg
/35+nsZ3r5FIavqg1/i8p71N4V5oHhDTOJXNMWqOUvlht6jSPpaIDq9F4mq58lRTjFEc2F1ylnwy
IHcjxPbR2ULD1iDfTNkWofolMQ2pTSMym7x+KmQ6fh3z/Ob692d/dD5dfJ8niAUUEYju8nyEqhiE
lhLVT5JcR5860QxeRKEL7mJNrx5Ur+tvFUE07CHot/hjl/t5tjyX63UaCFxoDgZqIddJU9ZPzc8u
saPX6+Pa+vrCD4tjjDpHVNVPZRQ6enPb/UU+hFIIPBPCB5pw8uf5RrPiBA0LXN7TgF7BaEfKVjy6
NgRcFqtCtpCZWhwUxZfUTFJZ+rF6FLwHUdlcgfkVu1h8ej9p5Afo6Ms2XgxBamU0F0xffmqwtfez
XnO8CjUmR0xSw7rxpzZ84Z2XO/B3VacQeGU4VtOVvLo9Op/iGzThR+5Z9EwUvcrhZL+yYySayPqd
CG1Ebw8CddRT3MnmLsgD81BaiYAYxJjsqDhEzqDIz37faI+mpwk3UZCB3EOrfXodLH3UbSmX/Zsa
XkiBkpyBlGIeTfe9XPavacMd3uthD7SkFgzBqStx3GVVYXz4ZTU7XR2vzi1oXAikypwFeoYE8lMg
70oF7fgPe5Dz78/37zt3FVZFX9f6vATjc6p+VbUf18/BZZB4/v3FJmo6KcpSVZCe+iQU3b5q6k8S
iAlEF8VOgaweyOEjwuLlh90WG4qGbdwidOG54NOKZSC3YzOWbjvdGtGLWW5cuZdn4/z7i2krzar1
ipbvd9B1JdzHsOEXV+ClWOBYE8PM2aZldqAO/KEfUOAG3vw5AZ2hDQjnIeOQoPgmfCqDhA6Qb2OW
7q6v1x+w8bszSYKAtnsYpiO0hRD+8kwWsZ/6EiIhJ08K0B9IaURdjIgC5qE+Cvbgjf2jFOfmvmzF
t6iLU0f19JMYRPwepQOIjebBbUmXil2amc+8QeOd0vqonqVTc9/57auRoFt2/Tcva1QXv3mOWt9t
YgkZCU1KtexUqAUKWsJXqwnuvVL6SqviQ6V0TkYHV0sdbsxUewAR5LSTfHv9Nyw2xMVPWMRgo+XF
NKpg2sTpTRDuFIT5/jcDiwtF64JBDOYxtl9Q0irjjc8v4tT/+/0EkTxI5w2wrMtyCaRNgUrLKS8z
VJs+FennFjt/MYZ3RuZJfLdOVUQXxVDECDqCow6LdWPzbg1icZ+EKN3VyTyIWdVv2o2oFW41al74
s4t5Wmw1lDhNM+rF7JT236P2VpXKfVs+qEF+kIUtXOEy7XVhbLGpTGAUslUpjGf8Xgv3nlYgzvAl
I1ebNq+59YQE7KFWf3eicQjzb5F/uL5c81guXMG75VpsuUHO1UT0MN9rtqHAwLxL4t3Ub7jSVStz
UhKyAFrGywizT3KvTHozO02JQ5c2qTjGLdH//vpYVrcGgFZuUHLGFxQw3RN8khUcnzrdy9LBKg/5
li7yqgt4Z2IxXdOUo1Fn6tkJec64e7OMjbfw2kSZM+ibG22O9hdPSSSH6jKQ6px2h0/qcAT5Mxyr
aOPiXNvfSLEoVDd4zNOR6fyIImbkU0FiEIX51E33ngyjJv+S+C8DMj3Xl2Sej+X2ooZCecicky7L
x4vaykqmxlZ+MpBa9HOf6+3F7+/q8Z+8uUm1DbzEn19+YU6HL0G1AwG6pb5+OZEx8FV2c+I1na33
BcqqUaZVN/y2wk4GNAcDrY2dieQB8mVmvQPI2B/THiUcTxCSGwuZFzQPuVLMPg3udKVNDrFmJg54
t8QRggKxuVYsi5e60PpniSarexSFjcdaK7PPYl2+aFEZ79W6+Y82Ju0LDbaMl0zXo10mm8PtIIUG
Cqt1VtplbqKdhmTvP1UYNXRuK73jqHvQqBqyCFUxZS+QpeutesTl/jVn5ANbDHlOitCLUE1B+tMf
K2rc2fDFS9/Ahm64/8szeG5g4f4Bj5jFFGLAHI+ozexQaBSbreZl60a4yMDlkkLQF5EZSmjppDeW
6I5qtiunxpmEz2q9cdFcHkXwDOCw5hZp8G+XVUBaPOmNLLTliVVxFP3TmL3W1qun5htH5HJJZImM
JPpjwAIAAc6DfXdhinITdAKb4JSbTqo7Y7fx/cvJOv/+PM53358KowmGjO/PiXzzYA17K9uAgawO
gQcMjouu81Qezk0MGl0IBcsLT0Fj7Go4YUG+4RfXBkHrj7lswtm+gMaleiEGapmFp9K8D6Njlu3i
dOMVtmVi4do7X4iRlkrDU9c6co6GIY/VjcOxNk/vR7Hw7qORiY0SMAq9PjQpgl6769524/vmoqKc
019QyXWa+qnJbz9N0djdiIA35mh5jw/GqFco1oak1L7qxe+uqhxxK0m/ZWNxuM2y0GQjwUZbOuKI
5tqduhVDSitnm7uVI/d/YivLMzeiDVsIpRCcjBz1d6lw6IRLw52I9o/ea6rITqPcoufeBr9a/adg
/crCm6A9xFV9uL5g62P993cszqaldLWHhGdwmuRdKx/MYKd3f2ECQivvPPQDLiGfAsmSsWii8IRi
uaIfO++52mLhrI3ivYnF8TeqrjPiOAh5Vzgi0oTNzWafzrUFe29i/gnvnJgXqHUlINl4Co1vUroX
shujdHTteH051s7PeyuL5eA2kHwh9ZkrDwL6TbnVzWN1okB6UOWgB8rF7Rtq0xjRDTY45eItsq8F
+o7S/i+G8M7EYi0UErldncjs7AZ9RcfMbv7i+7SnUokbwRCriwCiFqS4bEI9OPm6LYgobG/cVqsL
/e77i99vKUWbkw4LTq31SHE8yh5N5KnCvzkU76wsthMNQbSw8rTgpCUHObqP8fjmVhWeHXkeihLt
vjOx2Ev9iMhWlRosxDd6t5mmA3w26zeMzBfGNSOLx2NvJsCrM2arD7JD2YjoUiHuqv1o1X1rnFCz
S/LP/9v6L25JbQikALxLcBrGAxri0ZZrXj2C76ZtcUV2CsREfZi/T4dyxdU/2LmP5/bZsizr5UKY
WWZo8H1kM+tfyZbiz8bP1xZPK6WJjKqKWJBJtstv+n/+p8nXFlejHDeKia8NTk1zp5WHTTmO1cOH
ZhaUN8o1wPrOvWzT16Yx0qHxRN1VK9GmewyRVVa+/sUo3llZbKGhD4xervCCseloKUrbu+vfX/Wy
776/2EI1Wm65b4jBqZ5uOzdKb4d+w8luzNMyzmpz2VPrnhH0wNIoKdNTp/9VeN8+PA7KAvBBSNVK
c87hfDXKJgZaPvj+qcntcnCK4jg0G3oKK9uV5tcK+UByATwLF0sBFCdUi6AVYM97tmX8LMVhw9Ou
TJVs0uuDf7Bz0aJWVD0x5n3iuUOv7Mb43oqejf4mRZz2+mTNv3ThCc/szCN9FyBIimB2FCE8NxG+
U+akicZJtvKdTj+Xofwu5xsTN5+Ea+YWF4hs+gOtGzAnKt/SyPWC45i+xeoD/U03LsTL3TxjOCmh
wcNC43gJsfcQTZvG2BNdTb+hqYKRPSJif33uLnfBbIK0GTmBlaST7vNqQKBJcjPZMXx13wRbEeKG
hSV8fzKTqE7/WAjf5hYcW2m5tUkCqQJohSZXZBgXyyE1dH/JskFyR18HB6V9LtLxRsi74/WJulx1
iObqjNklwwgeeXEiiwhmBeg9yc1R7qFZ01Goip+SV+57YJFl3W6cndVRof5gwdZCvG1ZppmKYUzH
mlGlQnenhZ5tZiL9Mf65PqjLk0PGRgROBLmCFoDLtxDa+gCIA2KFKhjuo7L/XBtVQoZs+qf3tPts
mp7N4ONpTmxSlJ/XiofJkoUTBJ1VRX0CkSBFSn2K0x8j3od+UzeVEocbrmFt84GF/G+2aBGyxopS
aVEeSK5V3zbTExHS9Qlc/T6Ie+DpyKtecFM0vQN2S+LLjdXnMPwnoTBx3cDaPkBBVeZswgK7kBpB
WqUEiaXB3A9pLmF6gX6kjyxSd52ib2y51bHMuWG0QIB9LCOAsu8LqROYK1WvdxTgHU35m9l6Z2Fx
5dD7W/an0mS7icVzEOXPlFa3spxLhieXDfuLFlMImlBWv2AgKmLfx0JjMGM6fb7ViBsgEB/QWX8V
AsU2pEl1/Kr+lU9QZIIgpCVgfuMVkl1Hgq2Xxf76+l3egXCuJAAcMmQwmHwLtyGHbSe2A6QTTXHK
LwIEIMktp79YOW1W74QopSJftdjl4jgaXetpkhspQXpjDnTGKwtjixqxtj80IPmzVgEZlCVnIbZo
rC3ClHJD+oz5L1y5f7E93htYzJVZeF2Hu5JcI3oIh/sPYkz/bIz3n5fPw4RK1fy4GifJnTxwCbv8
w6EtK/1uehaLUE6d1qGLJbmCcdMVt7m48f3VnQTKkBaHiHwry2CgLYYsTltVorWe8/84u7Ilt3Fk
+0WMILiA5CuprapUJVbZ1WX7heGlmzvBnQS//h545k5LEEMIOSbGHTGeZgpbIpF58py+2XfeySNH
COPc3q+ri3xmRZqkqCnRAluZcJhNtiFDuvnn9vdXavmgiECTIgI/MKBeV7k0O0PMAaxIWn7Y5FNF
c8iehInxYqTs2EL21u6jzVjMkCs6jZMiz7s2OjD/ga4UAD5g0qRYgfUL9KPRoxy6LhhR42pzuD26
tSDBgdNBm6UDkL+cI4VEJqsLgubPfGZR6tu62wa2lg9/zQhQdqOhVw829KUUAenazoC7Rr+1B+Dx
FQa1ysjQDYBVhVMFFNrAiuXZ7lD9Yr09PKLYNyhqiGv2RE8m6oegX71ie0h5npht3OnwZXRf9u6h
g3oZ3WWRYjbXVuvcjrQXOQd+nvFGjCv6suTtAeovf92/YKJ1BosFGairAKiBruTiEbC8RJzt7SR7
Bl8KdFDH+bkw7Cfokd2f48KUnRkUc3v2VikSkiWuDoNV98UeHxltNjX/PFrTH/hStKsD2wyuHLRV
yt7I0KJmcnQdBHJ1MHiBvrDN7albWx2AeRFdobIP8Kj4+7ORmAuvUfDjyDOlkKCpoS10f/UKgQ0E
iPE2hb4YCMMvLUCrNI3tRezrqUb/dFhTAtHHH7eHsRJgnRuRbzVe9K2TJTDCJrTNIkaGsq0DgIJh
7P7EkOj4E2Dbq/bsDAq0eSnKr15/6LRfUf/UTp9vm1hZEtzMyPUDTwa6Kl2Kr/K8TFNHy82wtL7E
3t+Akt3+/srBxyMLJJl4bKHFSL6CGOmXVtPQQJ+x57b7Mjb7PLGhQ/1228zKkiBcArWkYFvGdSft
3bFpCONonA9TaONAKuoLdDP+wAI6gQ30/xkicLrcWVAcsjlyRWACmOttWk7P/Rxtm1bV97s2EAF2
B48pMJ64FC7N1KS1XO7irlu0Z32BfueSBW2tKI+uLDoaiwHsQokCKHH5/cvmajH7BXdaxF50/lL8
ff9UmaDAQs0CGljo/r4cA9U86NG66L4voJEHmZSwrL33JdIVvn51qnB9gbcA5CwwdmmGQ4PYnYcJ
W2s09lwbd3ndf0mTXFGtXgs/QLxgu8RANz4UcaQYE9DUvKVVDP/reZFQ0OSBWaQPQG3scqiU+n2W
HKoYQkX1cqxa9hNMEZ0/gHH09qyuBAr4GdiBmFG8HGVY/EwTCJ57Gdg9xnk3FZA8tsu/hox+mFGC
9D3/ctuczNoqYl9gfXB2UbsBAYzcYDmi7yIqxh5kDejq2y01yX4NrTdC+9zTN0kzj1vuAZ81U634
0g4O3bDImlqfQfn4D3wIsiiCUg3tLFcNinHrtmgAwC+Jk9lHW57PIy+IS/T3qXpiZYjtfwZtmia4
mmDoipye22XSdNBlDg3Khuckzj9ybY4hr5gPyb6gjL0Umkkf9dbqgj6i7mbQnD948uLg40kNWBeg
/LIvo1EB2d0Bfcxzl2xNt37tTedugB3W9syEdBFXE9qhOhOd2EgJ+HR+tjxt08YQHIxVgMU1VyOe
H+D4QpcQYMSXhzRZPEgrk2IJoQsaz35xJ+vt7wVDcITVwsEAS5N0OPNpQaJqAf/lFIzxi6Mr4mRx
/V0mbqEkLDjdwOyGVkP5mexleCOPBjiWSFEDFfYtLfRtQz6VcYwW2TfoFdw+dGu3JbyZmCf0BQJV
dzlbkJZLvCpqefhkOB87UPd83P99dPPacCCoyaIJ7fL7Q2Oh/pf3PETHbb+hyctivKSqJtCVJcfu
MnDDwIOIpN2lETziZqcZuR2CMCf6nLXvt8ew/nlBWoGrHnGYPEdWPFANPdFQOPlW2Q8pUva3Days
OX7/vwbE359FqZXZaW1RwQBcwb41Woxi3HjuZ8MetzMIEUcj3ty2uDokdLOjic4V5TTj0mKSuxPX
08JGTnWbxvtScd2vXJTIoNkQjxKnHu/My8/309hWXds70KiCnngwvlbZHwzg3II0ZflYj7SzOyes
ll85ijWp6SgWRTUG6bIf0hiEkV3rhEO0JWSrt5tOcTbWLQB9Ckp3/McRi3S27GZk2gxZdSdMukek
Zll+NFREkSvHGwvxrwnxE85MaFWj8w6ZN8ApPb/UhDe08m/V+/276dyK+BVnVuzCNZZ2wUBS/eAU
e0OFhhDbRfKJEE6EQgAB0TnQKdL3PcoqoE4LJ7ST75Q9giq7Tr9bX9vlfnwaqhmoJiBRIcoNcgMC
qUC441bMCZfia6f97dX3JyUuvi+teN0MhMLfOmHkjsGkbzuAKSPrV80Vt+36hP07DmnZ+w4SReOI
cUxkP1qHKIFs8i764Q3b2wu/ur1wdxATTZnWFWweWicaR8KHhpr9o0D/mXvKreDOLkZx4WLS/jUi
+aomGozKciMa6r37kZTGAZSh32+PQ8zH9Qb714T0mMu4oafmpFEwUzlfmzHfxdXI0Wekaqhac7u4
DcEFLRQ3IC52eVBmFkNdCewBocZ83mxiFeXoyjjA94mcF4iNEVHKD5RmgSLuzEcQqXl7u3wYfjkq
CoGVEaAcJqjYURhDi7F01RpWN/YT6ADDAYLiP9NUsaHWBgDOZOLivwYQBdLFQRvdg0KsjZuwBjA+
a4KkhXLB59urfT0GDxZw88GXCCpLaQwUvFA6pICNsJsDbvre+HD7+9eDEAyMQppRcD9e4SIWKMJD
Hgzp6Q7dnYAWbJmR7+OE3n3IYQZyIII+F5GuXKN0gdNnLdGMkM/AX2g76ryW5Njne0N/vz2g62N+
aUlM6Jl/T3qq56yFJW3+5DWPJYDaBGBK6PzetnMdB13aERN7ZqemmVaywoOaCghhLPM0NIVf9+Fs
Vpu2Pfb3o2TQX4J6OcJsE7tZPi2u11oxWNaM0HFi7AJIZsfPkKD0jeXt9rjWNtyZITnFwnhduLow
FEEleR6+tQDC3bZw7fABjwGrEnqKBCJH3tIT+nNBktvYYIxtNouVQ8wnm37Ufb5Lx/yHsUxfbttb
GRFwP0jdilfKtZibBrLIcSDzHDqT86ugcDVOdncZRPgYKFegRIoEvkwORkxmgVTNmsPMfkt2VqJY
k5VDShAYUfHwQZBqSnuth9CtkcT4vPORD8c2eS5yxZqsztGZBSlqsZ2hnMsI/NlRnvtD/4mrgrs1
A9BiFn4e/4A/uzwueuI6qWlUoOOFwn3dU3+M79Shwt2LpMCZCSkILmOXzmjGhAYLIsd+2UzIDxaT
ItuykviBFQhjU+QHwaMmL3XMuGmMA3bT2D1AIL4y/arZ03gfawGOo823EE2gqiLHyuyhvgapUcC+
8Gg0pKsmHtsyb/seqW5jCtxuQOvw/fcALCCRjrI3wGUyPi6yeEcGE4IGVfzDTSrgvDZjvr99EFfy
RxDuQvIWwnIi/+kal5ugKMyoGEbUaur6mdt8l6NFS6+orxcP8fAcs8diLB9qdncgC6uodyB9L5hl
5HwuEr1uMhtIsnc5hGCX8efUWFu9sr6BiObuNDhMoScMETkqRMiGXw7QSO2S6AND0tU7VOPfE3nR
7iRWFbv8woR0UrO8Rm/N0CDf2mubfOLPXZcr9sLabgMLAH4/bmw8uKWYo9FK0uRaitxmNsagBetf
DF3F37pyfSKwBDMO6jaIb+RSVFJN5iL0qENt8nalV5zKxg1oCULKJtpEBCrYadco3OjquFA8QFoE
7SpXRzfXMjzzK6yO2ce+jQzlr9v7e8VNYzMhcSSIJ/CUkHwco+6Y0jriIUuf9SaHDHXmj+n9Vw14
P/BxhLWAMMqOFJIQbt7FSOkVoBPK2iUoVQ+llWm6sCD5Ud4tWjYSWMCKuF8HVRer+Ncv3y+C+8xD
3wZSOpA9kzZwjfYao7W1Pkzs5pGVqeVnhIE4nr80mfHixg31c2JBg0SV6FkbF7oPkQtFpxKISCUn
2sxJy5KhGhBCTUGXRMF0PzYJQ8ODAuBZxAFwApfH34wotwaeDKHWT77dHbm2nyff9La399naHSQ4
fQWLOerE8DWXdpiuARShwY4JCsCB7fSOPuvaoe0fqbscSJ9s8qrax+6CBkVFV/BKeG2KlAMuWszj
VUYZ9apFi818gC7Ju7bkQTE88gHItuJ+cBTm8syQdFdwsxcJ82IIF2qCgZn5WQEC2dsTubYjTHCN
oWFUx8tEbhBHeSh1srqYwrL40HJA2RRndW2yEHKC8wkhD0CukiMtjGGO6xwlvqZ0dz18KRnogxm7
UL9QuDaxs+RDJa5uaDCgFHfFCgWyYBtkz9UYTt3bEk/bvP4eayheRPEurb/enrU1N4dHCPCteP0K
HMHl7rOsklpVj91nJM6BzmAbKjP2S9N1RbiwckWgdPGvHWkHLN1IJuhCDGH6D4275/an+a2f2HPz
8w92ARJ1Dq5tAtwFldx2z7KyMOu5D/NxAzZGlYrT2nQJPiJUSiCSasr9DVOelmPVdUM48CKc0Q8X
Ne2b46qg7Wt7GagObDMdvgd5m8tVoQAqGFNJcV7yZPN3TFRt4mtuG0lNcGdhM6PAKq86SwsypdEQ
6lXIsn+s8QMBPBmONfqxsm9Otbu9ydaODrYy6uRIbwoZ3cvhuJrZVkUBPxN1EBxMvrb1z3JB4ViV
LlihDPnNkvk/Q2Jez97x3oTattEJQ+WL2WUbq5qPyxIdTFq/N+bg63F/snK2K8FVE1jFryymGyyy
Yg+ulNHxMyjy6nioijZ56ero9Npdeh2XU2U0z3bfP09phSquHrQ2RdN/v+nLEqIY+bEbK88HbPSQ
uubnP5hz+CoUQxDCXD3M64l4LRtw4IzB8svi4I6vjvOFRSopxt8eQvZWridwCYBuIR8r7aWRFvas
RfAg9gQF67h6Ynz+XE8jOiDbydc53ZSZtUmrD7ePf8wDJOLsEkroSxW0uvvT0KHqxuaXwUVJkwi2
3OLklGTb6So2gbWjC9wP2gUsyJPjBXG5N4YqRsk9xYQU9MCaY44ucDe/H1gmqEdF4gCkl0jBSSuP
LK5nA7TJQ0t/rsiefL+9qCt+AWkjlG0AKgN1thwvMqiqD2DumyEK3fn1h83vBxnjwQj3hksUEE3q
iEk8O0ALGMkiu8LvZ3kaNMiHKYn7VlyPBR1hBDy/UyxyU0Wp53GtN9McaoUZOG6JdPRrz3+a9udE
/xHxJ7f59AdzdmZQOKezIcU183I3whu/0Y5aZ/hu+eVPDCCpCw+HdZe9G2qcoFeM9Tm0rW3rbeY/
2Lh4hQLVjEgXCCZHGkDR2Na8eHQM6znyX1zjvYkUVdOVgAMWsHMdAyB5PHakKTJ6lzmNPkL6Jfui
Ld6uX/rU9wCMzFmX+KOtksdeuRDODf7OLZytiWWleZ+2ZAwdCPcU8w6k10GdftL7+5/wF3Yk3zSz
3OlacKeHues969x9bJPhc+K1u9s7QDUcKbhpyWRU1bSMYTwh4Wa80PZzNX6dVSxOa6ffhpgM7hUh
tylnDg0KAqShQwQK7ffFPkad4spY8ZDooQEfKOosqOXIYDa2TFndJMMcWnz0OwMQFkA/uq+352pt
EEJ+B9RHiKN0mQqaWvy/x7FaUkifvjGmqE6sGUBKD/loxDdoDpJcsJfUrV5M7RQOCcLLLtnf//vP
Py8FmK1rDhlbuils5s3iBLkqwlw7i+ffl86ingJnt0z4vmtBD9iPqj0hj3W9nVQlZ4UhT4IrTS2j
JEOzbmh2m7aAht6rx4PCRgZU8cpcN4TeGw+P2+sSQeX2tuYmbAopGKA9Kw1iqPjlzpsOFvt5UGyv
tT0MzRW8nEB0dc2oOzEN/3s6Y/WXr3X+ydWPtaVwKmIFpIAH74v/mZAnDl0L3ey54xQuXboH1dnc
ozEwaNlTUR8pTf1JtSXW3Mu5QcmLtZVFunyBQTp+L4unKT2y5mtBFJfA+swJbRzUEK8ZgTXuWMDK
6lOoebiU0b5kJeDSRsvJH5wfXDb/b0Y6P6hxRwWwwNh2bLPYCJHS4eG2hdX1QZ8H8lHoDUcT9+Vt
BsUGMrcxHEDT6tMT4AjNM9K8RRAZbfXkzA5Blk0fD07HvUOSc/tw2/zaPCL4R2oS6OxrClGb58jv
z2hLZtEnoj+a82ZU9VWqTIgNc3Z9dgwduADo6iFhX3keb4j3yUOrxO1xrPnR32hGABqNa5w5nZuK
lp2BIoLztdsMuiKUXasfANmLVlcxS9fMh2408aheBvRWA6FnNz4kN6rhyIuf3M58Rr9boMl10vvB
VR7aH1HsQTcLSJflvCEzE4ipGIse9mCYC3AbFS8ztcbTUmsqQneZvV9k90WrJYQrQSMAShixjOfL
pAFyrM8ow7gj33UdRAleke7fIbUc2O2mJ0tQwPGaU+e3SC5rkPjQHymUJKZtVUa+RX7U07GvfuoD
uofyh6ZRKWSQtZOCJhhRHkA0fpV6dGuPV62JVqXF2ke9E7CInMyBBng2gzT2aKV79LoiMgUD4Hfb
esibVxzewJoRFpiv4/iAgGRTF6qUtSEOqOxgQbaO7IQJNAMucmnenCrKoeioi1e8VR691PV7/aBr
02vJfmhV9kqHbWMzv3SOc/Ocsh9LUgLaO/r10u4j03schtrX2hiy16dpyF7djgRxNyn85fryYvoE
DAKtq3LqrMsrCNQSLG+T/eW5ic+XF71/W5pmBzWgoIYUUBltW+sh6n5a1bE0H+sqTOYEj/FqY5B2
2xY0sB3ovLDIR5b+lWavt0/wipsQLQ8iLy/EU3/3Ap/tv6h1pzkq0fswdh1/46DzPgqZjy2tuArR
ILy2tGTId6DtR4SmwNJLS5bFo2a3HZas1rr6mHfQO5yzkT/afOwCd6m7z24+1G+t5mkKb79q+TeF
JpKXiC7EHj8bpG3kNslQYwknF0xhVN8Q/tLxl6qNdxPILpb2XreIPDmyfwA7AafvXBUgK5JnVp2V
fZi6TwZ/+uf2kl1d9fg6RCbEvkdFCEfrcjR80axJzwnqKcz2gmrIEx/43CGAAm56AF9orOj4uNoi
kj35JpkarZu8qQ8n0FHORWL4lQ5EArJzimm7CgKFIVEpQjZKKB5Il7IAaub9NA8haUYagHPdfUL3
g+m7WvpujAnfY75VOKXVyRQ8dmhpQQXnytd7xVCa1OpDMh87CwJ82dPC3ru7HxxiaGdmpIgGEUU/
GjPMmJW90a3cT+avt3fFyiqhiIfTJdIy2BzSHu+oWdSELG3oLMlfw9IUb1W9kMD0IvLltqWVKUNL
FlR80RkpsC/SOXZLCqxjWsFSRL+Db+qkld5DNBXbsRhUnI8ro7IA/AfaDuEKQOjSqKp0IU7c2A36
8V7Z8FoUD7rz+fZwFCbkPAP6SZ2sZDBBtMcOkmkNeZlU/b6rNgww+FAcXJH/uTyyJeqbSdpEddil
zoRcSTlua1IUL2W0OIpDtLI6cAmOK0R60Vgs7wMjbrjXs7pFMXe7uA/2cujGw1z8uD1pK0cVYAF0
LwtoOAJZaQ+UUY0EHc3a0BtLu/RZT+bDoEF2giCV8sT6pDjQYUkVwI7rpPnvO0pQyqKSjDyp5CEi
Xg6pGWNwxfiIto06eqqdk0NwXk8W6i39lzw9Rc1D6SoOlyVfXcIuyLdRDsEz4CrrsQzFxDWDtSHt
8/wBKrpL4DquKmS/DnfBc4EjjHqy6EREVHO5TRoHqvQTXVgYD/3nghgfo0GC0Yw3EWjFAXfJN8lQ
b0hj88CDcujtJb3eowbAWuAERtLIxvNOOmokAg3lrE9lGGfjJtdjcHzo/v1sSehGPrMinzbLLFkT
60sZepX+PiEPFi3u9vZAxA+9iDMkE9JhS2wKLr+JlCEt/+HsbUClGnwve2t4HuJvdRI6dyN0JINS
ai+pTUPDg6EMEzPwiONr96oY4W7CrOG4YVug5Rai8JcbY/HqpnN7WGD/tE+F4lRdb+7Lj0s/P+vd
ys05Pp4bT5xsxujt9npce6TL70uHFgT5M5QfsB6a+9h85vRQZgerPtw2srp7KRJIkO7Gn0S6YGPq
abHdmWWYOY9xe+TJE7UVxf2VeRJ5VfReCIUv2xXjPIsiu8qrcpolZaiDudEfM8W2Xf886rmA+gDr
IyOm24xZ1NTyMpyh3mk4/pKo0irXTht+RbBq/teC+AVnAyiNcQTiryzDwqC7uYBrKZNDnTl7QqMj
56Vi3dcGBNAvilGAfyMglrxZkg6UdSg/hT1z/cnMoaod3F7061ounCTSuOJdCuqyq4hRj5g7ZfOM
EeXR0+ylX+KlPEb2AH5r/UnrtaCnxd4iw2NCtC1Z5mBu2HNKe8UjSmwuyeNc/AxpYiF53Hks18tw
scc8SNP5BNTotmP93gGTHiD3f6ftoriSrlmYf48drZ6IKUAlckUlAFJfV+vGMrRHJ5y94pB06RFC
AbsWnKx8KbcQRHmeE+4Tr96Y3RLkc4YacnZKwDyrt/m2Qb+yf3tBVk4hgUAkNBxtANev7pBh8Dq6
GHoREt4CWBGCiH9T1KoC5IqDhxUPtTSbCN50aWP1DoOcl+MUgCQduQsFhlOSvSUVDeo29/vprc3/
uj2sVYN4kYC5SfQhy1AItN9oSzlmZQiVRWfs/ITvGsfz0+S5tRy/q3VkEvL7HRqI7SF2DrWZlW4Z
TWPLmPVwB2ZzGIotJzH6vBXpidXl+teGDP2PGR4/PcW4EqTT3AQW0m/pohLQWrEiKBiB/EQPgEjY
XLodd0EWlpZOFcbVx9x85OV7brzfXqAVV3NhQjqA6WI5OZnsKhz0w9+Gt7/9ddUAxN+f+c0ehynS
WwwgMY4UQF9IgGnZoPBlK7fkxRCk24WNRkbMBkZ68tHr5d4sc3Bs8SBWcfiqDEmnp2nbdsYdV4X2
4CfmJgaMMH8oTdX2Fasq+cSL8UgXspVSc8krmKHLEOT5L6eAWqUN0dFkh/T31il+OA1yh1Ctc6dm
X9HCp+W+mqChzE7eoAUFol/9qJeLT7Vjs0COjn3F4yaYRsf3vPzA82nrGo0/g4e4ejDKnZH2nxfC
d4u3hZyI7xl/gzjEr/KPAlLKlVEhpbVpHLKJub7JoNnl2r/08a+8iv08e+P6jxmJjZ4ZQDS8e8mz
TlS378oexVFDZkOU0K/lytJxhpx5WdUCY0ANtu3sTDHn6xYEu6YhmuXlZCOzeVVTO69Dg8zB5KJH
UAVEXTkJGMO/FqRQMUa/N2dOWoeMfB6jfTp/2Nr29mFTDULyFkM/Op7bFnVI3B+GcWyrze3vr2z/
iyEI+2eHeexbvdZzfH/Sn4sJmNkHvuziXnGaxe6Wdv+FFcll6NQeZsvAUjgmfUJiy4+jPWIhn9Y7
TZu23vDj9qhW7YEdETp+yJRcqdeTXC803TAYEPxlUMeF77BQp7t6ijaG9hTf3aFvA1KN2wmtPaC0
AXrschJtZEysfopYOC/mk9V9Lcq7S+jCAmr/IO2E2jQggZcWuGHiGRrXNR71x8zxexUkbXWbnX1f
GkHP9R5dsAyn0f5iFT9Yrgh+V7eZoKwUHC14T0vu3CyGZW5aAxsAAjtseEuNv4oGxQYVuF5lR/Lm
1oQAOI0I7MDDpc6wb4anyH1ZVKpXqxuMgsQCy43QTkaga1mXgwCH1mFOfVR/uuVQEb/OPjQWLKo2
3lUvc2ZLOqKkTE0vZpi7iLu7ulw2w5g/jJ17f7Aq2Cb/NyTpjFZLXbqpgSFp0d6tbX+uNn2morSX
1gc1MxtQY+D9gGZBR68M/Koy3sRj71kn2xz5pjcb88WwUr6HjG91TOahuZMu5z8GQS6DgeGauSIH
RpO1tjQoSJ2MYkN1A731d3ro3xaEZLegHsJDW64/5MQlMUhorVOdmK+Eo5ylVQr3KTc8/McGwntY
QAgMJOPl8R8hUBU1vW2ektpeQAxhzT9ZWdl7MPUMARl7+8nOJ8jKJI0B4nAAoO0Iri527UbxS+RC
I36JCyU5kHujNoZyjswzhSojNwuv7cIUJXpmVCgiVn4TZdtk/mijpyXek+jLSL9FdQbo8GFy0VWd
fXLH96VPfOKUQQHgx2T9MxfzQwlCqLp5tkZF6k4c8rPbRsyWIZBMHlQHoPEk9wonueUUdWyTE2cQ
+k381hs2LN523sbS77ue/2tK4LIceGYYvlyYrrXwlDQt1IApGCtfiQoc+ztRI40FgGg0PeNoeoBm
SQZQNWNJXbXk1Op5+ahnVrOzh3F8jWhPtgASm9wfujJtfci96shtT/Qx4y7ZdSw2fEvj9tFevH7X
Ipp+mUvebpmdxJ9j6qS7ukEof58TkbeHDPTpXDb2dOi7sO62tbZhzqHPFVMuRnw5Ixc7UCYQSgqz
rFG57sBq8MFSvAczv1Oh4lU2pPPm8NZKWhPDgP6jwb6VZu+PKoS/dIX8d6pAko4oGMUDW/z9WeSl
cZ6NQ5N1oC1Pphde6topQzrfH7wJupYLMzfzqL3zsmgPt4Oj68EhRyCatNF4+Lsh+dJw1PHObCPT
PFn2bqkfEe8pJXGkcEIcBPG+RYkfRQJBBXNpYklRqC1Qgztl454lG656Q8uVD2EAvQICfCvq2Ii6
Lg1A/5O3NXHGE7QmOij2Rs075AiTwvdYnb+ZeWJ8Xmr6k/OI7cZyJntwVPQvGS3Bq8O8SMUiseag
0UKF1kow0WDQMm5F7x1t6hptOmVWPmzqQS+2lTu6LWAqs/vQcmh9Q5g12biJN3xCU5HmT31nIwx2
+jtrhGJqLn6KFGrZ0GM2Gj2fT0v7oHm72DyaqpLCyvLCtyKWA/MH0LVy31jGu4RPLUzw6sXkqa+N
P25v0ZUw4dyAHO7mSxYTvYIB+xNIFXvrgAqTNynOgWIUjhTzGvagTXMOI5rnZy2IYO/2heIG+t8s
OZIToRxLbOTVfHL1b2Ua0mRfqQSUpEzc77UWFsAJJ06CnEtKoh5kw5Pen9qCTxYEm8py8gHVq341
1It/0i6NIf/pLcHsMGPxEWmppLSvnQkeJQKcDAU8FAHkMpmJ9ock7c3hNE/GEHhxfCKtgypWxO6e
zQtDcqWML8ti55ExnDSyIfWGF7uZKoKb67gBESDqAUgVYEBX9UbbKmc8IEAQO3EfieuqRIfsrrde
B1XuY8VdXFqSfH89LT1bzLQ/ecZfZNnayVM3vxvVzkYeJu82Dd2n/WOBdpvbx+p6x1+albwm+J8G
CJ/DbGbay0OZUPsRJWQVmHTFChR6wZAHVLwodYktc3ax6SRJrZE0wwnypv6SfZSq5/a1dwDPyJkB
ycOVcTsvbdENJ55rTZDX2hikEA9418p8AqeCqVI9vD5lCO8J3t44aOBZliWOXRc6dXneY0Dv0Tsp
A6jR5gD8BWa1b+8klMeJFugOQPlEdzvYTqTJS2eIzyxObpwYHvrNPlHpWa3MHWpeqD/hMYErVC6r
1VNeMseqjdPUHbNs5zkB6Xb8x+19tuIU0JWNwizYwNA9Jt8PGiPxUuGePHH90GRPpbFRcrEqTMg3
RBfrKKZRgC/zAu+MIAXUwlKcFpUJ6X7gXdlXXinwnfNT/m3MHlpVT+mKBXSmGcDFW/jjissVgnsa
M5tqOeV6Z22qIn+oDMBbqa1ixVw1BDUU0FwJJjO5RJQbheZlOV9Obls/LIbxNMZl6mecqoKPFRcq
aJ2RowL+AqfGvDz7g93FYCjtMKJ03rrLe6dHgZFWz1ZSq9OvwktevgTw6BJyYJB/QEB79c6Lkm5i
psdCmmV+bP5jR69z/4UODymLAqe5M0GCo3lhTi4PjUO6sLKBuWH5RosHBrVXELzfe3IubUh7buHV
XNiGxsJKey6qgzV9Su5UzLsahnG5RDP0EKskQbJSsx9EVrybFaf/2v9fjkHaAxklTW+QpA75mO1B
gx1BpOL2LF07MXgwkXwQ4A9gn+TnhTHSzCrx+HPmSfc5eu3i2Jz8uHZ2kYXCym1rK+O5sCZd1lYf
zd3YNmmY0mnruNlLYitbPFe2Mvp8kKQSLzJgZaWbeRxGSBOkThLycsNcoI9f7SwYdL/pXnn8fns8
184A0EtE7YIIEr3CMsZzEM34TeKkAG7ovkMf2zr2HZVrW5s04QJAEgWKDkQCl7vMGpOhs9oxDSF+
/MlWCXmsDuHs69Ie1tHc02UEXwd9zyt3+Qth2kukR3eS3ImzAugoMC7oRLCAeZPS7lXKOzZPJA1J
sp+zp7h4yKrMz7Wnlm9aRwEsXtsD58akKUua0RycTsdLwfo62Sd90XyjSIM8Bg+s/XfUJYpwd30S
/x2cNIlo8kXrF8Xg8pFuoij2M6TnUhVcen0jIKpGsRtAd3m3leBVjBHypOghb/P3OmvaR0cbiGJP
r1kBLADNI0B+4FkqxnoWc6b1YCSWHaWhPX8a5sBzvtw+M6rvSyHnYkZ9WaVpFpaG/mqUX/vC+Ou2
hbXVOB+B5NN0Zs6mQzCCuHzQs0Ot71OmQGxdX87g3xDKnAg64GvkooUzps1cjljwtv/cV0+C6q60
DJ9CbsXq7uSv+X10zo2JGT1bEdfW8IJPsZt1Om04cwP+8/aErR2XcwPSkoNiz5ni1EjDSPs025s4
m1EIr/yyhsxUkvqppkCHrG0BUBQAs4xACuRNkj0j4qTC+zMJo0f+VUmnqfq6tMEMvWdpXoxJaGqW
/1I3qmB2be3Pf720vfql5BPx8OvTAbHSsEVWM9e/j/Hp/qwHCjxn0ySW7WzdF6sq0SQFQ6dJ++nu
tOL77WVXTZR0U2Za5aSZhe+DebAZA7q9/fm1Y4gUHpQVoBF0HcA6rLK56RYJOlWdDTrfNlUH7KGp
0jBdWw48YpFnQJcFQhlpM008jt14TJIwc/ee90j0N5NMe80wgzn7dXtEK+cEdQO0NGHngrZRDi1Y
Bo3kyORxWKGol0TTjvfGoz5376SG8L2pP4BaMVOETCuzCEk0UAAiISoqVtLwSFTpTeN5cajFG+2H
2+1tVVF0ZRsI1RFUEFG0RJAhXZZ56fZg6GsBrbPj9xJMPPqiqCKtWACiXjT6AeEGkKh0Ik1Tm7TU
YnEYpY/xozcrnPH1FCEu+k3wg70G8mTpQBpz6mrU0oawJtTX4rkJXHf8HBsq1jfxMy8fSbBDBdRG
tA978ovMKks6GQ4YEFjumi/lXI0b5LEbP5qZs2+NUdXj9zsRd21QMPkQwZckk1zaiz7q7RyPYeq4
fmQyPyFbt/+ZOse+PrXxvNX6JejJ7vYuv14tPAB1bDVUy1DxkyEYxYAL1LKnEa23C2TdqlOSlNvb
JlaydsIGhKrw8gC4Vu4lcQ3upDydx7CoRj/WwNDIAlIfGGOi4ywYKuansevP6MC1Sk0Rrf2umcjz
iseu4ANzoKguoy4hpdQ3aJvpQ7enz3MKjrvW3RBagTU4e6TJwHywF/mNaW55pc9+3CJtSUtta0ED
16nrv+vUwv9d36ApVuFh1rYyusXQaCVKlXiLX7p8reMlW+ymD2Pd1ILSzuynJHFdv4taTzELa7tZ
lJ6RIcO7H+HkpanMNYsONDwdhEk3LAFzyLIrgNFXyRut7SZ4LlBBiYr7FUFT4g5FqmVGF5Z0fmAF
eSNaoYj21ybt/0i7rh3JcWT7RQLkzauUrmxmtZk2L0T1dI9EinKUo/T197Du3Z1MppBC1cXu7C5Q
C0WSDEYEw5zj22/ldAzEolfpciVZMAjTzzAUaXhbjFzFQ5vHvFpR2aV1nAvRrCS4lgVyWLw7Rfxx
sJ/WmjSvE6OqjIhzCJCpBHSufvBmZ6E4bQM7zAvjPvuDach4pq+VG+wb88XiJxGmK55lcUVnIrXw
opiDaKpNS0E/WsADs74UzhpT9poILcJAkzEB2BtWZc5PlndfvpP0CJHxxa752snXpHeJz/D9tPxT
OH/Xa7yAi78fWVfcRszsYy7sUrM6XNLWNXNg3oRjwjAqVa5NwS9KwHkjvYt4GJAAlxI4N73Gn4L+
xMRLlJDqfbRKbxsEtH+MOKqedvRIX37eakXgZo3TI69HD4WLsSuBIdhseCw4+Zo57DW3nM2KbVeb
rltXNeylwC8wT6cbFpq6ftYWEWTm+0h+B4EaRjjiPHXjkaZb2v3IG3Fwxf622KWNVBifgF3EzAZy
MZcrHf0gs0xmAgiOH7NXOb38/z6vxJ/F4tmEOe8+mnE/0S/cvebtyqjUkg1DbOQC4RP53qtx/k7B
cTozLqMt/qIYdu09Ga/yoywGFOdStDwFegp7a7KwSSSc+Cs3XPeuIKn3pWmE8VzNVpn4oMKM0an/
g0ZtdrSdqXgfQNKbRipYUbg4RNFX7HpuCfa+bga4ZO4OMd95xlqfz/JO/leA3jcTDkEVpBxDm5W/
YfbGDvcf0rWzNeh9M0aQUlNK3Cq3o1u7NTb1n/dr27kA7ZyQ7AO9YoM1dMEv7xdxPvJ5DPzBWyK/
c4WbLBjtjNnDOHx6sGx4/nAtz7sUW6joxbECoFgDqeDytgReTi0jmnAZsx/plG6LMN/79p0jVsCd
li59CLoRtAu/4XVo/sUfwezX9LCeJnmm92b9Aet59nmdf9YBTdz/Wk8zLO77ke9bOzr6ub016+k5
9TAdBJC6D5y8g/Y0DNsrvFLNo0W8RIdaCeMZHWhbIChb8/pq6zXrDOQZ8GsC5wFjf/p7ElzDBNAf
EdptAxMjDy9M3PVNc2f2gAEpP9LDZr6VyvBewnI0PWjreTQG0janqHKBITbsTVs+lvVaRmbJriEL
/28DmKYHdh0Znt/R9hQULGlcDIE+R2W3zbgdM/cUgD+0Ps3Z93cfFQYEEbQBQegN5eRSyTPeiNLy
INQt0Rj5YNW/b39/4RIBbSFQHGkhXgSe5nLGAS7H7tGszHib0OZn6/ixNHYD/X/KUQb1zLV1qRWO
qeXUJ9fdmX5c+I80AjDWSs5vwSxjtA5MLarfDNGBFj/XjkeKphnrk+iTrr7j85asIZVdp2dCZBjQ
dAJwUgzs6q29hu06oiVQbQ6IN8/6FFZH4DBL8VdW3dG1nsMF03MhTIs3CDO5OYcQ5k5xbSW5vWII
lu7p+WK003cnmqe0x/et+iUqfkzNIW1/t3aGAsbK82lJz9C9AKhKPARVmHh5/qADqm0Sme3JyV4D
2iYl6mXM2zji79v6vLRj8PkqZEd395U+27WUgARq2xPpjDju83dCsKvIAoURKBhAnlH80wGHMJjr
zlXEptPw3bYeaHX37p+PLBwattVb4JpxJIfijaVfgS3hMfN/Bu63D3z+LSWONutrtk3aIa6tWSRP
Kf3WUAY8p48IgJvExAj6JK4QLiQyMaE1A713ABqdYWxlu2qGlZnVfAs4EQAYDihajNY4mhkOLe7L
ogVWbNVH1o664nND2m9O1jzLIUgCClzPXjySyYhRcHwwy/D3hMRWKPEyqOYDA6eKzf17WojftesD
GnyN9XVBA89/n6s51yw1LWPInOHkIpdm1nW81hK0JABVZ+VYYeOQs7u8Sm4X+FLW03AKjCDO0bPa
5SunuGAWUN1+i5/R1nSVTmFNVYy9MAYMPwKDZ/Kaz2FfHJqmi4MsRy9fKze39XLBOkAgwH+tSA1E
6zFQa9sljwY6nogAHVHbz7/GsAkSitFO2Y7/3Ba2tH9vuVUAAIFE4Q0y7swVpXad5SCdBa8G6Kcf
o2rF0i34IKxDsTMAGw+IyUr82ecd4tXAHA0BbF9vS7YbjY27lvFY2i41I4nkogKv0d2c49RdWIBz
5jRN1jHIipeejYkESYOs1pKoi6KAe4bWcNO+HpxirRFiJr4YTsxl35uZYsaIfwlleOj6tZnbxXOB
30YPGmjWrrDcUqQlyWQCYritebyt8R+3z30pgFPIO0gHq6ZvZA0uTyZyYQBIP46nvAJUltmPT9Js
niwnPTSZPd9hImM3WPmzx5z9xIv3v+1BhgXdRixnIhutJcLyio+o9irkYfvF9z6xFU++pHWoA6CS
hwjYAfj75dp4wExRjNN4At1xXGWvpnsk72SNe/N9imMJdgduEK0alzIG0ZYT3vDAgO78zS8D6ezb
B7Ska+ff1x6k9YzcVQRueKQn2N3cFYDNzF/HfPgSoVZ8W9SSrmGc33qDaFdDR5dLqeqep/PMxpNn
vA75wV6b/1w8DiSiVcUIgxu6k8JIozTDNsIN7R9t8eDQY99+QKFUrvv/ROh+xsiEiKYcIsqIAcgW
UP8rKrV0HIqeAzjceIFAp7Q9mgzLkJ0/nTyyC4vnyQaw2ME83D6IpY3CRCZqJOgGcdC3dSkkzX1w
03X9dOrtF7t5AdywWGs+WjprWHlLATjg9r+ZhTODbImpqcDnOZ2Aw2ckvfx8ewVLZSY8n2CP/3fU
Tk9/SqCLDjNvADEaNMX3ES2oG+4GYNijjROb3Vxukfee7rs59zfjUNabohTNi5CRtXJ/FhYKFFY0
cEWKsg6sJ5d7WdbOhKFkewZ8CXJsURcXYnt7rQux14UEzYjJvh1BWggJjdi1IkmNz8R6zBHi9HGR
P47myoIWpunQaXu2Ik0FMwP9cIR5gPdM26SbvpmFswu85zAnsZftSJYl1fQp7aYdqC+SxtnSrAX0
NolNb58Ocl/yU2WudRwsXAu8YhA/hyiWYmRK2+UAHNYuNWt4RLt6LILq0PnfG1KiL5P/dXu3l84T
UbqC4sTwO3DrL88TemV6hQsKm04MiVdsXdqvmMGF2/fGIgSsfbAxXXUYZRFQF9MAsUpqhECOeOLG
symqlVNcWAbw5xSqA140AIbSljE6LYKlFvUNyV55XA3f371LF5/XdJLJMmABpwP6itKk3Vd8zbUu
/X4EWx4KHAi5r3o/hBykR6uoO7VTwnbWO4mQlFcFPNq/n1f6dmaeAjY5tKnx+RRgR+YRBM0rh7z2
+7X95zVYw2pOAOc6h/H0Y2ZrBbIFLUKhWyEZh+gZtPQDNl2kqEaZAbw9S2QYs/KhkysJ/UURQP9C
Nh+QSXi5Xm7SJJ1qnHI8+kRN9yXsKhCkqw9krFGtR3wItl8ffffay20CJRX1aAoaFS/J4nJtKnzp
HM4/r4VPaefyaY6M8WSlm6pMPnLNUDu2QaCCoj4GUi63iA9Bb452jgCzA8gi/lmJN5aOAIl2cNEr
jMeryeYgq2Y0innyVA4J+CjbIpnfP/yPig2yaoGNgQRVdL1cwpBJkgfjjPSEZ8XbCEH6u02Fj4cz
mNOUKUKfjfb9MHX7we/kyZZJb8QsW9FSZWq01ASG3lBvAlU0kAUCpQFnVxlPQp9JjhMm6dPsdHHt
iMShT2H1wDBUlcuVct6CJ7oQp20X8sWgJCVkxMVOfpmvLdDB/Y/sGIDQ4ISRYb8apeKDGEwAM4+n
ju/mYp99vX0gC/EEJtxw2xRQCt5Fms52Q4nB17LBgUvLeEDiMDjkWdj+sefaTQDeYGSxMRXpQzpX
/nbOm2ylqev6SiLNhveMgmlRIPHageWR4RCpcjUj/WNasQRG/+0FrgnQjqjou84jho1k0MtkP2Ty
7gOfByWZyt7DOek1wtKyEH3meMYEIyor7jfbW9Fo9fsuNRobdCbAvtToHvC4IwmRmHHFTg5bwY7S
3n9kDT4idNUfaOpNKSPNmrATIQiMmufUOHqb259fWgHS9HgnAbsdfXWaUTdcrxuLoRoAwUwf5YDR
doTrFHkz+e68D3IKSpXB/QW6Uf11LAQaVAEQ358Ks9oGBd2b+EdOawmZBY0COqGHEweIiaLfuzyR
aGpp6WaAT++OPgCybHMtubQmQAsXOmaDa5o7EACyuzEkQFlbUaq3R52mVYgTkOBG4ANaYD1gGNIu
E30EEazKtpP3UntfePuPN34vpoPp9nHaNfHU5Und8rifxGYiYsvf33aDiAXdKhaytaobQnMGSECV
xhTW4dFoxjgMm8T3Viq7C6qHF62nkBeVfdODFjvoW9n3XXC0ayd2erEtK/uTB2qE2xq+cGBIa6H3
GXEL5hL1hZhjH7k1b4Jj4XmJVTQJl937zRiezg4YyTH0hDSTFrq4JAT/cMTCY+HXcVU4CTdXKndL
i0BiDmYMA06AnNIkODQaTcOikZrlVmMhw/stPUL3f7+vGbLAqIgXDSw6ulPS8U377f1ncP55TZmo
GQzj1OHzY53IokxouFblXtygANjWiq1bgaRd3vsm7caaAxvmKIoiKQr0763Ngq5J0HyVEFM1NjYk
ZOXL/Bee2be36Do4go8FnyPwkFA+wzNBW4Bdt2VIMnxesKfJBX9xQ6MB8Ij+3zTsDwK0GZb7kTWd
C9V2DT3GmDsWeXSUDUuAMZeUa5MBS5f8XIK2a11uiynyIGHmu5QltL2j7w9bUYNRY4YAz0YfrX43
ZMbytkUJ/zg5ZuyZaBx+d6IB5wJjDMg4y4O/132KUyE66klwHJNKfunSz7dP/jpOvfy85lFqb5w9
e8DnS2CPMHnIPGAZ3eVr874L+ovhOIz8K3QNQPtpV5ymjsNHtyBH8Kra9NkrX28vY+37mgJXc4k+
VmT3jjNw0pud8/73IV406DBGqgeJnavuPFCTwRPNghwD+YnFBXv3++3y89r2sBRZjHLA54HQ0vdx
OG+c90ejFwvQNogPHnfnHhIwG9Fv+ftHBrAAhA3INUBZMS92aUAGZMpYGXQEfs6M79zcXHFyC2qq
oAERk+C/AFWkuaCQGiYppTBg/0oRl6m3Kary1HZOjOrQSrC4KAs9BMqbohapP9Ytn3IgkY0Id6Nf
bf/Dcz4P9g9jrR1mSWPhtP8jRU9o2GB6GNsCUuaw2PhDhHL0B44c/giXDrYdDwXNvkrMTVCnH8lx
4xd9EnZrQKTLK/j3+5p1nerMM7NwIEBAyeL0wZk/4CBcBXWKwSQ0xKFj4VKpME5k5AOmJI6l8Rpm
r3Rz22YseIfzz+tk6m7rtmTMYbot+cC9X6n3yzZWoumlLVLUieiEBFY9ei8uV9Dyrm6doSZHnlWg
5TKfUqDb3l6FMtBavI7KJTAb0EGOrfLVTzjLa9g8aOwyi6Jjk2MqaA7SpPCtrVdF+8BOd0AXfCcs
KHKiCjsPpSf4Z1RN9byA9HovHSysyTLcpAXjbAj8fac8NdlK2Lm4sn8F6bWhuZC8HyQEGfSTPb5k
VbtxOjCrjdHRIGsGfunSKybAN0QPTJBpumb7RjW5FpTZ6bb+djjw+WEKft8+qiVtUJyQ6IJTZkV/
7jYk7QEYhyBu5gwZG/DFpfvbEha2DIP1CEdUmvR6XKEnDjMNXvlHJ/zKmkMDhLYs+84MGnvViqiF
xUAUyLQUJF0A/PpLvav6PExFOfjH/im0P3trRKoL54HqKbYKbWn+Nc9Z24RGygQLAG5qbWjxd1FW
9+EITqB6xbO8qZF2gXxlXhSi6dss2uVC7KBzeFiP/lEO1RSXM3vIs/K+9/1NlstfchzNO+zrV9sb
N6Nfbm8f2NIyMdSJHB4AUa7h/9OSTwAXz4LjIMv7zD1kz1G1S4vo/XYInE1IP6vw6zo/jB5pV/QV
xPTWPt32/YouLO7h+fc1ZfBGiQwLwWkJQAXncu+1d6N5Mqf7qqnjtKjjoT+QNeSSBft9sSh1Gc4s
39z6FSMCizKOfvQX2sjGv24fzsJtuhCgBTXIh0ljcCBA9lNi5mhbRXIqq2mM9kb87y+3pS1cKNDw
oG1OcZFhEFcLcZgvSGb5uFAGPfrGz4au5TuXlgPsCBeFAgfoEXrKoyxlWGGe0gBQmh/X5KuXjrHn
yZ3Fy12eN7vby1k6nXNpmkrkjIQdHpXGMbWtHlTeGC9P8wfAx65s25IcRIRoKQXal6Ilu9SCosyI
yYlnHGsx3/V1+0gxaJ7zter60uahuxTjefCxmNHRUpVN5IxzKrAcm/KYYG70iDQICLIxALJikBb0
AN3eSHEhYMB7XO+EMvwx561rAL7GbZBtS/Lox7tPBohogKzBQDZ6pV21o2f3po94QCu3iI4p33hR
XE5ba9rfFrG0hnMR2uEHZWN7tC6R0XnJfCArr+jWwucBWKMm8FEnusZBMefGcPsqDI9A/rsTVb0t
imwlP6j8veYVUK5DoQuhleIt095LM0JPOWR40ESukUTu19p/qfydE2H86ydpn9vVsYylNZ0LVH8/
OxVazTJyHQjsvrcpT+ADVvRq4aKA6BimCTVtAOzr1z/FQ782uxIwCYAoMQ5RHhvOSjJhaQ0oEoJW
GXU29LlpQdQwsrEcHQdj/vdzgL6Pw22tWriDQMBDnIuIA9Pp+oQfXn3FnHZWepKidJK+C+Mmk4d6
+G04tRqYm7/clre0HJXFV8NFAC7QTUtjyVaiZSgDt+sDeHLtuw98HmAIatIHllLHTEVRmEq3F2CN
C/7IjsXRys9fOnB897/fty81aiJFkQ4ErHR5PUyJP9UbSoat2bltcnsha4K0u1KVwI9oCiwEhcGO
JwVP2mFFxAJIMcaHFCkz2moVK5WmWvbshzRoAfJRyXTXBvVjkYO8SDqbIrQfeRnwGOWwDUaRmrhE
8SKzImRiJwzx317qWyZUtwtnv0N/lLA07Z15IOnJDYz22Dq5V21B0vcCPnRgFXMv36LoUD+4EkF4
2Hnfeep3DzPQa+NaTPZvE9SZt3/RkqE6/0Ga/2vydM6DChsD57Uzmyzu+BdgJ6fpyVZgV2j1H+eV
h5lO3K2egOhkRcncUty2V5hxFaLJMvBxMSKcPNAvfqK9KA6s5rPEsH/s1kO7D8aqTqywSXd9HtWx
XdEgmft+iBtRyI3Z1s2Gpj3d4EHrbhij/AGFJbGL3LUhresTA4IzQPSAoaK6UzCFdnkNBIlSxxAT
OZKuFuiLsKwXkgV/3Moo9+0koh0VXMTESquNGYh/BqP8gYG19DAHk3cEYbv8evvAlO+70iA811Wf
Mehu9Fx7xxim7oH0ewLB3IvHx098psfUyzdRVK9kshYv5pkoZeDOfIo1pH5udCw7NYGD8Os1Q4ce
yVeu5pKVVEUD9AigPQdNjJdCgmk207GdybEt7cTjh6pc81xrErRowiDSI+BqIMehPw3TloV/3T6R
te8rv3O2TZ3IWcZ9fN/8U7CNN6y4rbXPa8+IyfQBfirw+ZIgf5+49crjbkmhzg9AU3C/ZaZZhBY5
jv5Dy6d955IkZy/cXYPZWPK/GOlHdhdNrCh6qIWe7VNJWF3YISFHjzwZ0d1osU3YW3GTA514DQ5j
URY0CoMuyPui0/RSFnWkiYS4a2BR2VOUYXCofqm7CZj01tYOVgqQizuoQAlV3yiglrUdrBtuRrDd
xhEAT1uwq29rl3zLKuP3mDb727q2KArPO0AfA574KiNIh6YvqWsiUd7SxEkf7Xba2ukjp2v9WmuC
1N/PDmv0AILpzBBk83sKbhHe3VVeB/DyFWewZGMitMCimR4dmFfP1hpkTW40IMs8G9ldXbCndPIO
7ZSuHNFCJzcaYc/kaAox9ngzkahXFZjoS5bT15FivKq3o61TzE8GtZMqaHdV6+w609x3TvH99sEt
KSTODQxh8HioVWt+NvUMXqL0gQdBPsRlPcZGDRY94ytHrrD8fFvWW+pZ9xHnwrTFVr4EXdzkk2Na
+v2Ou26K2CL4XbOwv3fIQPdN3fmJ01AzMRwLc2wlwKAOkVDmCxoV20NXxSN6brbBZFe/aRZ8M6zi
ISQ+QoS5fSS+XcTRxO1Hz0LFHQwWbNdxw4sHE7iVFSaOEgOBS+zNXbQpENAADr9MP/l5Tu7qVkQP
xQROzKgAdhMoOaKkzFtyECbpEYW55DkrGaBMJit6iNLitc6leJjRbbUB7gPbj9INQRiaj3dN6VbP
kz+0W1J2dgL2d/Ikcv6P7Omup31fxN5YiMRk/vBsdG2diHwCJ6aNItlUtt2d3aNqgl5zd5JxwR/Y
HA1JFk1OUhGUMVOfpdvKTYtDPtDvk9FlGzCo4wf78y/EbiIu6GQcCXAVd/PsRvHQjtnenQvM8jpy
/Mej4bi5faxXjgA9GiYMKKpKCPevEFBrO/PSqChyUIzHjvdSuqf3fx9zZ2AOwKse7ljzxACOyso5
j/KTC6qu45yvNAlcWRT8fJW79gMMAiIs061kmzWRTG0gEXmvbpWMu8je+eTL7TVc33MlRQ2DYNgM
o2Y6qDrPR2I3E6So9If4LNnGZw88Rci4MQwrHrs5nkC+C4ji24KXDgdAYHiG4QWrmh4v7SUaXy3w
Ps2Qi+vxZRR37/88Os/QSKfeMVfts4SXIHcSIz8xPF/ZjtJf7/4+rCMmS3Dw+K16fmpKvW4OHQoE
z/6T+6NpVtIhC7tz8Xltd/J8KkcW4fPAHmcu3YBebHN7AVd+BLXQswXo9hUUXJ01cqS9fOLet8L8
LEcgkXuiWglXF+WACwCN2EjlhXqPno2pirZ0wSFitmLThn+64ZGuVV7XZChfcuZ7CzYE5cwrADZL
cBUPIPaidZIPK5538UzQooeFAPHe1MEBa+HT0bIYPTXNDE/0xaxWAterCw9djWBHAHuFLNsV+FUD
7hPGjBBx9xC788suGeyf7z501f4JzEa8HK77jhwCN9J3MMOhcRqHn0DWK/oVX7qwSxci1N/PzsII
0QTUWrNx5Dyp5rheI1Ne+75mdN0JxXXq4ftAzn2o3m/REWar+jda765NbsfAOuZExDiaNOvjmQdP
RihWNkhn+8bRomKISUgfFV3k7fTRtJm0NurUsEuuBONNE2TlDlVZch/2LsqU6YjKezjyGA0EdVIV
bNqVpi32uclY4lk1/dusO2vj0ALkuDMMRWw00dqw2VXwpf1E7QnlDCDZFS1PT0PU/A2er27b9NNL
YFhPcyMSWvYrD+fFQz3bEs3V+aYks5XT9BTQbOuGWULHv29r/uKKFOYG6o4YkdLdnF0zw68zA6Ur
/9sUmUlXPHiYPZnrT0BMuy1qcTEBIgKkNhSNjLaYdHRpMQPh5UTY9JUX7mdwa+1ui1gweCaa9f8j
Qq9sMzQLeL2PzKyXPUblX4afcPqRDTsToXkgShrBxsqECoSA2m5/91m/CQAfSr9TEKV/YDlwDyjT
47l7lfwPQLtHzK5NwUUMysXy3p7+6cg/t2UsKsCZDM0u1RhL9JyqT+EjjE0xgf9i/FWJOm6HB+ms
jZktno8aq0fmFIZED25szOAhZsAVB4nhJrV/joW9a0zygW0DGQ6wdxR+JYKRS1ML9rIQOF94s4eW
sU/lnQfMLyfY3963paWcC3EuhcwpzVxlF9FrmybAmP3VUvlqymwlXlsTox2PQYe5NhtVVgy/Tvmp
mp+LD0QJ6jaC0UFxfFyBSQ/Iztm1RD12qAeWTEZ/sOTAwGS+dvpLBgBsrSbKimp2Tu9Cch20FwYu
muf8vfT+Kq0VJ34VJiieAB+5ecxwWwDKVJp+5mHr0QDyVg9TNkzRsxNZh5Q693TKNuboJh84fDSh
w6MHEVpctMOHMQVbJfHhD60ffvabBIfs3VjSajWYHcZDDVWGq4nYDH1AXWYLeMN8T+jGtbdpvf3A
KlDMszB2i9FhHSSmaSxXghLTOLY1y+4mUHDt/UGSfdk2a8lZ5RgvEgmIqYFeCn+NIAtZeG3DeAgq
ua4CEonVT5/zqPDivkq/zyX9DIv9R8xIrMnQWkP/W5SKyhlmONRggp5PKzGPD4K5zjrWfbZNzT0r
Zew1fzGybeaHGVDDt/dzwZSCh0vRkwM0BtqhKaAXktQYqsg8kuqftARyDCXxiLF3J3hoAGZ5W5jy
llc7CuQdNdGhrpTmTYk5gfmNlSDLKkfyEDhI40104DthgTzVNRgQowNv6xY+jV0WrNG1LZgltPCo
hCj29botCqDAYsxTZh0Hq0tM+7sQn0hmrCzxup1HvcSA1/xWo7iGaktZnUW0taxjaL9ksx33471d
mXE67FiwSckWQXSU/7q9r29ar20sej2RulC1Y2QA1NLPzEhHkFTjvPGObpU3W5AsAsrdMbItbTrz
UJits+kL62s+F2KIAzG3+6HrymSeu/ZPKEK58WllPUd1JuKoDvo4N/1ub4tM/BictvtcCjHHTjPl
T2ODCVl4KfuT3czlzkoRWZtTAUVtJH0Rk/9DTk1xkIG0E9Pshx3SYUUSANSJbypOq60vzGxnzLnc
tg3mw2OgI6WJhCk5ktnwP/ciAAShVa81ei6Y2Yv9UX8/25+0c8ysdTvvCPrhTWvtsirxAXaI7Nvt
g1hQMTwmFeggckl4WWq3ifduVElhhUcvPFTWQ4XXQLa7LWJhKRcitHC+Rkhc8AoikNBx0Bgk77Pp
zvj9ASG4JGhKR78Dtv9yv9hc5+DxHsJjmH92rQNrkiqHamQrl2XBHqAH9l8xWqDQNdncmxxiuFds
kC21nD/ZuJHNsa6nuGh+AIPw9rquS+EoaJ5L1C4Ktw2jaqsuPBIeJXMXJgFDwy+h2y6qYlI82NPO
QY7atn7JYtv77w+MAHmBf4V4LKKJTFMP2QRpbRs8PDbUe5CN/0Bo+2UM15qzl2yQC6ZIoEij/eJ6
rC0Tk5sHBkYA86ZKIgmwyDY2MvgRo4r97NXO70vXi1f5MJe0/1ysfak1BehyRT6K8BhUXwaxZ1kS
rQ02r4nQFJPO1KD93GBgL63+dqb81yDpVhZrj5ilS3a+Ek0xwU5aBVaKDXTkt4ofGpUsN/ejs72t
jkurwXASHpbokgLyiuYPA4rZsXqygyNQeOLa/jTQLzxcAxZcWouDvh8TGASgwdbvsgkzHmQSnZju
4GzLKUqc2U7q4rWlK6txFyUB8QhgsggmAXh3ef5e5fQlM1OMW4GycidZGCT1PA9fnSLCOKxPxffA
pcaOWOYUd5KOOw9sXwdWNtEeJJdZGmMBQL8xDOd+pGVzV6Z1nfROwLa1l+X3TPDy3qdo0xgN105m
4Gv/8PxKJn5TmzE6gcdNL1t/x5rQA4+BOZZpXHlMfOqG2f/DeNU8SI+HOzwR811bu8hQBIDqbHsS
PmbUmDZeSMWOVYF8tmZG76aIwTe1PX3uJowDYEqqiuvWN56Y6N8NEaYyuOiWUoeE0WF9RicNMjfl
xMGAqDcjSvgn75qdC3o3FG5uq9zCGUEL0AimYlvVRnF5RrYIcEig/D051q+S31f0bzFsgm6trWnh
2fQW5VkqSgcHq3ZPzV6khTuD4mu0pw2JMgzXrrUTLa4EbNNq6hLgHXqVe7a4MP18ApMUymuxb9aH
kJVfncA4GPXakOrCRcVy/pWlLceeGpqLArL4YEdx1KQkqSeDbGyPzCu3aCH+f4MN+88l0g7InYUx
GwauazN+Bfa62z4K34n79r6eX8Zi925tUP3MimoA6KkowV5qQ5XL0UeE5x8HBs6Y4lBUr1D1eLQ+
3ZazoA6YPUN3AHQBdW49h4IWPsFY6/rH2auSzPqJSt5KKLEkQc3UqP5G4Ajo2lB4PWNTn4bHLBF9
FkerD6UFFUDCEWhxaHF4Y7+53KqC9OgNqTL4bnRp5RuWH8zwA6dxLkJp/FmU6kSgkHaViNZ6ycGF
aSaEPabf338UoI3DICaw3a4TGh5nkzszE+MG3ieDnNiK+i6dA0a5VacL/n0VAY82hbMbWqgvUGL9
HMgX08pJKy+ivXUuetI0LzOILmDosCFH8FQl9TD8hkG9q9owdjI8KETdrZzKmjztQnZDYYJCFE0a
Bu+fHeHuy7Q/pDaK8SS6r7pupTK1pGcBAje4T0QF0OhLJWAmaz0gB6JRCEP3xp+hB7jHSj/Imgh1
hmd6lhntEBSmapeOnhzrE+8+VeFKX9WSGqhmD5U3h23W81ouo+hxbig5Utn8ZAaqkWFAD7c1ean4
4oKXBXixaKgEspKW1gaoVjuXfoQaWzhboLoCw9cBpUI/A1QXOxiium85VIOyPbEAujFFd77RbfuA
fOPc3d/+MYsLRk3iLX97zW43lo45OBVHU0RmAWOL8W9tuzZnt3RuChYX3F+wQHCtl+dmdKJJ3dKG
JnoKDLVudk3vyng2rJUgYVEQZi+RK0azDt6yl4KyTtYhBWjVsQuKp95ydlbOn/157Slr28qi6XcZ
hE3/FaSfoGta6Vv/YzQ49KGpmb+zQ8r3fCTfkN+ddyY6SpghnCfpGM1unhxy1/VDvZ2J5+/KrBXb
0GvazWwNTdzXOZ7Erve3g6aZPZ+a9L6cg37TETTsGDYptpiaA5NCIat9kIbhGAMLGrJqP/rhjVUA
OrWo2GRthY4bBNR7Hph0W0+9iEXHxaaxAe/OGwvUnhxdPGU0DA+cSnoXdZGsYhGi5yIg4E1BV6dI
Bjp5u7KuyvsudaKdS+dpJxvJgZfilbEhMUXeAl9ln1cwkClrx4OZsSBGRXn+Gk4BItdhzPdSUO/A
LIskvon2nbHtzE9ugIz3jFIisAfjoDanZ5OkoAfx5q8F/l/P7RCV2zmY531buD8Cn/+aczfY2dLw
QRzMHl2z2HM8crdG4xRHWobNfhwlT5xmLGNZO6A5mlMU9idmAJ+KTwkHvFgc9un0CWSKWVzzVCSi
ZmTjBzP+gLT2FkTe/QbUt9VXr8zEprcqc9P7Fd9jcs5NQC4vE0xWdc8Yqvb3IBv0t31opgcgE8sN
FRik8Yf6S5SHoxXPUPwtkiiFnYxd7ycoXqGDqq2R4U9p+hTkNd00VM6xxLRWzJ35TzMFM5y+ZW7H
ym4woSW6uMzxfkAvZv88lJW5deXEN5OT8a1duMNDO1ILo779gB9JfvbCt78SNlj3kQjGKJlyY3jt
ytTyNqXhYM4HbE9Rl5exheB9B26mf4phkDGgmIt/0t54tUdRPs0c75cuKumnfjIYoNrHMUG7Z5BU
bmcmmPnIv4fRLrPuR/JZlmF0yozC389eR/Bbp+ChLr1+k6YNpldAlNRtqv5/SLuO5bhxLfpFrGIO
W5KdFCxKctJsWGNbZiZAEoxf/w68GHdDqEZJb6pGm5nibQAXFzeeszl3VVs0902ub9E00iBcB8pi
s23ol9z0umTzaygjVKk9AZ++CPV50ZHDKBClGJhT8bTeRMPW5Bl7vdDR399XL3bNfnt933zyx9GK
UJQwf9td5u/tJssOQNGY74LS8uMRrAb7xSY0rlm7hkB9HR7qDmMWmpnRfdsN003R1hVY/rah3bnD
qMUeXuLbwZndGxTMsNClKeJar1/nPh0P05wXj1pZFBE4v7MvpjsbLAzKCbXbLJv0k0eq9dDQvgut
zMhvjFILjqbOnMjb8hwkS4Z/IIOxxMSYp11Hexs9ukMabe2cnwproIdp+z2NZpRDbweU2GILwEEK
t0Ni4IHch8kvDBrx1LxgE73NS3tzG8qkt3doGbF3198Picm9+LxgCfUR2Pp62pcImFJ08pefSl8/
mZaueJclBvdCjPCEpPk0sDljZTJsoZ/+Q4t9TvdpqvAxVVIEH6ZYcVpB2pXJpt049KTZn8mwc/X3
v1IXaxHcGMPOPcoCnEgB2FzaodHAvhsChfcnyxhCCm8MA3EtsnfCuZMB/aS6bZTJSo0aNwC8C2aB
DBowi9b7kSAFiwtTAS2gsZuoHBs9tpegjJusUnVfyTXw7y8RVASsmlpGcvwSL42tdafpiqWqvi/o
BstzNCx5epmY686NAU92XcMlfjQmAtGIoyMMRJJcOK55rjSznHFcy/DYVPfm+JRWiVWcQKGjUAzp
Qs4k8bt25t8CcMYYtm4qE1t7RXPA9m7AHN6LevZ9rv5n3+8bzcU8Ky5R0ANQJbXtKqpgMK9vlyQ3
DiEoV3FOXgSdwmmvkwbAgwmn3dR4vpYo135sY7rjQwNDNoVj82tQjYZKToh3QDqc1lV/i7Sqz5M3
u4SkD8QlnMB87MKhzff4n3+TlN25vYqwlW+U6P7xYQgOU4mrJSYMl2y0+gysQw/dEhytDoNoZBmO
pE/h+JiqfJFEKzhiHZ+JgE/yhsKFrJZPAK+UPuRZjIeHqgaGpN9HBRU9xCZHnRaSuWNfmm1ZYJSk
sUFr3huPw9qqshySV4IDpSEsRHEJRXZBs70WtCjBULgPVX3QARhc7rT5/TWKCxGCcmPGotKcFSJG
svdbMzRBMNy+e6wHyU4PkRsiAuCGIAK4vEE1/GTDygvcIEC73vSlIoaWHAUOmM+j8OljqPLl5ycT
sd5aObg7fuTG7rtnqvDr0R2DYV3MzqMjWTCUmm5stPE3PDzNEM4eiqbr5+uXX7YABF6YCUNzCNYg
7E9jaLmbr0ifDlnU50CdUhgX1fcFPVoMygYYniLxvpX2ftEUOiQxJOgPRhobigpQazH7S7MekB0F
enipE9wUwVdggZTbEjEP1Wf28wNbdSZL2Cr4804bbEORLPvVftb1p+ufly4FxRM8/kj9ven/WXzN
992VlMlUe48YAcFfuyB7ZLfiVmXyVbIEtS1ay6UzQrTEwkx+tGTl923S0bDH3Doyq9YJQcDz7fry
JAbFQ0kUjg3PJ7xpCtL0NbPYWpZJ3gLYNb1bC3JTpC/Xhci0jc+QgmsHZgtKcXkdU89a9QlOUWIH
n5wmrFVjVHxfhGcEAO0YDsHThY5oMQ9kBoVVIg9VgmXJCxfEkEz/aaTzLg3e3611IUi4+P5U+H5N
cfEt45fvf281O0z7z46KaUmiBxdiBPcZNBpGW7RwxIrtH4IhHjp4IYoPoZM9Dua/189GogAXsoTr
o/kgjaoMs0xGmljpYaJJMR8+IAKdoH+mEfmw2+Xx23nObJPi+KviO7N3JbxLXaHGUg1Al1bAK2ho
0hScJWdt3BbRAG5pVa/AtWvK/DMImvOnbijANG9RXZFClYUFgNblsLFwXlwAF18uSqvLjDn5BKQR
uP8BvCSAULz6g3ZjtiR28vy3Oei7BaWQMPWC3ZTqr5WdKn6E5OwufoNgL1rw0ALpF1WpyZjcqG/9
HTCUHxHBfyD2vRDEFfbM4d2GrfRTomO+xHfvagbvaRt8bXddTSRWAjPxmCBCgQV5VHG2ux3qhm3M
zhNwXIIURcX6o/q8oOieuy5ZlrooF/qxgSf1xwd+PTwZtKNCD8EIeblFRjD2upkBx6EBsRsm64q7
OQs0RWAjUXMOtPWfEGENI/h1jHke80TvEsv6N3etg2k2kWE+X1+MVLEQBfAaEU9qCXJIvjbOwOUE
3mllB6RWkK1R9VjIDgRdlThp9OMhBSwI8QofLLNdhUEf6zdK95muGLmTLQIJEo6nAo/ZFjuqZ9B/
DnXp48DbHanjgOxAm3p9n6RLOBMhHHreNlvNaogIul2WxV58/fPyFcCT5TN16AkQrh0ycSbNVnjJ
1AVuKqgjVrZriCJXw8MS4fEM0HzynxDBOhO9BsmeCw8AYbkzJHpxo2l3Gj1W9b9j94NNig4s1Zr4
zzkzJazqhqzMII7on9O8APLFwVHhsMuP5b8lif5GS5am0lFwBpXtqfIOmuJYFDsm9mo02tb6ZMKx
LI4Rr9pyXIvl2Onjzq/H+8FunvrZ3iNdrrj8/CCuHJRY/aEdep2HpYJY7Z/MGsMyTQIzKdv5sAxd
iA7e/0v5TEG3g3kdXb3BJmardiDalgObxEwxwDgqgjWFRpj8NM80Yh7TBe8nBLnkV5o/ukDmb5fj
9cXIDOeZkotd/F5mGn1v5EjeZruiOHb0PujCTlW/l+od+uh57Rsc5CIXcJkVhestiBU0MCSkVRmz
D8y0ccqS/yQIL76hWcj+o8kq8QgN5xeMcYTXN0q1BMHkuGtf+b4GJWPVQ3ucVIjZ0rPmoJQgJ8C7
IvKS9F6L3LOroS3ItsNieezWb22qmD/jP/HNPTmTwX/DmT5lddOwxQfWvhGQqJ1eN+fzMO71DYPQ
v69vlkqScBqWN2SzQzL46fOObX1IAQJgGlNUokwz5Nv+ujT50fzdO+FogpK5VjZg7zTv6ILTpVDY
F/5rr+2b8BCgu9epDc1HIG3clekPv/xKAGU+VT+vL0MqBtwRyGlyKFdXsCvdOPqdty3IMjdBMufk
lhRm2GlbVFa2IraRng/g3/n4OTD7xDwNmZq1ZmNQJP3cbKj/m+xuYiiW29VIb6c+Q8kMo12KbZQe
0x+qJ1TP36YBK8LsUkf5PPHzDUyFqzaHdquKeKVCEEujWRDDxeCVvdTxpcY8PBJcRWJ3P0pw9LWT
wp2VXtQzAYIyYOyYuGVvFkmReUeOFlgF7rOTZ7vryiBfB8a4ANbIgzdBGYq67gF3AnNTznsdBU4V
zKnq+/y/n9mCvthssqZ4W6qv4D7zVDgx0s+DvQCgapwjTszRD7nHCoBEozZUfbPZAe7ZB7bn7PtC
vmFB0bFiGsLaaouy6RHr+P++L2y/uQzU9fOuTPw5DpqdKuSSXnVgNXPMI3S8i3Q4mzN5BIg9yPJu
v0xnjZYW/Vnut3bTFfsk1VY4+ggmbNDE6fyHnB1zMFgZhQONZ9FwQ7R3YFLdiJxZhUEiWw86RDAL
hgY0ZOAF35WOy5xWzYysLIjXkWNqgBGzOfE4mIpX2JAtyAJ+k47UL0YwRIpaq6TUzBZuufLpkKft
Z23ArNSklQ3A1tD7QMD6UeVT3OaHud7iMVjDrvHuq3Q5AGDu4KmA4GSKboNUGK3JyEnDLlxucJYh
L9n6qKit8/GFzQrvTPV1Qc2ttuunKcWTwL5ba2ypRrJkm3n+4wUtt1eN9lm1ImuX79shXlvglL9c
v0gyzeBwfijKIMUJuIfL/dn8tZnnDj5HUNkh/ezdjk209KrOR250xReaY5ODSR493G8wJSqiL4x5
uE9pVoWj84lhhLM6zuSJBgEADlTFJumxnIkT3oDe7ZcV6G5lYhRfEIAa7On6psniKGSe0UsB9lHw
s/BzO7+1uetWRepnyaZbD9Y4r3Germs4WPMNZXYcICOZpePLOKn0TeYXAEEMhgmXGDkOQfCs6VoZ
GID2w+u6b+Yltoi5X0zvaJrsuZ+D3fV1qsQJ1mkzm8WnLcTlaK2m87KvXC1G1QfUt+sD+uzi6+Jk
ugjcEXQqAwQZ5Rd+rGfbWk0UUKVbAeRVs3zprAr9oxXqFVrojCqGLtnNQpkKlAYBOj3f0BkUWj87
bBqAkurGU3cAQBU6ga6vRiFCxAzVaWC7zOP4qO2LQb4O2c8l+HVdBN8Q8VpxvCSOxo9WUtHYsspp
nCBDtWrtbqvhe65iIZItAQVhpHA4SgvmLi4PZCnyJvOdokraDvGBvdzaxhP1Vc2hslWgyAKUVsgC
pI1gRKFlyBL5VQVW8x9t9n15Nyw1dzXPvi9Y0ZZqJfQVAFxgTETzUNUrktkytT3/Pl/fmdrWQKtO
LQffH4Jn9Bbq+W9d/+lWiuBQtUv8rM6kYDrTB0lfWyXz8LDeOUyxCJmFPl+EcNWzsSobFO+wCHY3
gzmiK19rECNk4y1GU6imitZVeyZolrbSyTMZxC1jBDIRkj4560GZ1lBJEd4B0J6tRsq4ZtlDWA4v
ue2HG1poq6/vv4fnmyc8oq435n0xYDU+/d2DEGdWgbe/5We81GHRmLQ67x0kdZVUXnBk020V3Grp
SUu/kOJXqS/R1D6x/qcVnEZjbxnazaS6RIqt/APgdqZ+hldsrC7xA1IarUuc5cdswxT16QMb6XN6
dRRE0fAs1Fvz2jO12STornIONtpRFJ+XvWfA3/zv84Iz2AxB35lo2UwwLVQ6++q1r3apcSjyl/cu
A912wMVFPxJHoRKnI/M1qJtpQ1kXMXVoI8M5Kdzst6eBUVwUhkEQBwRORKGXxgD2ZvFyn9UJ5jDD
ufgOaKRev1lqFcvk2wcAPPcAA4MgdI298Q7JWqJO5wEej9KXaX3qrRvTURgemQgw3gOnAqkO5B4F
62mjE3LW+6lIWo1hMgBklop08FvDiRD9TIBgOGd7bS3SQgBpWIh+BKacsZNIQMIE6AXoeXEA8yec
Rmn4E9vypkluV/qlnz9fVybJBqGFAxUTtKQgShRxQ5CbnYNO03DW9RAyrQVkZR0GrapS+vYBgEIB
lcZFWgYQHmLJxs06d6ucvEYh+rFJd2jGfqyLxwWOejPc2Ozd8fulNMEya63bO70PadXR+VSopvMl
B2KBKIL3hqARHEOcl9djMYNm6bKCJlrph8uTz2bF/VMJEH4+JhzQb8ggwC9jAAou4+76mUvu98UC
hAel1RZP3yi+39Lvi3MzNxFbbkrn+f1SwD+EOUp0D2J0U7gZRbmwLiBll8BvocfJOvXZsaLH60Jk
W4WwG8YQf+DgCWdBeyM1gsKjifOzC77a5pfrn5fcDvz8v58XTmKcC50shksTWk8RGaJmjP10iz4g
xIWXDRINtLWJr6/naVtB7ZIm3njT50E4Yk6zWBUOnnQlQO0x0TuLAO/PjPrZC0u8otByYpLE69fl
WBX19GIX5fjFnrsgvr4e2ZkAuMkEM7aOtlJxeLahneOURUUTUt0mpvbushjaS86+zpX7bCGNu9Wu
U+HrzLnpCxpaOg37+d3jABACQE/w7qJ/Csjkl0IqA9x6DcWRkGxBJ+ZpXROCCRYVK6Rkp1Dgxx7B
+qIHTGQLdLQ19TxgKiS2/kjbpHr/QVx8XnBINDy82lDj8ynuB01UZkqiUuggQG4RA40mZ3O/3CRA
1nhet1gkmTRM43RoV3dQTYyDzWAKz0oqyQGQLjKmXJTwBDp62ThWuZEEOhdWgDU3piKaAdpxXXH5
qV4GvLzP5q8YflxnqpXCC51SC2Iq+rXrF3QaBqHpPKT6raYllsaief15XaJ0YQGvViDAtjF2fCmx
G9qWZZuNo1+aEMQjK3nQGoUdlirZmQxh88AvppOGyyj6X0Bvj5n/en0RkueEZ8PQ4AMCQnQtC3rg
a25b1WCySkx6t21PWjseipEc9XlQnI9sJeeChKvvNaWvoVcTMGpRUWGWbVE5vpLjALcNh8JyMQkO
H+LyOCavppgy5dCx5ovu7Zl1slX9UJLNcnDl4bqjzPsWWQDI5AtC0wmcX8GzXQJV3f3BvC7c5t31
Q5Hs1YUcYa8wjxk04wA5tjuHpH7pVIBzb6MdeNScvAxTzBzSUnga26xY0QoFSpjA7HBT/IhmZjgM
RoRGv9Dq34/PcSlOsMioHqZVS4FaW1Xfeuc+SHdDfmjt+PquSRCCeJyAmhXvJgBcgqABjAy23pk5
EDQNIPH3GC9t9gaIKBj9snjfPWCGV+3nlC7v12yIhTPJEbLQPSnc0QqdP0jv0izBYGfzspT/5+e5
spwZts0cm6ALKuCcVkNUmHxWVWGh+WkLpvNiAYINGBy9CoIeCIeYZ6tjlxy04pueY/R4l0bXj0h6
Rx1MMWDeEDUFsakZXkxV1gWwOutGfzK0ID8Bj3A4Ge0HiqTQhTNJgnG2PIIZUk4X4vcAv4pqqvBk
pFcUhsYB2gSgM8SYyAJI4ujMAFDtf+rLoaAKXZZtFEJGJKDBLvgWdHKde5LbFaC8l2x6YYzsKiu4
heYrHEvZKs7FCHaANbPNtokjhmvmy1TYz+v4kduBLiUdryScV0D5Xapv6jlDP7asSDJyu/bH5XBd
o2SWDDTsPoDpADaEvbr8/DBaJSGWkyetx9EWzbgvg7gkNyQvToaleI2lp/JXmIipb+uEBi3x0Kq6
Vbs8c76BiCOcZvv1+ppkp4KUOpiHDTjLnmidAR5gkNqDmIndvJa64rbLv479QtctepbECpWfUQtj
x2hJXt14mO619+P2c2jZv98XHi9zYS3iLvRV2+wp8PoDQDMiIAoorKLsKM6lCLEjqP/8ztaxCod8
3mv5N9dTCJApFrBpQb+KuhM68AXFKvRimgaCq+GZGMXugcadNk9MX05loO1yrVQlWWTHAmwZB5kc
pNXgKV0q8twG1PJS3BO4a+GnEaHkdaWSrQdcXPgyEIXAzyysR2/02i4wOZAs7Mad7n0gtGPQI4iL
X9flyA4GRpE74vxREbt4nHGr7dHsIMdvytAd86Op0XvfUQHZSvcLXM+gSuY5CpF7SgMwTr902C96
V01+WIyuYsPkAsAQB4gAmC4RRJYE6LSixgL0sj7f+aAAL1XgxTJ3EgkKjvXFgwixUWgr/NJb/QW2
q9fick7D0X4c5zwGPoBiLXJJ8PXA1ALnWOzpyQbDH3y2wt8Dl43XhFNYAUxhcRXPu0qMeanDm11X
me9BTDaj7oDepw793WQYDv7y9bqWcW0VXRZQfqJGyxHZ3nThUND7mcvGuAMbMuvozHvbuMOQmTsi
4o/SXvHaS0ho4EycyRNeMZICBBpgEVmywlFu0ahi9XsMrLZhsa+BYxYX6PUjH8gwXAgVr6zb5WWO
fszEqiNax5qK6Vx2VT3A2XNAHBcZXsHkGADmsgwCHoAguC+mNW6729xXkUyrhHCdOXNfJ311yxrw
DMnWfZ68HlRMJ29VBf+yu4o0IlqUMV7uwxO4FGIF5jJXHoJL4r6w6Wm1j9fVTbqIwMPQJ3IMYN4Q
FHsMLJMEIIxKRqt4GJf1NLZzMoGd5LoYyQAWUhhgMOa47AjPXGGztNXsfJBSQg7VBnA9pzdZl+4t
rUo2Z4nWlVfz7IhMYwiijWhM59it3w92dvkbhJfVNQunJE6XJ1qw9/XbdVIVeGUv0fkihbuU204R
9BYWOc23JXnR7HbvbW4M/pDQ1hWGT6YYvqEj2IB+w0UUQsJxoR6dUw9uOjtu1ck7XT8wmV4AphEk
l4CVedvSxl9bH7mtLGmN5nFe3HvNnB8HTExcFyNdBSIB4GPpyHKJc3ndBrfcQNMhqCHWYV+Vmvfb
7J1CFWnKjCoQzDjptMsbLoSTB93IAlwD+NK9DZeNGIeWnoI6DzOAj+XOHDvkeXRUfpbszTgXKmiD
xsyGmczIE5+jWrU52v9eujyNcl2lC7LDQqaLLxBmAg3Gl0ZiaNIWUCNo7Jl9cp9rKJkFpIiKYPz5
/tM6kxMIlWrM2W+jNWHQDEQrcbYYca5CZZA+R5yrHal0A1Bmb09KW1Jz2PJk0d1butHntPEf2lEL
9SlLMLz/GYS16BV1k6oaY63sdtdXKN1JZL7hvOBSoWnvcid1f1pTvUr5meWfUHtMwH98SH3rIw8U
YDQ93oWIAotoDjGYvKAHdgaVMV1R5vq9sFePqhKTksVAq4FHgJ4vlMzFt4OU2WSbfY3RChPkoo52
2ob5ALJ3hamQ6DnEuOCqhrsHPE/hcmUAp2osE3tWLB6K2QuAfdwo0x6z8de7DwdAJ0DvAXMduMrF
DoOJ5nNBGPjMzL48ZZN1YIYTmYOrqLJIbBKcbvQAABsEXAuOoAONYQNuAXAXieYfs/ygKs1LT+Xv
50W0PjNfSmauCL+oBkC4lQFq8edkGornQSVFeB5a9LdmRQUWu8EZ4JkEoYYE2NqqfCBZZhLY+UAQ
BR8FWiXEUW6tB9TZgqxrUo7fAq3ed1Ma1TaNS2cLJ8AeGtWzYXahXTxe1wXJU3shV/BbMhLMjsNw
SA6m6XKSAxruS0pO7QakuVz1fMg0wsLiAIoATX8TYa7TsmndNGsPKPf8UzdtNBTzl/evBw2uGLPC
X0xTC5doZO5suja41Qz2vR/7nY6Gt+AH+spjrVZM2kruq4eZNB4xIw/nife183qC3vAuAz8jvHwf
ZFzpbhsxZrd9oITMjaiLpk8M+WPI7tKa2pmNXDxBKqNZh121GccRzTRB5+yu792fPLQQM13IEV7a
1mUjJZmFrtNVu081JwLz+n7Rh0PRPQH75WAZdWSnYzRhygtlp+Pg02ghqjEAbheu/QrBbrASPFfA
6cPryKzQZiRqKlTMl9tq+xakc1jpgILanq4vna/sikyxd6wcjAYtV3BsPHdApuBT5pfRMrL7sTcP
DpkTlykShZKr4MHLABYQjONbmr65LTvWUsxQQ8Piig7xoAqAFRLEJY1daU0WC+DMFPdoYg5d9vqB
PUNbA9rUAM+KyOdSK9fKojOyPFlitIBJjFfQoRhxUH3u5sP8gUYvFAP+yuKLPYsR6RyAO9AClVu6
7jLr1quf7UWR6ZZYQohAOhXER3AmxNrQYqL0kAcOwtD51ij3dXUPbHX7wVMVoaTnciZH2DZtNDI7
5WVOK3jcKCgJflw/FtU6hK0CLTgB3Bm+3xc7zzz2bgRE3uk1eD/aEZ/5wL+8tQxFLeFl7LReAzFU
g8jG9bKjv6Zf6WJ/KSabhfPK7FMJ2D7FYyxbGkIcsCziicRhCSJnvfWpt8CBDZw2++SvQRbnsFkc
j7aLymkL9sFckd/X91PiAXh4TwIQ8QLW6Y231A+2OYCxBUJBIEf7Hygt/kgzxVsiFYIEElL58Nnx
51K/BwPsLEBrzRJ9+MECLSyXLwBCUmyfTPOAFsTn0pD8wrN1KcRpF+YOK8KbtBzCxaGhKn6Sng8C
Wo4aBTdZdGJa3xs0NBjmCQm95bYIbu0OlZZv7/crkWVBsyHwptEsIsYWHsFYBilbxBb6S9nf5N37
B46QDPgrQMQ8hbGx501vkH5wfxXeLmsiqwLYTWjW0eLE17VLeiYwnii0Y0UA7bg8k7Gqh2BkGSJq
7Ubb+b4ippDpFYbCYd9R/3pb/GLgnxjbztceOhfwOCvFPAwAg+7GOVWNTcm8oTNJYuULROIWywgq
+Hxkbxsep4ZFoKINa+f93Z8eppuBQ4fKFxjVRPdg1VN3WvEU+BnYmQC079/mm9Eq/GKZQ3AmRXw9
G6cOxobnbTy/fjGt6RMZnaNpO89Z5R/he0ZB9eu6JsiOykUxiSehfIRMwu3sTNb1q8vpWdihyVmY
mZFlK/ZOdkiYokPm0EJV5A2luLuRCo1e6H8wxy009E+NAX/KG0Lf2F1fjEwQqgioi/xhLBR9g0mr
53IhEJQ69CYlWRrmtnYApGycke0DhTE82zzVAaUAr4dgPLPAnQB/gLFRYpgRiNq89yOr8jLrXwF8
tWfeR4DxBWfSMdw+O4BuBiDz9AEzAAnA1bLRbQ4CASEjtNEs1UhmY/K1BLa13oYK5ZKcB9oE0M3H
eYowyiusIHM2xvyJ97Hnax0yXFFiepGXTa/98O/1o5eFsmiq5JER1BkVZOGCNltZjamLOmI6pXd+
T16dboxyQNBj2PGYZVsy9eVNQO0dI5MqXOffFvz4c9miFXLrpbAzAtkbyi3Wctegz2/Wb5k271rn
peuLyJoVlkJiwSESKWQ+6sYzsJfKUSMHEmQ1Uq9dAfj69bDoZXR9RyWWAVCM0A2k3bGn4mUa2jlY
grTHpJ7nRHB6Qnt24jpQ1UulYjCswSkx4e2IOWTUBJdCrzakuSz3xhiNyPfTY24HCj9btl+oXiDj
zhkxQWN7uV9o0HCJxkE4Le84ZEB8V3g5EsuNtw490H8ST2/Ckqab6ACtREGkaiKnO6TTEWBhk+uH
BOgxjaNCvpA4PT6SgojPEc9hEFq4ulbTDfrQWhXCVRKtZYWKNgBYzKOXZ8fe211XBenlwqwIn0hH
We4NciVhad+VQVclOslCDURheR2E+WTALM2hCRD8YAS/yWvjqMKjP8Pu4tVCaZgnOwLUVMVrjaSk
lw8mZgjRa+bdoumpDvO+t29ZvSwh0j1N7FrURzmKkChFfhEME2MVTs683vhuA/Q5t71Li77sQ5Z7
5RNwSQYMO7vBriP+a+6t9Gac7WVH4b8qHEaZYvNWbw65Bisregyt6Y+OP9AKr171mdgreplsPBNE
1cgky59gQOw/QaLT4FaEroD6qpLODZaQ6MVp6Io7D5EkAXHvdERG9K6f23gBXYaRkb3m1KcBHGvX
dUR2wdBFhaQ4x5fDvNrlBXPbLpuAydMAtYAd5lw75h8oAAKk968E81KCt9BxGz1IqEk46LejilVG
dmDwgOBO+vgHUdHl962+s2pctyYZm+2mrz/7gIPIzJ8f2CaEDza6yoGdIYJjUcOsGstPm8SZOBJP
XKv6XGSGCHjb/wkQ3tyis62cVhCALpT9WI+7eQU7Bm7Lb9RtbuZeb8K10fL4+rJkFWJkFzAEycmU
UKQT7NGCHuTOL4MasLAkssogylyATlWvTtGGzLsBo3IwPbhuvfe6XwVafa6Llx3duXRB+cZ6ah0n
9TBwRu/SPtg1Vrb3B1WzBfeFRVsEFGpUMZDkBbka/xVnDhn6Hn2wEmQNcihDaI/tEQyjpzTvgBNS
m6cZeYGKV75t/2Yzp2/tat76S3lPxuz1+mplbpXv8x5pPhgK03j5OxjIhsemaqGoHYaE7aCnOy1j
dAdAtDHMM4sorrZkdwHCz6Fe0TqF902IEbS2sdgQkBZl3jZC715UeE/G9Pndi4J5R8aDUyvDcAu3
O9DbZlkXPKBDiYYj9OmFzAVbLBisQ7BAXpclsVUXsoQFgRHZadLUrxKj2dtBWJnR9e9L7iCWAZQN
nmMFEZ/gi1ojBu2cBaOCpfVUGM4upXes/t3V92PzD2gwFdIMift5Lk70BdKxR5N0CnG++WiAx7I7
GUB0zet7Rwe99HJfrCA5+Zf6Y7iuzyx7WpclbkG6O/87pb9bd68Fv6+vX7q/f9cvJums0domjPrW
yTLtt0djOl3/vGJ7/9ii83togYyn16oakCJaFGyPzAdZ0uNEnrL0a63/c12YBB4IHuPZYgRl8Vpj
mNyggLQCc+Tb9z67pes/uvZK/dshZaGW3tZkCFNmRqR8qNkJ5ZmwtRX+vuwOnv8KvuVna+4MuC94
2utEG55HGtZZuKmgMyRmBQvlKSGXl5w9vu1nIlbPBYHsgFOrnHHnbNre0etjFZgP6N47Xt9U+Wr+
ihIuyAj2KUdvIEqvb5tyADH9ialggiQeMpINaJNE/QoFZzG5iRYyWrQOrDX1QTTm/hPMfrze1dGQ
vVxfjEzb4YfjgzYG7jBKdrlv1eLhQfPx9NXlnoK3anf987JjOf+8YBhzm7HetLCOrjwWdaz7gD1F
08HhuhTZiaBdCM+3zqeuxAomlCJgFjOrhOaxXp/mHjzMivdTJULQrzoYNkoIRJDCjuvsnnBf/gPc
pMgxYUABHeSYiNLF6Te9c1d7NjwEDGHh3WX1B54O3lOFlxfBEFI/l4et+eWIMdQVzjYdw+UT4GwU
gaR0lxAzoPcRUeSbAUh7HEqn02eEDVkDqiM9qqc721VYE5m7Bh8RY4kIu1EJFMdpdcOc1jbDLlHq
341GcSI6eq8dADcC1R95tMjsNNDhZkZYdu1z77aRCerH6yonU2zAA4DlCAiHLu7P5VZ29kzoPDc1
6BBGfQ/uMmcHcoHmWDUgKGPu1D5/QB68bjRiIjwBVMelvMkOWrundZMU2NEVmZnDlH9Hoeq6FEP2
OqHR4D8xfNlnZpSPaVjBAmiFcvbu5sYN/az5VFf5rrW92xxwLnpexS3SQ7m33VjUPE0tMOvt6V+H
lS/MrD+NBd1Ry713O/+z4rdxUyR4sJjcwbQ2BtGA0ylme3mKzNTXtE6Q9f3pdozBc8Xk6wj6kJus
AubHVNlV2Okr6G6M8s4dugNAsSeF9kkP/uxXCG+ZoaebCUpDGMwVxLtfN52AVnMIB/vLh5YL9eaD
sDh14bLmeJ6p1Tl1Yq3lvaa1B702DlaOR7tsKXgv80/uYj/13vpQNe0Xd1U5KvKF/idf7Lir8xXY
LRnkB8uztTxlVqj3IBdRaJzMYqCwhlfO43dJNN0FabqO2VWLVXaRxT61mGfWi/31vVQJEYz3YIMt
Ua+LNpmcHy07atPPzVSYVtmDzTFcUSdGW8ubOms3rIGXZW6TmCi3693dqgWR7i5Hrb7pelexHlmr
IlpJ/0oTnlUgqS1213pN4uX/oLSDcak8QpI8nCxMm5d5lPXAGG5ubPsew7WKE5OZiHPZ1qWJoJ1N
9caE7HJ0wsZ+noI8AsBs6OLyDeUX1OYUj4osgXexWuHKecgB6HnvNwnIeffLANBO/dlY2t04Pvp8
RLzbGTaIFkcV66xMbRzXDDi0kI7xZCGnMvUk8+qNIWeDoQ7fulnrf41R1aorUxwk/KEzyNxwxI7L
7ZypN9A1g8Xttv55c4LbpjVumO6imrV4pyJV9VJIdedcIF/1mYkfAN1MZqCDJ2O/L7oQgLGbFQ/+
oagAhhpO5mPtHpmqH5SvQrTd/Knm5U7Mw4sFaMvdxhk4Ami21qLqQMzd9Qsu/Tx6DfjzZJhvRnGC
2s4G08VYEQEaWEPvu+F4XYBMFXhn5p/UFJL9winVLgvYVqCncXKeJnLShqe0VHgUsjX8sYIAdDSQ
IOH2+OxcGGFL6VtguTDb22b65hUKD1Z2b+Go8LfkD0ml4OmnS2GSfMISWoCJEd+J6ag9IkGDaYct
sfpp12zN0/Vd+zPCIR77uUzBTpU1UOe6Am2zQHPf120VAYXnkHHK36HaVYDgzZDlHps6xoTTnnT5
PnWLGClhJIIR6/ht0tVbBOTtvc/IXcPyO0CQnFqHxlhNlLP8V2lXu8Icbxlg0rSmi/2RgeE9uLVS
79TZ7k5vtvj6mqSaYMEauIisMRcjHBO6tDfg7fKRwuk0kp1HDs37saiBHIHsKsIWWAR0DF1qAjzY
0vELiuneMUaGR3MVt0VqAs4EiKVTE5NX2YQW3cR1/NCxTisAaB1W713tsfZ2w/DItJ89wM10X7V7
UiX8uzQx+2eZa4chAnQgjxqA8Luw9z5nS0KHJCUs+h9pX7YkJ89s+0REMA+3QI3dXT25B/uGsD+7
mcQgQBLS05+F/73/r4rmFGHv8IUvOqISTalU5sq1yBrr6OKROrM2235VIlwzNYFCrwb+PGQy5mW5
9uRZTLGcT+bsPnRHABODCsXMxC33de+GvHPC0u3CPLcPLjj1aK3eAX94sU26LSr/kTjoNHKsKBvB
HSjc1+v7c23M09/P3AgvUS/yp9qql4O1ckBdSa3cx4sn4GxWp7+fWWjGhKMbA4fagH6RTPZqeLLW
wN1r+2R2ytxBy02PYeWKhkeJ/UWCqC4lB1nybdn8YwQrMc3apM1u+r4cnNZLcCA0dmNBKqOgK4m4
pVIgzjRe3eCD+V31vpy0tACtr4Lo90MKiXnevSfFFyQT9OQ0Go81P/nOk6b6kJYvvH2rCA1Js7Eh
XG1bQ0j4riHvRvNjGKGovVJaNqaZ/OSizz5s5mxy6VUplfiw0j3xpoh9QObT7kGXB7OXcWsB1N48
MPOHan/q9XdOt1nyUfSHmn+9vm//P+fof2cIhI6XM4TO/9rICbweUUZENfc0At4X5ka9dRCXqEEP
e3D1pHYXa+OwU0Mf2fhc8E7vjUQ/gtfp5/UPWpwYqFo5AOehuj9/mXAJLbNWopG4lyy0hgNaDfZC
S+LeWbn4F8/TmaHpLJydJyWYrYwRDTm2KY816tJ93d2wVYmApSMFrCQ6yEFCBnDO7NiOhZZkGcH9
Lx0nQmdd74qoddIQik6gtEx3JFlrkF7cW+cmZ6dYySztVAdvT3oe5Wwb+N9G5KGH4LHM9WjU0adR
ZvHYv4/5Ft1CkamNG1ec+gbhdrAmwbD4jIDClwNqZeCsPqEojECzSDv1JNXqTbY7yEyGldiz9t7h
ecjb7/bwPpYP1zfRkmM5tzmbAdfMiMEnx+IE+b4NM5XtrxtYXNWzQc08V930iaFKDMoR7QbtXlHd
fg1cLVT9EBv2M0t31+0tPVcQQoJc3kIx8RND6dCzYvQkdlHX5jtOx1gkDgo04s6d2kZKc2V4y/P3
X3PzSMUyecFsEzsIXGMtsOV8ZThLZ88DsTvON9BC4Ae5PHt1CcZ/T4fTMYHvdfjOQRdwXm+vz9ny
OTizMgsRsJdtxoBreGg5qh/yyXZv6qrcgYFm7J5r/mQX94l5C2XS0Gu/tOCwTfqncdhW1eH6hyxu
lrPvmGb7zNOAC8PUkgHfwdVt9RoUEe9D3dp0/q3rrY15bWZn7qZnuimKAray7LtGHrnzE/4zz99L
2UIi8JU6D4PcucU3n+6414ZT4629xoy4GOhCXgsrjGQ3QPeziVdDrbQG5EgPVv2oDy+67KNi2BeF
E4JKOAoSqMp5dui6j8XauVwCtuBRPzU6AVBiof58Ode+alUOIjs0IBFBN4Nt+E8Dl98Kp61CtNb/
cl1KNnpmJFvHHQoApYuPXJrdM8vrH6Lo15Ioi0uPXY6qwiROPEe4eGIEreLUtNbZ3Yam+kMGdUsN
r7C8K7ekK2PG115/CyTaBqbgX5uzwwUv3AWthwY9wDdPADpteGluSN1tfF1utYHHdlXc91X/fSyS
vd7kMVxl3A75LbfM+C92/tmnzFbD9blZi+klYEsvBLl2lE+Cf13o5mQj/L3evl23t7j7z+zNTpqh
8VrjJtyk3sPvo78c6jkf0iPfr5tZW9XZIfN5JvSCTXFrt6+tICbstR3gwRIapToKbdhr1w1O0eA8
Wjxf0tl95tR0ALM//HGe1s8JrX9W43jIkiasJUh/7daOWM03KJys3AOLdpEE1y10+yJ8mSUvfM0S
BIImyB9l7M4g/W2tt18hcLCpSHmja/UhL1Xs8b/oVwzwxDct5JYgAzJHVTUecJdGjf5iMyj3uWoO
FJi9AViZ1nFWZnZxx5yZmpb6zDc3mdEkdobDYhG54Yb2ZCgW86JaARtNC/RpAdHN4jk6Oj0/1ZGq
cchtqsNMWQ9hn9+YgFJUm24N5bN4b5+Zme2TWjKz1QKYMZPhe6nZH0XjrYxkeUv8O5IpUjmfMCtN
KqHg0UC1eJdZ2a3ZMhJq0uEA2KFBkHRvqpSbRkI79PohWBocxobmJhMsVkDdXVpOwe7JRQ+ZIKcr
I4h2hAldCUuWLAT2lPoBOBbStzN3JVpWGNwG4NerD8OpLf6PPz/zTkGnFUhO4Oe16pvMvydroJ7F
z5/INoHDwGNjXhwdhIbPV4CUoxH8lKfdI47QSnyxdFxQ6/+vidkQ0NdGLGYA4G37ce5EFY+ytVla
2mDnJj4tczPkzGGI2obkJgCrl9dyaHTL+0qyyLDLX7hG77W0i67vrqUTCr3LqQgLqkVQ/F3uriZV
aVdnCvmkHFk5NWwsi73aJD0B3LwyiZ9NIVcOTBy6JwApw79LUzW0OkAcDVU6bEHgHvNvFJFIn3iP
TeO78fVhLcRiU2IeYbZlgUfWnFfttbxSQTFpKYFvO1LqJ+APoZJFqDW7XrzpRotjhFyPm28Kbe0l
ujhQ8CW6CASDSb3ncqAeG5RpJy2ElVyB/lHgmCNdtNYOEVpnhC74bNYsft6fGC2K9dCzAyDQnNeO
RgG8dGviUU+F9gJSaMjhlkj0rKQOFsc1caT7HqCr6OS5HFciVEIhGQGyMwkJU+Z0G2LYR8KCW1Ou
Eat9Pg4Y0Zmt2YlzXU0FToe7sPQKcONrN2VlxlwG27ZL4ryqNvpAH7uKr7R5Lg4Rd++0Y6BZNN82
qnRbF0wPaJBkdtzVI/pVUxEG+XAsKfT7rm/SpVWDXprrAAaM7Ps856OSsXWaGrw5ZvszkEBx4qR7
2kos89k7gjIJ6YffJIj6p94Us0sMmvVILDlSjUhqURTe6Bof1JIRc4LVT1IW2IOz29EzmRT2gICp
8Z/RaRE61RrnwNJcnVuYBSxCOGXiTVwlCrQ4dYPqPaK/PLE2f74kkCgDeNcF//AnCbbUTNAOwVA5
VMmRaofaDUex4nEXXdO5jWkPnoUSIOdK9W5AVCubIhwDSEy8Vp2M3WKXMBEK8zEZTnLsQ8P+cn1w
0xxdRmOIIM4GN1sl0DoaRFl4lhRWt2krO8z0rxkaTltVoozJQUCwti+WV+3f6ZytmjYYaccdWGxz
5wuruh3lJC5AkbZykhZyHpdDm11jmdcD5y1hqKp2NP2iF3UUNHvD/MiyHx0pY0puhP2KBsLQto4V
KLltxiOLHbzs+focLzmQszme41gaSMJBBg3lCk/vslAXzpNZs2PZkS2j5uG6rZX1DGb3TE5TP0Bt
HVn+4GTIW6T3A70ME+Q8XfXVW2t/Xdu3gXm5b/Oep3bj4Pmngvsy/6WbHRqKsGHbfxgUxJIaHCD1
hO3/xxCP1we6anp28+SQNzFNMc0qjfXmDVjpvP0lggfu40ZPvlrqDsoboSvI/80dzOESBlqFykzD
kINhU/HH1jiMbGVs06G7cijn3XY0/99DiajotbTNQ9pl+yKDkDYjMfO0lZOy7Kn/eyKDmfNRwWgl
to+Z5MYHeLtDyd+vr9XSxX1+AGZOxs80pwg6eFDNcsNMAzPSAKJang+gochues0/MXt4EOwvcJqT
C8ADGik4jG8O2Bu7ptAqgujE8rNdaWShMqpdz3kk6iZS7bY0jyTN46HaFtaNL1YqW4vLCIYAEwwU
yPbPkc3KMHpnrOCAAv00JrGblFEjn13tiwQw9PoML5uaynvO1EM5h+rVadFy3uKlIEAcZ0ZDEzfp
LnNjZ62GsehfwGD5P4bmvsz2cn0sJmRAAkIX47VteDgBEKv01rQ/vObp+rAWKiZYwDNzM3dGnaoo
nXrSuwyeSQ1cW9VAovzFbY+69bP37qpiL+jKs37RXZ/ZnPm0tEG/f4OsGUhovR31b03qhP1w5wQr
ceXisTuzM3Ng0sr0DHrCqGI7yAC+0vHn9clbW6rJ/llMYRd4G1MT4+jGbsNaM7Sot/F4EEvQynRm
E2cdatrXbS5e7mdjmv5+ZjOVgV/XUBp/cNx9Bp10ElVWfN3E6p6Yuaua2kzPK8ybo9R97edxWjuP
vZUfQSIYV3hLtrq+Qwl8b4xyxfaiIwN1EiroE/Bm/qaq0Sarg3sRjqzuI6++TYELglBM9pwUfOsn
P5o/l4jC/kf5DlzIKAGjce5yPoF/NjOgl3LwZhjbpgq+i6qIkaf7dX1Op63w6cJBrWBqg4XC0rwI
BVI+m/s1PBUp2kgE31tvBfq1ZmA2jtZouHJTXJqDVr2NAsrnbvrj+hgWt/vZGKZPONt6vlaIvqph
wnFkaOVPvvJ3KadhMzwaxas9rsWXi27izN5sqxelp9K+wZxRE9mlL5nQQhFs1wXWF6cOqThQObuo
Bc0zB1nCh7wdwQJRsAjySom/uz5vi0f27Pdn7k7Th0JCrxKAKD9KxRNUqdYi/qURIOsyBRgTH8Kc
AarPwJAZSA8jyN1NgwKL3sd/PoZzC7MxMKmxrJQ+biWwVgQYiG21O5Q1r1tZumTRtqqjN8YPJsT4
5Q5TrPWKodZwyYLrw+zYRoqvWtqHyraisl8J5Jcn7V9j08ecbecGr/bC7GEMbfjbLr/X/DXJwUUL
SAOgFReZm0+A8YG2QUd8F2FfEYQVA8qvC69P2JqF2bK0ORkqOjr5w5dAvRTe6/VfXzqAwACA3BXF
8wAkB5czlHjgRE2BiX3ow0bbSxGhoDqu9SAseRXQRJrIyKD+8ikPrmzuQloevFV59aut4BzzPALd
YljixNdpaBUrcI3FPeajxIRMA9rJ5qc9oKnIPQF7Ehsrod9aw44K/70x7J10v16fwMXlQXp8kjmc
qjGz4KoBINoZa6SBqPE+AO/z8/rPL64P2qyRfoeGC4QjLteHJpZGSImfd4Wz0YYxVrYHcvM8omLF
0tIigTUBMb450fDOw3yKqrXJdEQEJneiXhRRod3VzU3biakIecqy8i82NqSh0M6t29CpmNNqMOlz
CsJL5LbqmIdEj67PnLk4IKTnfgs7TDI7l1MXNCRJqqYoHwrJdLQXEFStU4U8seWgtjkKFbc5mOZQ
en0zAGr/xmvwEmROQjdEQVy7SrmKIHdv7ERfiI0G8rUQfbgtuEekuM/dVoQqRQ9sEhg/7UY2aJRr
2xjkyOgi0oIRpWJLj4nG/K+8TdTKDp/dNzZS8MiC4z+k4D0AmGdelAprSLSKiROjeVTrp87+Ziu6
MoOzQO23EeRqkf2eNEihT3Q5gT5ADowUjTwVndbiZoNgtuz0jgBtYYpjNjTaW2nb6ZPlVvTGBiXL
WiC8dLZQ/XUnJYsJpj2LDtpiYI4LEuIHLYNUig79NZyCtTLgbCotsKnp50ZmU9mMRKOKYJvA/9Gy
CH0kjIX1FxfRuZHZRSS9LgcfBoxoYe1vx7XO2cWJwnsSgEC8KT8VRqw6AJt/1pWgDXH7o04dCJgo
rViJP5d8ke2DSmuSJ/OQjb7cD7bs7BTwSfSd6sVRJ1pY8XqDRqlQtfaKb1hcFBB2oQkLtVnwSF2a
8vw+FU7mFA+63cr96JIGTLyJF+pem++v+4nfuaZ53A54I84S+KddMCdf2rKI55ZEs9EDOqANyVE4
59XoWfeOXUNTIvOFH/pWPQJlmLBNrxIkkMfef8dUf9XlUEc6t5u4B/vSwdO4jb3DVag7rYUscNCd
cOd2saVroPwZOvFOcojH5l0nj+jl7kIUvsutXeOJF/hNtkukzhOQXHX2PSXDV53L7CYYeRUjxWNv
fJKjc9Nm/p2PklSkMt97qBDfRK5s3sGcMT51eq12jsXekYr6LnVZPhkpuj4LwKpupO+WmwGNSCCC
wjNPlj90SdPdoIqJngeItloqpPrM8ZlnXQFdY2bejp6ThIOeOyGUi04gBHf3ovGccBANvACp8nDg
5KseyG8ZKF8ioEnUNitfq/GLrx4boCXBu7ID+Zrclh2DCEytwiwpRCyA1oLgac9B4CSjJnWipIFa
mGf4uzaoqpj26Pq0Ggs92jbSn41Fmqg3B//oA/YWUVTktkXb0L9xBUADAESILvTP7DusIYqVHI9f
BcYPs6siZb81fMV1LwUn50ama+s8JmXE7EmaFYCQ6xFUk19NEmxUBYkZkW6x4isnaQGQPam/QcvW
BN4TfVUze2TAWAcyFA+FOfCwzhPxEGRac2jcILlpsL0jI5PjxtPM4MZgevbcU1TVolYfxR06c92t
RQtyHJEs2A0psVbyREsHHUVrF28y5Pg+HXTXQheODGjxMAYqInoT5zpai8qXlTOOOZ0f8QAZRLSt
QWDxEw8DqZO2sDs8bXLbJVNrmfiCIPEf4qsm7AbbvU8rxncG7ppb162dlXt0NsbpHoXSNuJQAJ9A
LDNvBMLh6/1EpMOJufWeefK5C7xIgIBpZamXbgGguqZxIlmL5+DlzmqJX9rD4JIHQ76hPy9ZmcSl
eOrs5+cgXmKgAKMy/LzMj3Q8AjDsOVvebqz8nzr/i23hA67voBEXqzZ/lvRjo4NQCX35xE0eUi+9
c0GyzcgaWmvpRkMtHLgwQKBx6mfXMiua1GDBgObsCUFfo6vYjrPG2Wps5ZL5Xaid78BzS7NT6ELp
GRVQBktuel8woYdMMw8JlFgdmUfARsdlT8KgF3vLUxsRDKfMtN7cbIws2e4HUsWaMGMh1u702d78
Hf2Af2FqJkQsiWj8cs9kpt4nIhHkofP+se1vAfvlrCk3LTm8cxOzAKu2DEnbQhJw+H8f+uc0uDfb
bVI+peDvu37M1wYzm2QCGtHMpBiMY8swqA7DOPUxr5zm5T2DCZtiIDQCzcKFXuXgca178MYggZ6M
PPKQ68m9AyqUK5Zm8ff/rM2/lmbxt+bqXZ40sITWEj0CdUkXFbmyjmZS5NvEwv2UN9C8TVvcjrpE
3fX6bC6sG0DPCL/BKIPU6XygYKdqQQpegQ3LAarH5O6tSopDUjt7Wrhvta1trttb4JACxRfywqCr
AkMFPOXlXkws0M0GPB2BNYOQXDneuNmb5hnboj8BFqMl1abP3mnQhR79ELaIcv3Ydv/41jPeDiGm
EY3P+b3hr5EbfvZ7iAkhTYNH8fQunlegILCnZWmayFNtvPGy3bj0XeYWIGS/VG8f2+Dp+jR8nnZM
9/Sy83AjTmzPl7MwUrfUNFuXpzZ/EtUPWn0lYOCujDLWje/XTX3eYBemnNkLGdTZXeNKJU9llQCL
sw2KTQmsse+9sPSByhjsfdcNfr6hcNejcxy5JrB/oPB6OTaDaGYGrQl1qqxtweNs5dZY/HkEuuCK
RQXvU56pJdKS0iHq1KUkbowPK3m+/v0L9XIMwJ8YnVCMROJitjgE4m/IzmryxMZ7e4D6jnnQ5Fvn
n8ph29sPlf2LiEfpDCuObXFg/5r9Xc05ixlbBXxAWxbqBMSbGzxlf4GsAzU2wFnAKgLWBxm/y4Xh
uUOytgCOvxy6yKY3eT41Le607nVlAn/f3JcX4aWlmY92Xcnw5inQKlOjXdkCEmDrCP2HlXb+SwUt
UDAZNO5753vFoSKtfShtt40Z6Aa/1YnqfngeRbuxg8/TR6/fDmh7QweKJbeV3r/izeicgNoCF0Je
uhsA3L2XNEl/lsxzWJQrJ/lHBboEJfPYb31C2buVe18K1phR27v1LnVs/qUyxmLcpEWQ33eNaX7k
IuX93sVz4AZtKPRF4x2NWuZCAVAk/m1eteMTraoOeSFteMx87TXzyuARqhrVJiCNviNyRJoorcvs
JFK326H265Qh1BWsjVeB+yjiuc8PvC9BS+1mGh6bDDhGYqZpyAHK3Vm8RJcD0yAskdrWtu0TdlNl
Y3soDKcLU8rV0XZFerAb3AOFGrKdhg0D+nk0zvcgQ9hyQs04HczkwUBUjwILOpJMWyLqHfo+Mq08
DULm6P67qCvtPis6SUNHOPyH8AU56mrrd+wjCbrvNjDYItf2qrBiD5wvT1nhdje9zh8zbbB39UjZ
oXCbcZM1AEGhTUXHS47KiLf2EHkgV7pPeNudGMqCXx0z1342aGjZ5mPBn+1A025UQFUkrcH7Rt2p
UJMP1b3TyW5XurLAChtKRoZ0sm8dM/zHBvcjyK/ynwq8m9teIYPou3a+rVrab8wg87Yqd5oo8BJx
RP0HGn1WlexFFrR4xELdAMAXIBAbc4wMoywOaN1x8SuCR91o/mCNX4N+QKpYOX4WIzAbIq0GbiR6
0XMjKrWxfNIHr3pRTec/lWZT3GVgswob1J5uai817nlCwMaRdBUQIZBjao20faMVYzvpEy8iYKTf
eSRx7gwrRR8LGiJAS48sgzR7qFdCRBt99N4QGg7xjsSpre+6tLQPY0AcFRSgQ3DR7nroqpJteKPX
u5zpmGxRQUDDF8UGyTpoKshm2HqawWPT6dnBTRrjqFms23kp6GvzBK9xTRo0on3CI7MozJ1rUwQV
le+s+P3PMdPloZ+5TTvRWq/ryuIeDV5bM3in+S4Am3wS/HPdvXgLNxrS/eDdQH+oPZG+X/oxpNnS
sazH/H60Mvc7dbyigoCS0x8Ty2U4A0hYMTvxN54+qD0uEjdUwgzi1qXd0TPKIByrUoP09zdkGyMH
eiR3Y1dUkcm+trYOcVtv2LAcrfhCDeohq3Txw++xY0w33/aDMCNIppgR1YV9X+OltIOu8LgpBFp0
C1b1Me1Iczckg/WEihHdaaZKtjyBVMhoKvGQM02L2568yaDv9rmDzIhmF17MGQejKwijd0XVsh9s
IPW2coN/ZA29v5Qi6+qpPIiaILHuJEV6qgv8remw/kmXSmz8wKdAdZYuf6ZWSfYWXqqbrhw+qt6C
TkkHCgNL6mzH3apDFKB1WVQRbIgRBDBAPOh4iSQWD70+Hz6G3LBDveBil/TQCMpKKKxS0uf3lcHa
qO4z+ihquZbJn+2e/7yfoc+NKBT3LhADl4uqYfxeINlwokHWhqxpbhALbmsT8id6560wQM120G9j
k4wL8o4TNfI86g2KMqgUavknr3Li0dHuQFv9AKXKKkp8v0TTmbmFGM9Ps9FWwu2FOx5nVkfuHE0D
KL/MrmAjb4jmcCO7h5drQNCG3roa3GQrBwRTNb990YYL32BCmPBTOclMUqDmpcruTRFbHCybG1XE
KPUXLL5uaHE0Z4amv59FLEleaAreE4b4fWLnYV2txK5LoRhydABaoMCD9v45t2adGRKKpVp2Ty11
ymT2QpjgYPwWHyoXj0nmIHdr3qG547bPxK+Wji8rI5yi49lcIsmCmbQnl4Pa5uUQIcdU2CBiTE6e
amQeZm4V7HrQELw4ZmWFFBogsTv0ZM8LR8Y98+htV5F+I1oBUdCRFl/RyG/cQYQ62RDIOUbKbdOX
xvCqOODYAR0kZ7dJogf7LvHVFhfEB/po6B0NSH9Ih7TtgNkxyLZ0KH+qiXIfM3S4REZP5K3I0IJq
ogUvdnNvjJHcRqpWBeX4VWJVHhPJvUdQkqYfSec3X1IdkdT1yZnji/5zjPB+saGDgafjPBdVGokz
SDPoT3bwrGt7RGxh3tVxopXQkIwz7a0TKVzOSm519lT7j1UbnJgA/KBj91NJsaTES329h7xLGyPo
4Hgcg5Cg1pDeIU6wa7wq243JGjZ54cnmTqlV4Ogndql5A05f+T0Hliq/J5Z31yQZhEwS81V69BjU
ZJdmyePK7E4v4dnWc0EEN4nZoDUF+cXLrVeOtKpr3YOvaL3m1s2H8ZYiw7URDjM3qnaKI2ZB5/CV
ZnBvDW5ww1SmHVFgTtaktaZdfu1TzNmnMPQ2GdzN7idKiKbqj4HVPilr/OPaE8QzPRSEAObw8LKb
e0fmFB4vnezeM4wIN1XYuy9UogQrVp7fS47r3NDsfUJLqkkIuGb3LHgrQG1EADq9vnpLFpxJwByC
e1AkmpfRJA1at/EZUhXGGGqODoGgFS8/OwZIHAVokcLBs8EZDec0m6xABU1f6NiPSkME6Svw+9Vh
p2khqmAxCPAjc00jY8ki2DQBmkXPDTp7Z76wkshK532L5SG+d4OHv3erHF1tjJoGp6x1cXPqpM+e
1WCuCQgtXQTga9SRKgGv25SputyBRPJS9xNlnUyDyl0hLPOlAvPXk2eq6hBQYL1c1FsgleW227TA
lZrRPNiaykg//nhhUXwFpggJ5d/8kZcfYvjSEimT1qkl5JhXzXEti7ywcyaZp6klDRTJSNdeGjBp
XZapTL1TfWs49/Vam/Taz88XUWhj3lug7Bn4kZA9qp/X52fBVVx8/hTnncUEDbeJAbyfd0L+t+Y/
Qfner6lvmwuXMpAK2PU4YPB4c9Q/QHi2IavcPbUeKRMQA2ge+JhySMGBK0B4dONBm+Bxyj/KHc0B
8UZltj1qCTCOfZc+QdQzRNujtS251zwWmqFvOAph30tay680R2AVIuxEwt5w1qCQs9n/z92F0xMA
aq+jY3Q2+2VQKKFR3F1cdmFWus8AZfy4vgAzE5NfuJic2QKAYrQgJVrxTp73VB667s+w2BiBDmAf
vICO/CVqerMR+DXgAYnNjBMroRRW9Ld4wL9dH8FsC00mHHRSAzaE3Jv1CaQkrcaQgay8k5+ZLAwG
LXvVs0TgAcbZiqnZZE2mAOhEIDHJn00C1Ze7FUwCmkBYxZFiSIMqJJnNfuQaEit/PCJ4LzQoOyC+
x4N15qu5iYI33oYcSB5gjpo8YvwtM/78CfX7STHFRBO5+nxz5RRJB6eW4pSM1oaAxI5lG1e/Hdha
6+W0hc7Cgd+zhoqdjQf41CY8h3ca3ZAIXQ3iZBisPrSQU95kHRj1ej/7auDoxX8+e+fmZrNHGw8t
wS7MUVqEyAjEo0o3tvPzupXPb0LMGR5nSIyiIvmpC9NktcdM3RcnLiYhcnfny5Nti7AovvfAfAZ2
B6Rcub1udGGrI7TDC3TSRockwiwQ8cCuMtbdCKNjF47mg9vRMLdWAualTe4BvQoiMRTgUZu+3OQ4
ZoPVA8p2snMvVK9J/4ftpb/3w7mB2SlyJWU29rg46a+QrQ/trW2siSBOazzfcucmpjGeXSuQ3JGE
KJhI9zq4wLSfkUqQiFvxnUsbGyBF0AijmgQJslkKq9YHP2kYrCgeasFuhDTM1v2r2ZpyV8ASA05q
zdY89TzWi6zkp6wPtqhlhBJvCdv9dX1nLTzOgAeBAp0/pRnAUTs7Ne7gd7Q00ONd9ziY2xzNhhyJ
0QyQnpvSAaXaq1wjHFvaaOcmZyPLNeB+rbThJ3lnNRtR768Pae3nZ6sj8BCnpo+J69PHQd1DNv3P
fx9o9Yn7GD4aaIHLPdb6jWmgEZadWn8Is6kgsUatvHTcJ8ksG/hbrMy8EN+B2ygFypudsuLFTN2Y
8G8Vef+LUUzltwmKiH08O4yq9KTtOCU79SHC9Mhu13JYi4NwUSBDBQ5Fsvk1M4ikB6e4zk+ViZT7
oQy2Q737izGcmZjFMKxzPaNgBj8N/ZHL/fBnMSr81VTVQ8YC/yb0+GyKWq6XftG57BQMzbEd+ju3
fwKm7k/HYEBQG/IyCOZRCZ3f+SPaH4x6GMdTOxxRykd25/rvf/aI+P3fPOSIgG1QB1zuVkPIkjGg
F082mLi4+8FQI8nUMbH5hthkpei6aMzD9RiguQrpiOnvZ+7Xh7xtrqfVeAqM+lDJuwBgRqnnoT44
od7/xcxNuhm4DxEoozn50lgLmGsAVy9P6ffW2vv+ysQteEagjAF3niR7cEz82e+byqpJ2WnjCfWw
B8tkIFfy2wgEIU/o0QahbBe82GX5rPH0OFji5fqyfT49SMgak0otCmCoj8+c2Mi71GYWYydmmK+k
1b+gVeaX1Scrg/zsKy/MzHFcttspdPoIdhKV96FL8CshU3R9JNMhvLySYQLCR8hno38cCbnLZSoN
ygdIyLBTqr4Nlr9FzgMcI30MOpX4Lywh3YFYHTmVT8Lrae/3muG37FRa8sajPI24Q6OsQyhIxn6l
F3mO4pq8w4RVdFHj1wPcBdMKnu31JEhaanljf2ob0WxhSUR6RbtHYaTeTSDMccNcPbLLe6CBi7Dz
6/RYuE6LamtXPktI8m4yMw/CtnXVpmGuHSacD4frM7JwHi++cVqbs2+0VWOQmvP+1BF9U2Zg/iWi
Piqw5thG/SardnPd3tJao6cOCR4wAk1kopf2kP7zOYq0/SmlZhOaqbY3Kd+gPfFuIKvsQ5Pnmm8s
8Bwh3z4J6IIC9tJYx5xap03bnwzzlxK/cu3ds164fDBAtVsjn3zUS+3gdMie05+jtfK+XZrZc+PT
wTqb2c7UtCBjtD/1dY+imSm+U0+8jKUeRKp29xZf6yidSyT93m8eZA+R60VmCcLBlxbHclKZs/r+
RPS6n8qPxp5aOSSQTeQIqpEVNy2xintmgici75w0CjpAp5zOYBHuHmdlpZf8E1IriLV1e0otzk71
QElFeKaGUyfQI9G32n3Jya8xW8O9Le2oczuzWBFazEh96Sg81vTOYEWsES0qSBYN9R8yy/9nfhHP
I1SZikjzGpKfktZPkg7I3ExLf4A2pg/Lssh+Xj8hi/OGygAwli6e+nMAmct7NbrSGE5DQB9kLfde
O27yPlthkZojvX+Pxkc1YLr0gaGb9+v03WBlxLRQc1FcbQJRq01iAIuUDJoV1oj64xRgiCi1WvKF
16TaSNtTMfAsBnoJWiekpgEOoxpBScX0P4RNTh8HCiMAMJATgEDd/EoAeHgcZF72pxqEIqiRhFZ6
1Mwjd96uT/bC7QYkE142oIe2dOShLo9M76AEnnPY4frbWP0yunrlbluKES4szGIEiRbpQpAKoMRx
26ILzIOQN88rgHefOwMdI+IVb/fQNVV0fWQL7ufC7sz3VRUq9JULu337Su008nuwYez78qlIXv/c
0v8j7cp249ax7RcJ0EhJrxpqclUptmM7yQuRk0EDNVEDRenr71Jw7z22Sigh3Y1u4DQOUNukOGzu
vQYIYMxyt8jrbo90WpZuOx90FvsOl49EXkX5q8Ubfnq6H2jtY70LtKTo9To1oZPZ467S4ZB93jKM
2vr5xVpw1TbJTIpxSMBATFcAC7FV71pdDe+HsFgNaHoUhaHMl0J9HXG32xUFa5Dtiu510ssAK8Vn
WrYb7Y2pWzlUQCjAdnJxct0qgOoWVeDtnbRQ5C3GsK/MLpx1Ks6xAQ+V+19pLRRkX6wZEgHLoWV7
E8T53K00VKZdl53txDwk9NxYG5frVpDFPJbFoMO+e2ivtJvgJ/PW2t9TEKTuj2RtC70fyWILEbsF
Sd9BbpQ4x3hGWZCDqb9YxmfTDf67SPPSfJcrcOiXdnWO4UxJkNo+Xtqt5cftJes2Tv21Nf5+SPO8
vgskjAmYWnVCy5uOD2psPdnM+Of+WFbuYwjp/fv953//LoTM4VRsKJg1grdQXP6TGpqvA5S3pdOx
OhTbRv0DJX4EXOQXesfthOfYSiwbrVNMLDWQylSF90eztgZQvgOFEUjkuR30cTQFA/GGpHO+mhfu
k2jQzWmYWgGNZThBl5b81ImpebsfdG0K3wddrO5kyBJJS2whLT8DoZIYAF2clfLlfpSVoYFnZKNK
DUwKDCYXqXiTMCeG02N/TcdqetQnLg9qXjlHB8pRgXDG7jFz+y1201qSaiOvAQIC5FPM6WJTCRU7
adSwPCblkbTfG5s8NOkQwg/KB+Nsz4kIrORCk+xCqQyaaeO9s3JwQJgd7QboSuOyWq6aqncBDM66
5toapTfEJgzXXvUt/u7KzCII/otb0QS9ajFGuDOovOBFc00095TGgMjVzbmXsOrLT7XYTDHmNbh4
5kBS4A/IHDwA9Bs/rlEzHbqCxVlzbYrs0cqp6ulZA6tQ9t1qZ2g7Y6kXC/OlEI3XkMSXBc9299fS
ymacaxDgIKD3Zd4Q80Se0GYsXI5mdvbN5V/Tod+iW855/M0o/w2xpB/ggQKZqNbmV6YdUFe9ZCOB
Zc+zPmVeTbon0/wPVgq8M+ZPCJUe2Nt+nFUjB6M0Nk1+Tcv6O+nli+jbZ0Uifbs/dSubHXsPv480
fAZiLL5eLy29mTrCr1pm4pV2KfrPffdI0q/3w6x9IVRXkOYC9YCK8eJYFi7YQXbc8Ct97KyLs+Uy
vDYKvPHm9A8QkpslP5b9gC/BMVtKOPAHIb63NmDhG6fxyu4FkAHgObwqwZBcVlTAXK/VEbC4a5Fb
p1Zp/amHKxCTG2FWltqsbjJDtACIgd/wx08PKDUreR6raKbJX3VifqWd+7PrnXNRKNQbUdfxNPwr
//4Xuo06t6nRNAIQzr6FaaV2546yHtWrBYXkYOonJ+C64pHYhFMEi/2RggqtjVvVt9uFMYdFAR41
GQ0o6Bkj8e6+zuU0cKXM1WutBeaL0Pb3R/Vnsj7u24+/v7hB8bDE/V3j9yEMmnsQFIYnPQxtg17m
V7gChqww9/3Q/dDT6gteNN+bZtrVCoo02lT6St7SYNKsnRyd69QrnpvoEB4zP2XUOGSOfKyFi72i
t5d84iJQjf4FGs+fZRz7elzvK0eEms6fWVkDOCVAi4tlSFGH64DjN3ry2kChHm/tFL307rVsyIEN
lk8Uw9c67YEJscfNuVEBX4JO8LYFqWRW+UZpECflsq/ilsTJCBsw4XXCook5/WmoWv1SSk0c4kTX
nmAAmgoPxIIqck31h6J0zfMYM5d4pN9Tcpm+DUlf54GSOuziUlIGpHZ+NHWDmmnXjxu74XaB/Pkz
Z817G52aZVlJMfvKBiSUXEYHTJsvcXB/gUC9/eZkJ2gBAZqImiy49PZ8nb5bgTZnYzJWrXUpHVL4
PHVCKxu/tP3kG9oQwswl9TQeB5yih1oaO7AMT1ZjQEOSl0coWn4H1cFrZQdockMfFds5SjM7lGVz
xM8FFWxHVFb5kENA6jZ2UGqEMlLpsD4YJR7gjRNHatexE+iEcIjJzV/66DzElY4Ot9586uv4XOTu
I6+a+EFWzaVPKlSNUx6SCryRLN1nxtj/jg0ORDvN2qCBNbVX25AsLumwl7XzVmZdBjiRvCayHDym
taGi5Q/6nHykBje8IYGJbu9O7ZGncB0rBlP3hJMPoYS5eJAyFui28tupM1+CnuOkJWg7FYwwFe7Z
AiI00DRKPTam3Y6iXsw9muRfpUPOouzeUssNhtI5mjWPLK29WFkWGEby1HXJUVL1aHbuA4WUfpq1
J0gWv4FjfUxMcgB/CGK9fTC1U8CGfKcR/VLI9pBV/LNNm+NkxecpyXcValNT97WqtGBorVDYygUe
MziXBze0hhoWoOOhGu3PGqFPeSLQN3YbNWATOceNiiokH75Dz+KtMoYA9dIrKfSQDy4ILvm1ZENy
LBQB5LkjQz3BSnD0MEmtf2B+dVLjrvdLN4v9cnJjT455squ0OAUlIb1ORoaK45A9pbINjM78Rykt
e2fChSgAVh+CLUP5zYjt5sTTbE962LuhnkVqsH+MMWB9bu6tuDiadgFyB6Q2fdC0AEZ26PcsTZpT
3rhaYHMVCBJ7CBzgvT3QzhK/j+tvsoN0GKHWBp51ZQtCAA1AZeigoVi3JBIWZaUNLRPWxVTcb1pV
vSViY5P/aRd9PKbJ+xB/KhfvNiFeMnnXyt66qG6rXqmpxxA/HPS3UanK0QdHDWeTZQSauqMoYI9B
JBr9qKaZGjbFb0N19iV0chXoHstfnAcdFtWl6lt0RQ1OroXagL9DgtIYRQj37ymAZvz0yjKtPTN4
y2zcObfJCAqbFgAqBs5aPDYWJeGUJiqgEZq8EFL7rby28Jlq6mcnTjZm7fbk+hho8YQCXtqyO2NC
0jYdKuUXOmPJ31c63ocATOrj4dhbg1DwhJaXFAYK2eea73j318WUjyEWN3RdgnNYz9PFinCC76Ty
Td1KD50F0hKXHpYXSuYqHuwzaWUxU6Cr1BSQYOtCGrsETnpq9rrTP5fAdGqJ4bugJBluz4JJnYad
q6X6Tq+nLmhU5YfejmFt9AFlSRHG8B+fhICejEvmy/EoFPakkPJLL5sAJLXhOMk8xwkbJ+esg8/1
KDse1i3YjWziLxIu2EeiZH5Dla8qrx8HRQUJfHgqJuNRGUtowJnndBjYReqigDPb+ETcMhS9uddx
AfS1+YWy/JtbJG95XFgeOFaarzUNkgZXfi8z8c3SurOu1pfR1IJU1Bc7r4/xMPkscQ3PgbbN2KXf
0LxBKmNZ5xTNvd0YxxUYnPq5g940a83P6mjhLuO+KQxfbZqdmQgUuoAdS4T2gK15SLPpWcsNyxsy
94zC7PP9K/n2/YqPBSAAvNOAAr2pvie5AxpTKsjF6kSMy4zXXt2PT72ePlWq4lFCNt5At6nvDD1H
j85Cmw6k+UXBg42sKgSbtIs7lVBcSRKHnsZSds8Dc+FMCn4xdlYydpeyHavd/cGS+cc/nnw4owlY
9CjwrGAqHR3tC7unwyWBaNuZGw1/sYuuOPYdN3yB6tIenLrkBT1NZTb2IP/kAF6dAPCBCGmsGifY
HzSzFanzCv6udW7SjsG6us5Nz7ITkHwkT2sPjLz0eSxzGbLY+qdq9Pi5H6ua+Xrdxp9kpoonvPCt
0MpjiDSgBaO+6rWh/mgpFBBN0eEaxj6AbvEERCb0/75S1ep2bmW7Lw7VcQCNSokyGx/O9tTSs9nW
4oE7SXpRlJQHKDF3h1GDGLHoaQdNAi196FsJ3S+d2Z9aQcfPlJLhRZQ1Tmzkwb80vQVfGivTT8GX
pR5PiFJAzJ/EfkZFA01RaeyhE71Vc53PgcXHwAGBuhDObgj8LLuGLDMHvJIdcTHa7kujJyG3hO9w
IyhxShQW300DfUo3FY5XFiDEXueHqwpZk5uHpdPaipPq6XCpAOLp099V+pJ0xzxBGxEkiMr6vrHm
bkeJJzLWGyqKeNAuO4l4rzjC6ccR90bY95EojhBDN7fO9dusAa3gmQEDgitO3iVIjNuC17FTjpeM
P45l9PfwQ0BeLNhVmbBEx+5ZFC4GmIl3XMW1UbhDARdjU/G0Pn5TCYxv/n66cEWBxoCmNuDViwsK
qqyFLWNDXjT57Og7LDppPwxbcLSVrAFwun+jLA4hrAqtHua9ZBupB5fEfW587eayv/VyfzgrWcOH
QIuJUziEcysVgdTqNx4QkM1U1bf/LsS8NN5lc1J3pMV0hGCuH8tLa/rKsEF9vb0k8PnnJ+wMer9l
oHbMpFpXzNPV4niDl2TynXd+C6RB+vfpHMhJFuKgVK3fyDvVmuynrtLEhVm2+JkW6rRnsIyK0szQ
Q8iwAG9/f/ZWVsLMhkIHGm8n3ITz0N/NXl5VjdnXRFyg2Al6NzuYGFYJ5AKVWybkK7MI8Bhw2zpK
0pbmzH/Ku1CqNZljgZvuIlqiH6c+nfZlXfOfReLKZ6NTM9+WA/ii9we4cjKAOzJX6wBRwiG7GKBB
Jeu5kouLZTY8bEZV3Ql7VDa+28o6t4C9hBPqTOm8UTu2jKaHVmctLtrQjJ+4HBnqObEWjr2xBc34
gxta3BvoOM5G4ijYAU22yC+ZqsUg6TBxSSaRXUVhVp4GaZyoJ7z9lNST8YON3XSxbSu+NtOkfM8S
lsJamAyAmxXl125y0hPFrR3WNJn8VgeRr2id+MkVLp7jlUZRSIKti1FOk0cKS+/9uCvyMIcThifz
BBoZsoMWOa/4TorcCYZmis+48Hu/djvVw8U5HBLZ/uhqUwDtqGDP9BUPR1ntpSrx2hQ1pI6NEvKP
uKe9kciwSaD1NzgsRRYiYw94P7/OrHhnSgu9i9x2j6nR4eSdEj3QuWId+xJmNyQz8zdwin9psrN+
uXIiflt3XdiZWn/StYGGadLxfVZyFqllD125Hr2SX0DBK5fc6fTcM7QMOiOkaYfHLqNDuVHnXFsW
WBKQdibAgN7Uk+oi1icV7JKL2an0MlRV+41B3uWsddW4UWtbySZQVkeJDcB1G3XcxTqfGlobiWDD
pVX6cjcRy4kYFTTiCkwiodRkhLSr8rOt5/QXnqHJfzDSWYwW2rvARqDb9HFzs5YpQN42w8XRxh9N
D543yeAyFedbgPOVU+TDg3cxzl7LEwNaQ/KSUA+cXScOHPE4ZpHYcrVeORkJQOca5tRFh2uZnkGt
hbtKbojLMD2ibQfBzofSfNOUn/fPp7V0DMkRpMYdSA+gPP1x4sZMyR1pU3Ehle3T2Cy8Yiy+2JL9
UCFaOGvSvE5Q5tg4FdcG56CF5RA4MgCSupjFJB/A4srEdOkSoDLiaLK+xRrzp2JLy/omEEC7eOTY
WBjoL+CB9XF4AIu7hA88i0z3DGsV2n0pAQGxv96fxLUoBBxzwC3hhIPD8WMUjYL5xoiVRkLA436A
+oUGKwMbwK10Y52vRjLxTsRoAEZefq6M1Sa6JDSNMss4YS3uTVF5fV6dcuIc7g/q5ubC1DkWGiQz
bRC8h8U36oU1DQR6P9FYPNi7etpIam7OJvy8C80QpJogV9wU2ka91mkB3GbUKOWO2+zziIokaacN
GMafpt6H62qOAwd4tPxsHQj1xbeRroqShITHgGsUgVFD1Bcl5OeUXWj/BMZY1j3XUPdBW8bL5BNE
hzZW+s158Sc8MP8zEPoWGOt0FSs6tUsjPthz7fq5lsq3Hh4RGa1PE4hq9z/a6qzi1fZ/4RbZKARS
6jyxIPzCdAtCRczXrC/JX9MkFmNaTKlqyqGwRpFG5dB6tnFy2439tDIKrDrDhkg87M3x5T7upzgB
bsEcMAowe3230PzCfC2q4/2pWlnfCALpYoAf7VvUrMLsBPJlDuj++VdKXrewAisfHrgsE10ckMaA
SF9sH6w7lSNtyaJaRTFAQS/yoYxN8R0iAyTIcjt7cqFTFtwf0+rEwSZABeNjJuQuvsxQOPE0aDge
wLf2dYf7o3tMkvzvDyFbBVx0BtrjYlrizojFlVrGE76/kXi9+VjK16ydNeM2vtDN3YTLD1FmYCr+
BxnYj8vALBJYyls2i7o/SD1HqruuhlEwZJxeYCDNvQEMSt/Mamt/fxqX0gVApyIy2N6Ojkr9/Cd8
jKxwDkwnSNmRwZNQU8w9etg7OA18k3p7FFX9q7GsCyNTYPLyrPe/74e//YooJcDyAyBC6P4B2fcx
OgTFcgcuUFWkPrbSzzsv/msQCWA57yIsO9GlrhZmTRABTV3rqeO8/C6ZLrYWyupA/hT8cMSjRLwY
SJPF1Ei0uIqk3JU/Zf+LOI/3p+p2E4OsNd9OeNLBD2EJ6RC9m/OpKevIzNzWzwazCdR62KJSrKwH
hJl9gCFhqaMusiyLSD1jjdbUkZrnV6rqEAZLwsp9NbKXMjPPzqQFiUagoIMeYFdsbOqbMQJGAjQJ
/oPH3QrgYyDOxDNtitpWuMc2U9odOtvt3ybwiyjzX/HueazMksuFM5uO0X06Av8AAapidEJeHKt8
b06dh8vz/se7SWYQElUm4FhQkQZNbbE8OCym4JtbqpEtJD2XePBFhaRZoAOfGbhGk20sltV4Okpb
yGeghLAso7lu2U5ZQ6dINkXqD7UV2mVxduvsRw9Nsftju1n689jexVpMp1uVhkHdBA7m9RQ5RrsX
jXwikxb+J2FwRcIqA1TxZb1OqWO053EQRTl8Yryp6fxcOqXHm2EjsViZO4gtQHgNQirA6yy5EnAY
g/wZHZXI0M9T/caaq9F9b7NkY9puQYvg2Kq4VyAIj6oQgNQfl6HBO8aBUVEitdKfbEN6EwNlYnoo
LXgjFhBaFloZNI20zolC24NA6zx0BEw378/rzdUz/xm4eQCuheXkjXKUIscKQAyobk695qlxGFeh
SCnko55LJuAnvbsfbmW1IBxSBW2+dMDC+DhqZhEFGgAYdZqfMgdC0i/9llTtRoglu9DlqWKZtFeQ
j1wV9kUn+3YLxzev6Q+p9p9J+/9RGItTMgcPG1WuQYnyfDeUO8Y28o6tIegfZ8lJK+zZBrMkWOUB
MQudkdzTh9f732Lt0yOpAbgS9QxUmhajMNWqUArFoVFn/Eic3NfcT0N31JQHd5zw3t+Sul+bNNTt
ZhdxF7JTy6dwmSW6Ebs6jYbpawq9bN5s6YUvvaLBgoAt3bsQ84jfHe2jIupezxCiRln0TArjlYF5
OEDwOVLyuji0o3Q91lVN41nG9El3YwYz3vG7Ia0AAqE+pcZTlRJ4wTl9vbHh174parGOrju2ihxv
sd8bI6vNmFIa5dNDBXEqiVawu1W0mX9kuTBx3s93DHCZN2ZqMKM2x3ZUnWhEqeH4mT4YWxI76GHe
j+Eu0AMiqVKzBToj0qWjRWOOEmwpoGlcDwDNtA6KfYWsf9SZ7e6EYwxfKsKrsJWGfRTATkA21vkK
/jzUkLP4Z4u0MNBaqM2oQOL6FnezQBSWOFUIcdLRCj9wVe+PcSkUVCwFapGdbou9orbVXiuww2No
b/Weo/bEMyGydYQwcxag4Zp644xNZkTTYF5Qc183U9WjVvrNFkQLZS9KVEUtErRA3eRwu4ZAoqME
ZmqCQepzDQwx9WlAV9oZReXHjUxgpu76hZpD8jeLFW+MK9vrGlhCQY1UvxqpSTyma61Xa0YNIz7Z
nIdMK876YA8HFZTCfeaS6px2buEDMq5clDL9wksbmNbKkcWXVkjUdGWaVwEK2iN432Oj7PlUd6Ew
MivsWFJ/ymLNOIB/ab8VcWLs0fY2grFPu9PQ0PRUViQHX1HpTgp8ND21SMeH1lbbKElsQApEDcAn
ZOz2kKR6TVI4qdDBpuGo2+XJnNrswFyr2feFWoduAhJEgupOAEdWAtROm0fgFlE/pVbuI4vGfBak
C0oFFzFlwggbYpS7AeTYXWcrMIlzoBAsZTycqy4xT6kB1Ezca+wgdVqHaBWgMZHAgQf6Py5ktqUO
O1sz8cdaykCCZOsl0h7P9dj0+ED9cKYOKzxpDmSvTmr/2VHmYndm06ixM7obUJeKWttOPSsdUi9H
twMqOUBLmKri7EyLXg3a5WFLGdDqwOnBcEZVX+6fpjfPYEAN5s4HmiBAXiN/+Hj25MTlbeo0BDKE
lp9QJ2B03Cs2PQuKVmbONqlEKwcKAmKPQysWF+kS86lpXSy7qSNRBlOmXJk+m4p6ka71+/64VsPM
BSxUaNF5Wb4I1HrM8C6hJNJNrniKpn/pdaPbV7pVH+5HWj28kBcYEImaMd+L+yiHuLfoKHEiWKj6
dgJ48qAVAVDRr1mvv92PtXb3QQgbb15UzG6ZPqlj1cj0Yhq5snQ8HKUPZs4uii4B/nMqMItYoOXu
Bnt/9eREexu1RgDzb1LLOk9h7pR3NNK/OXC7Cu8PaevXF0lDY7hTpVT4dVKB9wJQptVvVDJXljjm
C+KKIGRgBMslDixh7k6WpJFW5KfYSPY5z4LStT5B67bylJRsLIi1EeEtivILOh0g9iyKE449ZJNA
Oylyp+IXJOnDJkv/gyGhCwwy/9wYAEX4464dUa7qhTHQCLZUfmeqZ7uCp4L2k1tdmChbXuErewk+
NNBnBSoEb8FljxQELJoVleZChRy0Z/DYmZXt8mkLXb0VZpEGZdkgoEk5udFkR6nOPWU4ImnaeDis
LYb3Y1lk8l1hDICbIIhWRNVwLGrPkOcamNt2A6i6tlXfBfoDA3yX1NV9NknhIJDR7wf7caieSAF1
rcSA69/v1tooo2/M3fK4m0inNGk7IppwXwwl23dkfKC4zO5v1tUwMB6FSpEL1M6ynAMOFfKYXLrR
OPlV9gngI0U53g+xdpzOynRQEIQk7U1PFPoqtelMs/xuTH2hUg84LKfKfJAB7geav/Qy6USXBgoc
APbBpmYe67sPRCH/XNY2XJUUwA2H3ynyLNi4NzR0U+SCYGMA8PffRZyH/i6iTnnW0wQR3Zbv6gr6
OPWjtL7BSMsbqkOi1yC1bPU3Vpfhu1HO++FdTDIgl21GxORm4bOyQHr1Slyg7Oti1+bcH6S58Qpc
/YAohgHMhZocoPIfI47ouqtxklBYve4muO/EFmDm9GuW/rg/m6txgCqe+xBYLEto8yi6mKFBBVes
lkC+EDIM9bfYbXe029jJa+f5fHtgNaJ3DuzNxwFpimAAIVI3qhvwCZ0w7bcMY2/rl3gBgmcFuB9u
I/QHFmsRDfvcaIQkEfR3opKb+8Ihn/kg8ZmspzYbQ0B7cm/2CYAma7J3M+Pn/clc2dhoeCAPdAi6
cTdeTQobYktLCxJpI3RfCxFX/jjBcNLhyhTeD7VyAiMU2ITAQQMCvWy8MNaqfYWaWESUt0ke4gEv
CUYOKbxDNqUfVoeFgwrwSdAx4Qr18dMNKmdtNeokarPOs6mxgxP8buBb1ai1MJCgm4GasBRGv/xj
GMCm2rpyEsCw+zZqVV14BgiTO2EmW3KAUETGby2OLSwUw56lCyB8ulwqMzQcvqKDFTXQVXwcFbuH
KjXVvDRuwOC5WkL4MNZR0CtIeBNykqK3BUtnT2nqX4UqqjfQaCT39K7RDlCrgOC+VTRAgWvmI2fx
8ICkUu4UXqUByQpYWOdDPXnIDTvfgplSgL/q18g04Ei0RjzHopIBOEvlceB9fUyTnHit2xAYosTu
OeEURUFLtD7gSlAuSZWSX2PFNT7pNAFnJS5Gn6Q2Q9lusvZU75KIVh2Ds30Xhzp8eZELViKMi0nA
StuynmC0QY4coFyvUU0R1LAK8IhVlfAb7adLnA3/lAX+Aie149MATLff4koEWFuFfY0p2Qk0ZUgK
aLMPSdy4+5qrxqUTLcyIuPgcD6rcywp3WmxlzoMDBNE+iWnlg6QhH+KcdUh+Y/BAsvgwmbsMMIJK
4w8WqjMpjoW+DFOQ/fE4dexTjYbYAYgNsc+A73nQ6kmNRtscH4tmcD+j46I/tLGlhoqill6mM9Uz
paGeCiLtXyXFgFhjTKcEwKQgh7PJCQY1f5gn7mfWwD0LHJ92P5tz7hwgtnx40WtH/NPkGayP/b5O
+yA3uhIIeiP28JiDVbzTgiMVGyAKd7OxkNnpQQ4v28CmU+9j85S+VmVdoIE7+LuXtrIvaUp81Uid
UwGNm4vglnmCD8twJRLooBhyXmfewCOAmplyYGLQXlmidlhYhpReKhztpcwbunEUr9xm6DiC+gFg
G1Dmy47jYDm1WbQEfkjJFJb5i9L/ErIGHwL6O8M/dbvVJL5VKcHz+H3AxZVtJDAtUxzLAscnaoqv
0vinpNc0OVjGI8qdXqtOvtiCaq2dJu9jLq5sZG2x0yuICSpNLIIGXDyyu38Gr1xpEOTFrps7O4AI
LkKkWQ9lAovayH26QOCBTOv9/QhrgwBLEqoU8GOev9bHI5HFOshAWM6RMH5qFI5dUwEk3xZj/I9y
+/I0hHs3en4zX/JGOFPqPS5VYM4iVlrKDi5Z1aGpIbKl9NU/su/NB5j7GG+5STJ/hO65D8u0Jsib
DBA4ZtcBRtA+ZkXn/H06DuFj8N0cLFOc0osLwRqYDv8DzK/leJUqfI5Tuov9v59iqEIBCA6pA8NZ
VjSVPleyuBVWFPPfIoZJU+DyX/dDrK2T9yEW78y6zjtDughhnVsnhyPUFv5rXgbL74fOGPRCUYa6
ZRsMGe1hlZxbaNxWX8lAJxhay9GjqfpqNS0y8myLZLu6MKGSpqPejH7xsuddMysvJZtXDLd/AwMX
n3WDZKHBICG+MXlrp9Xs2YjECuWHW5gMasksmSYnip2MB8kAPlcv+BscenVfTe2fYPAUAQWiP3T4
YIDbkbF9V2azKhYUASfXjK+ktwoPXQ643KRVumu0STmnSBTR84JoohihFFsUTD0qTmbA3rNBkR5G
cihhutKv0kI7VjU486hWkoeYtGTvpjIOwbEpX1NIl4VEUfqdCf3norOgHoQqb9CXFf4/XlwoizIJ
2CsQuSimShQlpRniVgFAWoX8mQkqKK4Bgbu4hdC200BF5P78bUzfUuaCSN0Yc6o5kT1Y0IOib4Pg
QUr02ANgaN+MwtdKeKfcD7q6PCA1ZxC44NzCOiujIh34yAgqxvNYV6+A2H2GqaG9EWdtZ82Cqf8X
Zx78u3eZG6tclrDIiwZUBcY09cxpy9V35YEEsdd/QyxKHbqbgyGNImgE3TM9f2gtrHLzOUE69l9N
2R+W/7uh2OBGlWaDocT8tScaspOXTfP3Pyn08qB4N5hlf5vDnSJH7ulEdYUSYVp+zoni6WZ77dv0
JyvJM0bLoYJiHpiRXrJM9ayqC0ar3shA1tcH7gXgBwyA0+Z//26wSlvCaJC0TiSU3FdAeSzAdIfI
SHh/TlcTj5kUhdMd3j0o9X6MY8mkZLkyOJHKaEAhrgQLVU9o5sEcja+NZf7sMvDJp+EID7uNCsza
EJEVIDuYYZk3crqdWhoCTizz9/QVqLJibT7dH916BOB9oSMFVMQy/dCbaioqt3YiUl7VocAcPpXt
t/sx1jYYcg9oNSAJASVrkYCotFMFkls7gjlfInZdvDFLt6qRSA3fB1jsYEtx6wY+hahV8mumfC2c
HtILB8s+q+zq0LBHpW9wD0MPNynr0tcXyTqvH37eH+XqOnn/Vyw2OS/AapQThqkWVxikelniwP0w
ZBWEehy/TH5pFPpHv+9H3Zhbc9FLZVIH2Aq3QGQXVTTk5LXNnY1DZX1gAGwjfcN79wY5xosE/gdJ
ZkeZZBHn44NTA7BgVjWcTekXK82/49n93DX0R6Y7G7P6B8+xPG3mzhE0pecK/nKXJ7ZKW0urkB/3
Blf9Dp44vj3R9uj0Zn8gvE594sTlS56ONGoTvFnByyrhDAJ9C3gFwsesVn60IsYXYEIEaUyTgyZ0
G5Llcgjy0S7C2tW/j2ND0Ed23bB3SQZ/JVV9FcQCnAWw/x0bYclNS/iVe4MO8PX9b2isbkI0RgA0
BJAH4mcfT5jSaYFZSmw70hkOyv43aZXyLAaiH2y91nZVVjC/r6DmwKcKuXvXOLu60Cu8tUcX61kp
HmEspuyLpBePAxRJ0MCcbFDJWWqFWdtDkmikheuhUUEPMdIjHCREPUlJm72GaoMPYKXiA8/AT3ik
m2cX5kPwYLXcT5T2VVgr3DhzC43UnIz81W02joc/F8byE0NDHrBEAvbNDaQn7joI+uctirEl6hHc
/acZtS+TBSBzVz3ZHUN/kj6qTheh9PGoKQ1AaQak2qfY0/MJZRDjS6GyY2dkwuMmPyfO70SkAKob
WzthdbOhnIo8fJY00xffCTId7dQgAYlSSPoZVh8S43B/KayvhH8jzH/Buzst7cxytDS8VtQ+DQrW
BkoBVYHy79uILoHoJiYdKtQ3IA8rSSA47uh25NT8sw6Xr8nWN0KsHxr/xlg+iepB05uyt+yo6pVT
3hPUTMn0y4EfgSeZiEwtC6VUTiXsbKdkS1dsLd96N0B38VgyO9MtMmzySELxPja+2OSxQmUNWub3
P9dWnEVRc+LA+Wk5BslhgQ3vke5a8UDfkvRfe5n9IYDA1hyf5aZr2iaQj+alE/Wv1QT8C3rb3DMs
KLNuJAOr63tmmvxvoHm471Yf0OHwoAIyPppM38B3cjYOuq3fXyQCSUNaSCPh979AZmDGv2w8U9Z+
f1Z4xSsfL8ob41t4jILdxCon0hoKzSIXctUK+w+yTtCWgIsBAgs92MXS0kyZ/A9pV7IjNw5kv0iA
RO1X5VqrlS5Xte2L4FUrJWqjlq+fR8+gO5NJJFGeQ7cPBSgyyGAwGMt7dlrihNb91qQf089D/Re7
gFexQHoTBWVP+IizXTBYlmYet31kyknkNUD8MDh597AtQiYB3QMccnj3q+l1tMT0uOwtCOH1cbWB
2qADulduBmCsBYQ1ahkySCkps5zQMsQzIW32dv8tSQPNdqvOhYgnRduMeNpLAZfZmgAIarLwQ2oe
Q/IdcfSuKO+dbj2Wqcadqfzymag/3u5sTzKgeZWocqHamj5Zfh31YzTYL7ediXLBUKVDl7foQ5RL
F21ogrC9KcMPvrnEKLnGy+Cf/kKEDywJFLZsZBsl4w17b0ktlwcfMhOJuS5ac11hVanEmQRyabxl
sfpVl+KxxOimz6O/6P4NRSYT1T+UG6+m7rN1nEqaII+DRMvMf3U5mBoOt9dIaVWgF8LYB2aDrnpU
EmZNlkcTiGgx6F5WIe6NqTK3Fm3MTdeN5OAToH3eFqq0r8CH7xXlb/S2Xi4bd4e0tisxCQwoRe4+
NPxhDjRPhavLysbINErBFt7KfypklzKquXDszCjKU2oaVuSu40cLpQzwqX9zwMfwTn3+yEKZT3RA
Xj8rgzrzR9OoyxNoSJ78xfmUO3Tr2/XP22Ku9koSIz38yjlYqNc35cn18LRMCWpTwOpLjV1Z1vD/
+9vSrjZJkib5G8usjdl1oBTzMMQCyDaGInDuacLh21KusbVA/0yrhpYngz8E6d7sPjQ6gnidCMkN
gAD3/0T43ZFMh/4n0YFViIW/COkvlgrjdZe2xjraDXiRlqfKHh/nzMKbvAW8mnuyreSDn04vPSGa
dVObt+gNFwhrCGIuRXoZiDCKcC5PHdhpskPZ7DNUQD2Nd7jyb0IxMIKDWAv0mQgCLqXYtjcZQWuW
p9D4XMZB889tE1MqAd8DgA/h5uRuMjx1x7DJWHnijJSRBQIyVFuP87gcgq7WpE10sqQ9mushoN7S
lyffRt36CDLIyd21q+bmVB7RM42kBWuzgC0VhUZ+EhZAbJq3Q+c88jW4gyN/4Mu6aKICpVpgUkZ8
RtzrbBMFytVidml1ykABXJ4oWzadb4BKSRP7Ky1BzPigXUQxyQ4i0MEjLa1OwXxn5cd3DwQKQ0MI
CywmPDWRGbg0NAzJr22VBcKcv5nGR5v94MXbXxgbqoKAzHHIdV4nYaxHyQcaDHSzundFFXF6BL7t
bSnKdcJsMjqf8NZEAvVSkSa1K56K/Rho+gt36K4x3B+3RSi3HBPjCJYDwWEvWbKR5GFe+kV1KpdN
A44CgKFY6P/WGJbCpwnEQNS60XgBVDZJkaomiWmMSXGyxvYO2hJkYoYuaif0Bc3Bk18bb0uBpMRt
3cSlInnSC6lC97PIs2mqyvPTtDyhe+O5QY8+nMfGcceXvl5/k9n4ZrBx32TTe5854GsFjyCgpvGc
wmyXpGzNXLSABmV5CoKHjpVRnz54k67kKD5ypZvnIoIHGphAXrnULZ0ReNCAlKfWPqzrM7plcx1M
k8L6gP6AGTmYB0qbcmqNDWNVM7D3nqpq06NB4P3GffF56ZQGdc1KkuDzK8ZF0vvWf7+TQacv1h+l
a3TEmMK7nu3+wLOlqh0g6A82cII3taZ5WbU655+X4qeRAa589vD5lO6q4nX2mcZ6FSfTcdANAJwF
wDZi+Pjy96cBSUhYOPkJU5lR0GC8h2THBUxDc7v+jSjE65iShU+7GlnNMTPUEpRgTr6TRW0NjCzy
2wRC0Yz+5dtHUuUIMI0rxt3R63DFLZSURWfW2ZifRrc52ZV3NAdAaS5hHznM+F/45anX+GrVUcHJ
hmqm8NdydLMC3gYwUyw/kaKK55A8TH33OoFe97ZqKoPAux+uGoKQQZNua4s0LHDyIj+t7Sldn+33
HxcASIDcA8xWSPTKvdF8zQmrRzKfSLcPvuTD7vavv27exGzg+ffJpbnRYGp9tEnOJ+BOla67Z87z
TAD/FkQWvefhp7T7vGKe2dZROCqCHGRs8KoGElyIy1paNgoKgKko7elEAQLrTj8q+4Ead6AIZrpa
l8L2AG6IiUvA5yCnIqeffMrt2kzT6bQ2J2N8WAq0W61fgQneLv+Yja4bVmF1kIbEPDw0oil52Nam
qKpww+YnGmZPRuHFfe2+5oMO51lhdbBpJNXwNhWTFNK2za27ugYfOJw0B1/0WzhqglCdAGl/wnAg
S8tRHQGt4tjsnXc34wNz4FwBIf/MTfeAqXYd8f2Afk+N7Wzu/PTnbdtWbPyFCMmTFklAU3+dhAqf
zCnfoh8IrubZM6tdUD+w2tzelqcw6Qt5UtwxJEM2ud7M8dAB8BupUVJaIvyCfTnEXaARJtZHCgSA
BYryOmIOjDLIE9d5OE5VYzF+KroX92DxT7d1Ua3d+eel9+44mk5CfXx+wThBCSCjbQgCaXfTZ4eW
fr4tS3FkoApgZXDn4R/ZUaehC4S+tuEne3oGFOW2Xd8ALafxo4prNUDLdoigBmwgILm5tDcA6WEi
uyPjCfDlwFjZ4A4GYB5YQILpcFsd1c7gEeIh9IB7u4IwNIKyAHB0Op4y0Ljnzo9Vc69pvi/vPKsN
7sxpNZ6GuLe2ZbO9/fNVu3H28+U5+wnMcmU64Ofb7l1ePKzzfd9qQjTFXqA3RFQuMZQA+BEpROv7
2Rx8TOOccused0tloxfkmeo6e/6A2ElHBGJQtkMtHBM/coZwKStqWRQF0MDhUYF5hKT9XCffE/I2
Va+YSn3LjtyL/Dj7ZQSbzNv31sZNj7dX81pVvOOAkYj2QAK8nz/T82dujvUhuKPWbDg5+A2Vc1dk
4Fn41jTvjkox2w9kCyTcQXKE03Rp3fgNTWVgfgTHFcBwDXJsOoSHa6u7lCCdn5mwJmyFhIyhCzti
pcbslN8HEA1CAnA6X6WpjdpvG7Mg/Sl/AwL/3Hy7vQ/XVo2fj7X5YwvXQQBpq44zsxgQDB6dfINp
Tcrfe+7x6LSQJzYFjzieTZJV82JYEhdwrDEaFTmYaFDdvK3D1RIJASEemCjcoJtM9pMsSU2zcsok
rh7BXYL75fbnr5ZI+rww5TNTxYA5XbiLz4NrzBr7qDB+pq4mgaZTQVqjfsyBYJ4USZyMNhiLS/SG
aPy8SgJapnHokXS8hjMO7T417HQM42b5lgQ7mlV/sUznAsTNebZMXhP6lIQDOj26xtx3PUqyKBs6
jwx46JrVUu0IvKSPYXPUnrD5l6Jq25gL0GuHsWM9WeAvaa1qMy2atIVqwcQMGgwKGFAop1wKWYBi
6qQtM+LcH7PdaPHmoaqNWnM4VKogPYuOOReaWLIv5rQsxwnD36dgnE9OmD74k32w+mr7fhsWeM/A
uYEw4BVfKpOjq41OOUliJAPjkE/PhTlFYa1jP7zy6jgqEOC6aAgROKNC2zMbYIT5Bvhfk9ieO8SS
08Yd8mc0iIPZo9ZcIKrtQRMXxqUsoH/CMV6KqoAukvAyTE91XZsvlZk6r24SvrtNBwqdSxEptTOF
7NVa6MSz7LR1+h92/+P2rih1+ON9QQyFfgLp687ULqAq6NJTsaBBIuS+t13TOtndlqLalBApOMwA
gkwUkdelDiAbWcoBuNCnkPzul28L+8rMr3P9/d1SkDTFxAaOJCC35ed+tbhjMQRVdgp8QFNjfn0g
mBJrtkOhy86Inb0IX0Q28UySWNWzPQGEeDmbZpGdejDv+h09cbIUERhmv9duvi+I/0IZ+fkX2gEs
B4iIBNOA8njjlBceWRJY2wJAlhzp7dI9mMtT7uvGC66huIR2Z5Iku2ZAtetJ56enAdiAWzv0qk0B
wJJd7xjuS26QKeoXUGXlVr1uChOd0A1bs6iqWnuHDHyn8+oK44G6qPGjHVUBexAWmC7OzD49NaG7
aeuPxlpHtvPFDn/fXmCFH8SQpQ1YQUyhA01augCtYSHWjNL1CUxa6cbGkMOBhBh7qxl4v26LEqfq
yn7OREkrPFSBF3K2pKd14bGxLPWmWStQEA5JVHUr4JDDaF3Rz8l1cEVKwwXaGJA14R7xOL00XFqw
hUyYPItLF+MBa85+I2su0pkYfHPfzGX8GiSd8/5r2cKqoq0FhUaA8Ek+Zm4LkEk7LD2Bi+1AAdJo
0naboFX19qIq7SREwgwvCiQwZOBs1tjUab0sPVXzghLQ0lvPJQhZdmO7LJuS5oHm3lRtoihsoqaA
mR+0UF2uZWPZPPHA0gZ3E/b3FM/OvZcuzTMfn4x5V7S72mKoEbYzP95WVGWouHIEjw+amhAZXAqu
+VqTrLLSkw3IxmzJy6j11p3jpJoFVcvBq/+PGPSyXsoBxtCEsBkeh7h7lGu68fugU0W1ZwjM/xUh
/n7mSAVPjeeUaXZq0Yzcpj96/yl0H8vw0+0VU9xyWK//xEhHe0DWwZiZga3KDHQCVuU3INZvbstQ
rhaaQ/7sCBqfpIiwCszJ5kEArxkMu9V/6lZ3R8dMI0WpyZkUcrlgLWAPx8XCntgNCB/Ktavu6sDR
uVydLpJpg115ZXxJoEsKSIcFrWi8wSN5QHXg9qKp1cEwowB9tBHpXqrjcJ4iXSr2fw5Pk4lsWda/
l3oNjgeQHxjjJBi9ugpvW5RSAeY1JXGA2DCy+prusmn54M/E/Iu9AdQcauhClysQZs9nYIPyazwC
0+yFOh6YzojG56g2hgC03wRwuqAVlzYmG+FvjKFJYtot4bZ3lp+TvaQPIZof3psIwrLhOYBhaHQ9
ojNEOjJl0jo1RuWTuBdoHjbp3APIHzeIRdnGqwJdV7BKMUQSoINBSzAuekmxbq64PXZw3t28H2gb
ed6Roxpw29p0QoQ1nnmb1TEGe2nFDQHYQ++57J5KrrnZVSIEkBZqGqImJF9C9gzIicXK4TOTnfct
Kffur/frcC5ACh0WvK1A+ZGmp7GsyYYmYPdzZm+O3LHWNTjrdJEOJ9hqSjdpoIsJZ+kDC9j9ZerA
2JUycC4BtQ2I2av+RDrVLmlaBCQZbmtQtvan/i8SGyLe+VeEdMcwbrt0ZZ4RJ8BGL0ZkmHT9tKpb
7FyCdFa8tLNIOkOJtdzPk7XJV7ark3pjzxp3qQo5zgVJm78CppmQFptPw01T3jP+HFb3gNpwggjY
Qrmua0flnQEYgBBQ4OmB9+fyvNR2gHKzAb1o1LRo0J91OQGVALTn4+0sfBqIEi4FkMToMHXQQ0Dz
02I/dPVflXHB64eoYCDjdBURTqPL0T/tIhfAjG2ykudqeG1yHZCrWHQ5mAcTqgByBc32FXDKiB0f
8rxGTF0zyqOkMr1D6tsYU1qA2D1P2XKocj51QJIIqAYPQLmAohUBjJ/Ah5EbQtzSrAbLq4zYAQ/n
ajWRW2hMTrmGeLkDFh/gMFfBZlngppu60oiZ79HT3JjJfVU09pH2SaXxnapjJJDNECmHAsBH8jfe
kLOas9WIXeDPTuZnx8OEW/kF51dzDyhXLUDOBp0VITr6JbPrh2bFTDzMzs52Pt9mun5h3felc9Pz
NetoOhhxmD4C9chvX2/fAbrvS/7GZi5iAF8cm2kb8iKiwZfbAiylTZ+tkORouqQPh15IyIONRSMr
j4o34wf4W39Yf/7jxtZwou63zTBjHoEoPnm5/QuUZgfUXsym4ZWKZM6lZwDt+mKDkhROe9yBxwKk
cJaOaEkhAulOkAfAPaDb7qrsuFozQMayIF5GAvTBZZOsNqD7ft5WROyF5B0upEgB+1SjorY4hh8D
oe+NhnTfzGmcAzhpk9LplwOCp7+Qh7gDXZbAoIB9Xy5ca/rJ0HlNECdusg/H5ujyMqqRq9pgzvCO
DKit3haoMEY8gIFLiekbgN7JII4uKL7qLOuC2C+mb0tIt+bS/nNbhGqn0CKCzj0E1gJYRtIJfnwI
1saP/eSJZC/28oG3miKUaptwE4mgWmBqyPFnn0zrUtRFGHtGU0R1ZT0bWQ+YNIf+44IlCwmn4u62
Utfo3JiLORcpFvYsGu2J3SZtngNlfJwOBoCXUrfZZTR4ntB2aWXp3iiCQ1YMbyPvP5jrvJtY9dFb
QLpMqjs36+4WpntdXs85it8E+AEQZ4F/5wrEpJ+z1Q5TvC/sKX1hRn6aaLkrOL0fEuAXc/bLSvHj
2nra2pkOKk7hcwDaJpDiQBGMC1uyXHALlQl6KsLYHqvh4HjJsAFVHjtkXcp2I22bR5YV34sq5BoL
vm60Elrjy5hQg3SM2l3uRFGVoApKjDC26tF5XJHEPM49NZ9yMP49AqCqODTApnocu5l9pHNn7gb0
tt1ZdPilMQmlFYIGAHaI1iHcgZc/ZPb8fMg71Pm83HY3Xdk7Ubqy6REMydYRgGb8K22rMgKezfih
67PuscYA77ZuO+dT0pNmmzZFvUnY3B6A/5bOUdYZ7VPdpuXn2z9UuVVnv1M6kKPFbHvKkzBGP0e2
yRhbIsxyeq/DMiUbNnjZYepNdxtmjW6vVK7APZMsHRqrnZAxGPMkHhZ7G2SgP1u2hq7grQhEyLkQ
8SPOTuacTYlXzRAixpXJLgv2Dd+s/nvbuITVwbBEa4DIUUhWV/ruaExA7Yw729mHvNvPuS4lql6t
f0XI/SgTWl1qxL5BPK3lG0VLNwZKT9OkDYFVcjy01qHGg2kVsEBeLlg9BYbnDVkY8/Rj2iPpOTv7
dPx12+hUFw38vw3sEATbV92cBSC5qtWCv6wLFADAujuHH29LUO37uQTJuLy1N0lSQkKzHllwbL3v
9IetAwpWnR0P8CECXxQoFHLXqB/WtdtVYRCbIF7sGrRshF+t8edKKGDmm42f724rpdwbpIowtgRC
PCCaXe4N0MqTpJjMMK4wJrjzKs4Q7HSgB8OIwea2qD/lAznYQQf8v7Ik/0WRnWKdNYXx7AS/3AxU
77335ITLU0MZ+mvcE7jdvnkJASytecTI7nbhJJ59sr/9O5T76CGZEADnF8Mg4u9n55dnvQHahwWW
AhrcDkQItvuj7DCkjVkk+mMF96rmLtcJFH79TGBRdEBZclcYzutqV1HjfMvNqD3e1upPmHO1uuB4
EwinsB1T6iSqAaNVFnkZxv3oT3eY23hbGbGAhjFXT7ysmp3Zl8u2az331Usq+66iK8YU14ptOGYT
4jwDx8OaB/yYrXQ8OKzt9r098o1bh9MmRM/nfiqzZNvwljzicmlAyBFmGiVUN5xo8/OQjQeClBwt
FoMBwI/VT+LSLg62d3Tdo2uCHxnTGBXf3l4w1a6cyxIn8WxXrClvMRMQomum8dnHwKqS47ik2c8g
a4YN462O3FTloHwkmUGXhDIUWlwu5RkNtwpMiSfxPO2tr0w3q6/8PDIxeOmj5QAI8Jefdw1W1U2P
Bp2gfPBiq4xvr5aq7EvQpIY5LUQvqNRLjiLoZ4sz6iSxkafLiwfA1MfFDwrM0fkAUOiyb3xNvCdj
cf048Ovg+2KYZgpAa4uffFr4mqBMqS0Y+Ag60cFo6EnGPqRJDfIzpO3tbGu6m9LQGIfKDSPYx0ya
I9DY5Ez6CiC6wW0zJB6N5mubTG81q3dDM0c9BqKjjrLfeaJrrFfKRG0ZZMWoOF01oPuc1AMbYJCT
8QgQ2tH5h7V0Y3C8C7+1ZqbJ4Kscvy8GOxDNAyxQft8yVDlSP8FRs9d4JT8KJAownaRZRuU2nQmR
PL7ZeEbeu0ESm4CPbTIa6XL2KgEBWpO8EFkh0Wx1afV1MQ32mCMWW3aWfRc0mkXSfV78/cxHjNbI
EBPhUGWz/Rv4vh9QUdvePliqfTjXQPz9TEQ7AYySphCxWB9C9z6dDs6oObs6LaQL7w8cJOCHUax5
NvlLl2k+r9NAut7S0c4L30/h2EzzPu2Tr2ttPvugPPr/LZTkr7Ok7t0lhZi8PiT2Nhk3wB37CxHw
KKjQWOj8k8szYQ+ywZT7YbwE28A48gA1NE0soNyLMxGSFjWmKIe+h4gMryAbXTIaFVS3GkpLuGBA
Dw58bMlN09Ir5plzOBHzkKTI/u+79WtbabqWlVIAO4N5SfTdIJK6NFq7oGHtmy0ug3GTfaBO1L/Q
QRcuip8qBzTonvxXiHSjjfCFHH2BSdzV9XPmsKgt7Sc+zy+InYeoDRDjj4LqZJ236dhvKqajalBF
I2c/QL5kZpFIHTr8AFoj6ZO2D3PtPk61/VKlM5i53L+oqwO0AnwxAiAWekuuoCj7uRS0x/GQR5iC
N9aNbWjMQ2l+NhjsIAjZv1D8/czblCEGNpoUT/Mu8/eViwkk8LfdPkSqawzTgkgQ4XpBG5FkgSvJ
0UyBF1rcAWEXGYnCfkVdl+xNf7Du07EcjsgWgrisxcDtbcnCIK4MBjgCAEQA4zryqpfK2WBPplkA
P1fz4jOqbiensLdsxrxY2exCEIlvDH8FnUGh8UzK0wDWHfCVCz5YmTa3H+zV9scVlX0gmhwrA/SU
PeLqwwz6xg2S5d3+tp5KeRi9A/Y/GuJRS77U0xoQixU50nC5/SnNf2fhc5V+6tjrbSkq6wezLKog
iBAwCS4dPx/halVNJIjR9bazEPpMAF1sXosWCX9L08qskSVnIjjS74VR2EhLj9+r9HUiEUOmKAOD
R/vltlaqA3CmlWydJDUnj0+QxMnWCjadxmnpPk8ut6acOs8Y8KyPi+Db1H5+90wpkkLhnzEC3FCI
ECW/awChh2AEGxmbMkrLiE+7v1kdMabwv9+X9pwPhr0SA9+36s8JWFvyQlf8UgUL/2mAdNDlAqVW
kE4TC4LYa55t7+AmOzO5u62EMmF7LkPyA93s23hHihyKmd41pbUl4PzDs+m1b4yPQTg9WA79aJXc
2zYD+WzWOvAEsUqyHzqXLxlB19sou+LmjDm4G6rgla6HsPMjzp9Zm0XZdJqWn7dVvoaVFIaBjLwg
OEH7jynFwQm8QT7UVRAbZpvzAwNjBdK9a/5x7BLnZ4hn5wer4EgOszzJngZ/WQ99lxSol5RjlLLs
M1+m8ogRgPaDhzz2jrMCrMtZMm+zKvunSal7MBqvQ6Zmmt8fS6DG6gKUF7DGuDEkmwaAreMtiYNn
44SEF33eNfifr+u/UxxMFI7FTIYYWb7Kq5lLYVs8s/x4Annm56D6ensDFGaNrDxqkSFUwemRYuC1
8xZAsaBayFL24ub5t8U1e/A00ONtOQo1LvZZ/P3s/u76BjN4axHE7ng/sWhMNFeL0hFjWF2MW6Lh
X+7r4m3Ytamfiu+3e9QmD1MC5rDm4NBmC1grTaig1OZMmrT1eEKjxYOXQVzS+6K8A47VX6wW8DAE
/54AORO7drZaWWO3Fq/qIG5D+y7p+lduBz9ui1DdxXh4/itC/P1MRE+Wrmv9PIidhEVm9QOJrY2T
PAzzp9tyFAZGQuRdMGjnCVYoyTOnY9FkLnAxYxSLi03lucYBdBIz8HyNSuM/lTaAQYJQECTgX2nV
ChvXAApHQUxY/8RGukcy5J5X2cd1qe74/G6UKeG6AlPkvD2Me8pP+NQw7CoDlyYyvXddcdQ+I4Tr
u/LGSA8I6EcA/8hQNq7RmW4+dIhHx6X8taBcu2l8GlbRbE7GwRpCcr+iDLKiwRgG2GK+9ViX6DOJ
2sJaoqxnBlBVK1MT8Sj3E93AGCx18dNc6SBXRtN73ENFeSUOuMPmPch+O+PjbaNRnq9QEJFgmkDA
2F8ap+GnRV/0VRj7QAl/HpiOB0XxfdzgokkGaSuMyUpGSZ2Bt2aHYMr8WqDnR4c0oLrIAWwVoLiP
ooEgnbz8/aypSW+tIa4Ga/7gFtlPG8h6XlVsg9z4lFVobPZpvyM+/9jW9mOz6qAUVAVvtG65os0E
w86YQL/8AYSDs4o1HtozvCDy7ScbjBj98FJS0fbM9+C93GS1vzH90+2NU3iVC7lSBLGCWZUZVQC5
/vI9bJbPzAqOwPddgcRZ6KZTlcJQN7AwtCTwZKSQDLMPc7P46EEZnMG7y4oFWJnZmmwdf3oL58LT
uBcivLp0INHNBzBWkPGiHV4eVUpbMvqjT+HKMF/9yXWz9ENFRuujT23rd76GQCwA2OI/Q2tb27Uh
pItMRDdPKIpj2XlvdXdszIOnIAcNdQHOrbs2M8cNM/opYp0zgh3EnKOhK/1N1nfTY+au1ml2uhSI
X0O/8cMkBJM0nr7ITVe4onNrd3vzFEcbnLwmUseCV+8KFSG01xRsz7jVcr4dwX9lNrvSf/91ABmY
GUfrOpqT5JPRIBZM2gDXQTD6mzSc97T94PaB5v5U3ASCXRiTEaLx4go4tzOTcWpbRBv22kVT5hyT
1HnGCOc+K3MjsnxDE90oD7yY0EO/P9IfV5PYa5A7PUlHUf00vvLcfvFy9jCX9LSspI8qmuE+SiKz
M3Z54XyswndjRCFyPpcvBSRlnfxhucNdNIz3vEwfBleHcqU6bRg/RKiLXiL/CuN/Soe1AxUcppD7
mtwbIele5mYMDq1XBnd2NjuaNVX5aMQ/qImLSdGrlvOccO5YGZJKlvnsog20SHUla50EadEqxh2j
xR0f2/OeeDvdTan8vKAJRwMZQALlmzKbwSpUZw26B9A+ayxj9Pv2cVWVpbET4CQDgAFSY3LabTGM
rpmCGZ1W9cFL78fffo0X4g484d2ym74ny441m8rfGl9uCxa3o+wHiaDqwmQLTpgcmBDQzQ5Ni2di
ZT7T5I24nxzeAAMCaOHN52n9PupMT2zElUCwNwpkDVEjlK5TMDQ35kwRc9QF3aPk8EgMet9Q0D3Y
oDWKhjJxdwb6qm6rqdo/dLL9K1X8/SxCDrs6oz0gLuKZWp/oMn4eGYrHt2UolxI45eCTRw3oKutd
gw0wp5hUiR3QCpbJFOW0iIz1Cx1Oo/Nx7IvtMv+4LVLl5UESAmgaDHhfzyZNfs79NnPhgesHpzx4
3V1V/cVFciZCzoq1Qz9hUNgM4rQovoej9dKZ4Rplia8p4KjcPKIb1I5xwEBpK/5+tkMuzR1Wors7
nnL2w3bZXc3Btejb3i+rQDtdwhzzcHvxlJYI0gWEVXBNSJteSmRIYsD8OfJ9fjJjrnxYtmES5Ds7
K+jGHAZzlyLw2i5O0mrWVKUrqqtInQpuC1eew0uqNlnI7GSnZL3ryGbOtoN76Mo7v9IE+Cqzx6g5
UqfQ73pCauWDCV7ALjuRYDPZD477/v4wBBgCHA3DF2BTkQ5zHbh9Vy15dnKaB6Pahp7mSCnuKQDj
gYABkEsipSSFvoBfsFOOXEDM+XxIuRnNlrurwcymw5ZVCoJjR8bB9pHNlmxBPDatlk9enDAQlVvF
nTmvd2i0rHSVVsWOYEgB4RLG1dC/Kq9Y7raO2ZiDG4+FF7EhChfd4L/4qZKDRdnQx4OFoG0PuH+X
Zt2hRXdaC+LGjjvFrV1+mozu01C9GzMIWAzwqCjhCPrJq7TG7JTjsALkIi6mB9G1Td/vsUVgAngM
IprT5T7TvLUo+tJzN+Y2WHYPzfDy7tN/8X3JdIu0ZMRd8X1z2jVfaV/u+q7YBUEHGPMxCvr3n0Qf
8NXoiRFM2ldMGQPxyhVo2U7soCKKt73Gl10zcmE7UEvDnA169q5jcQM8RYylkxNbKzWf52QNvwR1
1UeD0/L7tIGL8SevewxqPAlsWpso+lrhoUF29hCMAW58cBge2tCbH8NJC22nMklkcjCcgzEgARRy
aZJo6mvN1R+cGDwFLwjTjm7aNFvfSHTIKgrHinKzmKGFS8Kcs3SMaWUWLPFqJ7ZLHkFI5GIwtMMT
yMpBIlBsb5uQymkASxdHGQU3tPFJ3mmtwoXRhToxMWJw72xtwK0GzutK/sJUXdRD0K6FguIVa3gQ
1L2TZq0bk/Al82lEzKfVfC2dx8Z4GHUBoWqvkAyCrQJA9npGnGVl47Vh5cZuOnFw4AEHwc1Hb+u1
/l8MIyMf9p8oKcEQJAB5A+4+XMj84rCPoaeLyJTmABi9P1Xg65gCyT4eTB0O3QSCxJ0TLDkopc3l
rvBBhsQ5+OrEVIjmKCqFglwLD1agtl1Nbnm0GoMZqaQYKcdtUqW7EmG8EzyCtiYrfty2QEUIg3wl
AncgVuBScYSFngdNSI7WZR+4cU3q307GNrVf3/HOenOC4dsy1Z+SFkgst2WqDATvYgAuAoMT0oX+
ZzLBmrxMIYU1AgN709LYIkfbrzVHS3VNCg5hmDueRegluRRSJxR0463rAP/0mQEOzWOapiqlFg6Q
VtHZgQBM7q0bMSZkz6nvxIxszWbfkijXsVco3gOo5/0nQvJ6hZV3PkjVnHg0MIJGjcjI/S3vf3P/
mdfoVEwP4fz59t784RuVL39xokQJDkGAjJUE9vN+pCGuAXTmDB/WmWf3eVZ6B8dqna3LUED3PAxd
rMVqblbu9Q9dMPbPXbOQTVYWv5jP5rgEkrOX7Rs0fuOhnvgHNvXA76AELMhAjwAC++0frTowOIrI
b4a4G67KPY7L7c6fxG+edwZegPYRjLMZSpW63kalUSEz9KeuZF2FLA4vanQPw1+nLcgiKSpJjufp
mgGV2gjCCpR78NiTAzxiNsTw29GJV/OfhcDr+GHE2++kQxe99ReggT5GkRCwgvhNcMxcHhNSIYdp
TqsTm+uHwL8D+/ztrVGtGBoF8ErBvBmAyqSz3lcZTQ2CIMlg+WtXTs+VqZuWUV2i5yKkcDXLgOZp
9IkTlx1Zo5AbYBGBs0QIu0s53d7WR5VLx0QD0PUBWm5jpkVaMNs2KtBioT047VNv0yzV1jaGh6yo
d9NofzUq+ymn7Y7U+du41u/v0AGGiIk7AUie6OuTNGUrNaypMyG7Gbpt1839Dm0a8KOONe3damk1
l4PKxSFdCtYUjLvAWUubx1xnGCq2+ijHW9GY2odpIZjkmA+311RlIzhU4Z/MPbCkxd/P7oO8qW2r
93o/9to4MZ6q0198HiOwIlEPqi55UGJubT+rgEAYO8uh3dY6eG/VxAJaxP77vrRK1tr7pVPg+xV1
KzdyuoLG7bp4H4LCAn04WhXsQ2uYY7NxTedzn5gFnrk0iSY/MzatSatDRWi290t0C5QY19065sQ/
e11XnJZxRmmmScr7ZmnCY9oid2iD+vdLU2W6fhPxM2XHjxKYJZJPsDK5CpaC+yeF0CAeQ7opVzvq
qhMDeuUcpPcOBvBub4rq0AraQjxm0Px13XpJChPQlQs6DZqjE74tD3l1IvbxthCF/aIghOc4klu4
z+SMEMAYLYsRlBdo9VLVU0Q4tkfXNqcTIh1KMy1HXhV4FJGMHpz1sHCUMUKNJoojgu5qGC+iQhQo
5S426tUB6RlKiKHJX0FbsHWrTEdbopEh5+mSFLPi3Ypq3VwnL+mwPAbl+np7QxS7DjXQACB63QGE
JK2Vl7vp6HRYqyp7JfXbAAri+i3XPHaUegBBWhBYIDKTs3KG140FgD6gB48IeJI0UEuqz+Mditcy
GmXQnyldACnqcmvAOy9e5qheto2niSsVQR+giP77vvSmaa1mYshceDFnzb726QPvp49zTbfcxmBK
sH7DfMMXjKRqxIqll48/TAtvXzymgVYiftaZEyZpT8I8a4O4n3a03pp39LPRRlO/SRJN+K8wAkQa
/0qS7QwdkkFmVX0Qh61xyhLvJXHZMQUsQUF0DWU6UdJe+XZiZCVlGNunDbAb3f8h7cp25MZ16BcZ
sGV5e7VdWy9JVac724vR6WS8ypa8y19/jwPcSZXKKCM9wDwE04BZkiiSIg8Pw8nlfjohsS5/3Nbs
Ba24WJRyakaJuT5VBusprTDlGGS8EkctrgSvacSDeFdfVWNl2Qt00sOUdZl1J0D9qTubrrUex1h7
jyKcSZp/yZkijOjK1sfZaDbta1kafu+9uXQMwWDmm83PbK06sLhxZ+IU7+lGSZWWFJC/wiZ+4cwP
hhXbuWCgMTrzz9YpRsfSIyY9CaNT5Xtpb8nwpViLAdYWoVyeOJNZjScOHM2A6dc/KF2JkFaWoEKz
4RF6J0mwSdx7Ga3vekp9p1iDsS31xp1vlAoTYaJ260aCVcNsRjze+Aul09fMrR/6yviEYd6fqCt+
8UjbmVa6oWAxrMjaWJHlhc41DXAiXjOkFUOMEXdkdABA9D5kwtnFXvyND/rKbVoTM5/nmY7HeWJS
tM8CK4K5JblH3qjhoehLVq7SohiKvNsMPDCveIcNb+TE1TrnmMZfqvQ7j/8p0pWs8KJdAI5khhoY
HgoolyvJEqe0kx5Ix0R7tMC7b1togMueSfF8274tYRqQdf4jSLlFOe/aAbOSnGMk61A0Y+C6UdD0
H4WW+kR+idmp7Ry/qcqD/Ov5HPC1iBd0ZKdQ80K57XKNdmLkHU8BTiyjx4kdUhpka+ytixf4TISi
EJgOa6dVCxFN7Vv9LhF/HzRgCUgnz5hHKLbiiMwCxNxxjJgkjZxvPOu/EHONfnr5hBCTzFLm0SnK
NllNwg2zIPYx1r/FMWbpaVy0QVOCNM1OG9B5YN6qIz+ySjv0U7sdwZZwW0cWdREBN9Y3hxHqEIiC
pHheWJlz7IQvrND+WgBwUK1EDwvhER4nf4QoOxlxvXQ0CiEDhpyga7bnP1qNll+q1hmeNE/vXssp
HjaZbFrg/qNp5Qm+WCaBfZqJBjAB4QqIUgCQRTLGnaMx2ndJle/QYRK2aOMzSP2MtuadTOQbj7Of
5tgcQHVyyor+zmU92LP7O9atTQheerWheQ1dcsDFzP22l3djGOKp66vIPk5aF/tZ0vYPcZWyo541
8qlJPLqLCV9L6iwKBRZnnvYBy6hiWTSw8eqjngPQWNyl5j3mxKLQTul+KlZc99Jhw6bNnIkAh131
L4MUuyzwI+wjQXiFub0czV6087Oyf5r6Sd9IUm1jo9sn4zua5pCQQGsZGvjRnq0W2GPPTfV6iuEh
yu8tfQOE2AaU3Pb2ci3wXjI955KUyDGbImELqdlAj+/MCAws4e1buUTBhKUA2AoHgbZ9NbLXo2Ka
is6wj07BGfcZaMdCQ9bgI0gb/jol4jN8fu4ToTebIdGLO46hFQ+D1fBTN/T9oc0SuRepyQOpSXsj
Cvt0+xcuucmzH6g+COwk02zS4ZSlmd21FfIkZeNz+x0m+FyKYjiS3Mg1UJWgQM9QCw7NtbTt4irg
5GHh0faIoTuXN7FoqB4lJpw95n59b2h0F9nV1wjjpG5v1tLdg4UHrt3DmJerOVIFkJK2ZiNC8kD6
zxoOYiL5obajN6Mcvpo1X+uDXFTPM3mKejqtZ7XaiI6TeNLDiFUfIvEOGI2DxSA5jJkW1wSZeGW3
BPUIGxikIIvCRmwHe5NXPqnvzbV31OIpnclSXjc9CPekVcJe8tz17erVNkRA1sL1JUeIGRC4asio
I72uqBrNXfTCp0hoavxQRYk/lvVeZJpv9mtNDovLAaoQe4ds2hXrPJvaQTJrAMLaHN+4RAV5cj4h
Gt3dVroVMapnx1SjbBQ1xBhUHgVN98j1b0x7Lchc1DUQgv2GEoLoc/77WVielvlYp+AXPxrR+Csu
qgdS0JU2rcXrcyZiXumZCNGWaBMVswgkh6zAzTea9lCPAV8ruS/oAA4fFXeAKeC/PAWOjimw44DS
mH20M8yZxdk3W5SMBX25fTIL64GYGdVvwz1eodBTAxzWDceYRzboB2QPqA+Ot0dDdlszaffmxFdA
dkveZFZqzM4EBxLGnKgbmOR6p7nVbEbJEyVfePIWP9jFFArHTp4iPU7u2iJBt5XXgYiYGUfG8m1k
Z2D9o4X+2uU6O6DLaS15uaChqPFCZ5BMxoarHeGk7gTHwGxECva9Fn0bNQy3QAXwHZuN7p4ZvjuT
dSgmPslMTD1pwXluoDdubqfZTXrxMpXOZ5zCnYW64215C+EPRiz/X94VFxIXbjVlHIYxzhFChm43
zz0LMieQYKxJ+6CeDrcFLlxAvK/A7I6WHiCvVOQXQxI9bZ0RsYgTmo1fPv23zyv7N7a5U+o6Pm91
X8c73XnP51G4wFgTgE9Q/L+8225Z9bWu4fPMufeqD+/p80Pe8s/357t4ZjsGhEuyifD94kCMrUi3
t3dn6bTRfQ/Ax1z8BUXb5eelsLQMQa11bArW+o3thunUfEOT46Yc+k2JqXSGm1tg0lmLjJZM1blg
xex6A4aWjUQCA4KBN0PeBb2F+ZTkbXCj8PYSl/QLwBUgSQHLI1fuKi8HagPcYsHTf870k7fiplY+
r7qpQbByIAKfz/QcoC3b1/8erYq31pzoheGDaVeOyG5I28tuMI/Uqd2gAbJ0Z2Ho04qUpfOAfZ27
oGeSOTXf0SYxXh5cM4+E7YppO4g9afYyW3lIL0oBbB/Q7Hl0tLoWw+0Go+grcuRIDIymc3AZweht
rQlRzFozz3N2SKkuIHGNthR4QnP275e6nQEQPaKZnRwbacZoDBgwSsb5IrrqGybVm35he7Ff4+F8
W92WbhQqs2A+BlHwPKX2UirLaQyU6WgCec7vBWCaLkfHgJm9YkLyEHRp9dX0kKnvCm+NgmdJEwG2
m5vRHEBAVC+JxrMclCSxedS77jlh3n0+sRVPvOTxkJDD4O95vDjQ05eLK9NRFImbmMey2WO6kh9p
YZd8u72BS8c2Q01ROveA01KfjuCtASzAq4BxipFV8I2BvTEPlHKktMt/CCZn7QuQe4ZRheEptyUv
rg6uHPoCv3dVugUHnGVyHXfAaMb+O3fr8bPL7SLkZFibzLso6jfOCvVoMC8rXqmYbEkcTdBjlFeP
qcv2uZHcRVW2kqldVIk/YtQcPgr4Y82TGmLYTpRBzleCk+VlQA/Qi+MBjqZcMSNzmmq08f2pfhTy
roteXePlHYeCWa54p6HpAGDhS5VztTJtKtRWj31Vf7bosPfS6Kfo3P8m5jcE58zPTqhzRUNtm/Dj
pggrknhbCY+PpEVirzwHFjftz4p+51TPRCW23k1J6ZpHDpyFlSDFlPqOvWJp551XjR/Qcv/ftt91
lzMhDdLXqS5jIKtTWxAfL1Btz5yKbmTT5YHOAOMZzFXk1dLSkKPDsxCt2RjVotiHCaMLZng6Peps
o9F9Ej9m+UpKZVEEoEiQAIcOTNSlPvBOpnRkOuDLU/F1iMQHs2AbC0PB/l7tAHz/V8zsyc72zzZi
lliVSY9SY+I5T2kaWoxp34bJ6NZEzU9z9azQz4sMDkwq+hOUp/to6Mw0k9g6YpQo9fuU9tsmS5tA
OFbR+WmcVQ9sknJblaIK3SayA861MWgwIxMXWwLvnLf5vsV4zs0YG1bnD5iZu2u6sQpIpTd3Loa1
+ZndDv7kdOmdXYlThtbsj3pW55gJZEX7GN1GWx3MoaGsOsw+RzuJtA2Y99p+s1N3iFG8bvUnxCKF
7w1DFwwJiX9pjACAWunfLU3XvuKxSDZaIpuHRo6Ig1E/RHs+RY8wcucGhirq5icrig0/S5M0pGXf
HmqrSrd6H63lqxbMHnD72FHUJQAsUt/0Wk7iPHYAAOTGRoYgOb+tGwtRDD6PrgVQcVGYPsUk1aCL
B/ZutI6iedCTU1XdN/U+ZWstxIurQOCCsb5I51w9s3MuwMoVm9axMAPMIeL6yktvvimK2mFW8Iwk
RuwP4K2i4r1oslwMjXVk/IPTvkzokE9XguNFEUj94BEM+MBVU7KMOSNjxKxjm/wQgxWAyzo0phUh
C8cBS4cuA4AUsRY17qlEOja0BV7e073QNMGxpdXodgX3RO69w9+di1K2LIkTKrwhsY6xByKRxxoJ
hjWK5SXDjVwrkIPgTUDXsaJcReZNWeHApVZ9+zCnjnkVxZgSZ30se5duS2uNHHJBzebRaijg6eD2
ueIs6WgbN51GzSMwba+OI7dAeZ1uX5gFNbgQoWybl8ZR3xcmwkbDCKVhPXmjsa/L8XBbzFLkOFOl
uyBzwgzHK+9T5aNWdo4JmmD2uTX43VRPO5tRAPETHrYg0POLfA2Sv7h9sG1IhlJvphi8dBSTFpO8
TxHv2+wJE1usbmXvFr7vocr2mwQeTwq12IbZu1be2dw8ShvdkG7q11G6otULFwivhrl+i1lOHrze
5RKqMeq0akRAggn1bzFp9U+dyfiGcY1u6GDYK0/NxRWhkgmQAh5nV6P2hrbpx65HX5VjZpuIWKHo
V54piws6kzD/gjPnPWjF5A0FJHRJ9FRa3r7Tkvu6mwKnK9dC4MXVYKoGuGLwpkV7+KUsT6u6aQ6N
j07vC0fbRJaxva3WC7cHfv9fCWoQj7F3yJEQPEtkFr3GNuC+48C/uCOs3DsEoS0bwGtE21d9sZjC
NdRFFJnHoeW/tMhIfHcyE5+Rek3SvCmq64Gp/leSckAcvaYTkdA47WubbejnebKBE3RZCKroSf49
IgYcRvNcA5SrUVmdLe6ZNmBmNfpmJoTCtGk/0yzfuKwEqtxdcafOkibMg26AtsBg+SvKD0qmuk3t
gRzbUS98qTMAjCmz0J3ZdMe0taywrDrd95rJfDLTpnu29FH6JgLy1rfrbPQj2xFIYrea+6BlebrP
0nkkCYY1bYnVjl8Ld7RB3Nu4Dyavm4PtatUziC7zwIgj/gmHl9+zCQaWgjc6kKZI9m0fgaclkoxt
SUTL+yhHEc93OHh3nITae1a39UewPBX3Xhwlocz3U9sdajRgunHoFiHoAHYxZtONmLynBWMchaXt
3mexoI+I2pCFZrwOdXDfPCUYQRlUml7fG25vnazGjf9BoOpuLC9rtnU2TNtauum27KsGfZT6EPAB
4WlnizRAAOT8Iysn9b0qIz7hnRZS2owbM3KLLaDN6ZOTa/G+MNpi0/b6tHJwS9bCcmZcARKEuk1n
t3KmH1RMmUB7EVoaADx/EnFYZpvw9s1aFIFeA9dAqhXMVfPfz0Q0UZ1QTN2yjna0cTCEM4WnYNlb
z19vy1m6V6D7+FeOouoOr+MEvRPWMcleEr5Jmg0GJubZEKQjJrTyFun8tSzbknU6F6nsHkASZlWB
puDoDVtABO1pG6+N/lzePVdH1yooCJF3utw9YSHvNHo9okgdD5NUIDmdmPtpyL5pdI2eeekSz4Rf
qA3DnwNGdylL45Xs+yaDsSV3pP4Vl3zlYb4mQHG2xcDMNucQoA9hdGfL7W0NWPw8EvnIeqLL4apT
v7cpZzGpTCBpxT+d2X/sqjUygIUIdR4qiUnu0GRo9KwRZ8o8CWaMHjcInqvRHnTfXHf2Vfki65Om
r4Eml1qfIAwzE8AKOrenKttV9RIjVgqGZAlpNwiNn8HzswX52w6wi73R9R8zTOemNosDYKOeb+/l
74BRdVNAXdk2Rqgiw6WyvoxtkwOih7jVFHkdNDW9bxN3R+AYMwxbn5rc8o2co03S1b6R0bL9xIt3
eK+PPotB+7Dya2bVu/o16PpBXwkYGRFwXO47SboumeAhjnZ+VwNfFVnC5/EPz2zDCEPEiJGHCX9M
9R+35S5dcDr3Bc4x7pyDuxSrVcwyhCHJkbn3ZDrE7V3Tr3joJaU9F6GYR94bfLKGkYC76qV9LNKV
cHDt88rGTQj6hOnBMSfdV9P5+vc5VlQu/+yPYgAtwY0eXbnkSD5bYxvasRnePoC1n6+YP5N2hZQt
BLBxb+vCx4tjxSYtGViKNzrCJMxbddXmaKPKPaoBCw/cQGf7Q8rorpUG5tfoGrgc3fYdbO0zYBSs
sngyGeAGuFQpwZypLidCUEawwmSSuC560Oeb2/u2tCrgOeYpHcgEgYTnUgqL4XI56mrH1Cj92nhy
3UdWfs/z5/8mRjmeSIppNCXE9AZwvOTJdD6MeGkacbJiAJbsLvga5iEyaJq/coMgXC6dJOXkmGHo
rhRAlHUGpmmBta+aYAkia3d7YUt6h2YjPAjRy4buT2VheVwxw+PQu5EEQ5r5FObuP0n43Rd+5klY
rTmdlDo5Wv2nsX0BjPw930d5G5RxHkhMFD1zLZoieDBxc8o2HK30Q5NlK8n8JWwunBNBdxkFN9IV
BRr4R5u2E41xlKltPUejF2+cqtJfirEeworb+WfDcuxQ55Q/95qMDyUnMshIF4WMITlaJ2n9Ugrd
ewS7Y/pyewOWVAaJPXSl4WWK2EnZgHrqzXjIJuOYmPku9Zgb6qR7JFE9+hln9229WnRdUho4Szgo
dA3Rq2o7UsK5BLYUSoOWoW3b7W8vaPHz87Qa8ENiXJ3aZ+cyMCNodQIfWAL47/xI8jVbuLRlYE7F
77eR/r+ahMAcr6WpE5GjNh6z6rsRuwEHrHuid93wDmZt9Az+kUUuLZRkTsNtPcZqkgAzWvYFy1f2
azl+OhOhVGTqoRwlwOvkWLsTQ1a0qh41QSLsnUXAHib1rdWW5b7KJAf8A13khlm9g0saFOX/xu8q
RAIg5kyiMGAdc93AiLR0M5QrNnjWYzU0wg3E8DO8vIGUmg/1zJAQA/e8Mic8QjBElVZPM7IZo5Vv
697vcO9KCvDuqLGDPwqJxkspzeiIgrngLTCG0v7Yls7gjyACsHyiTR33raF7i3te7qdIn3wm7ThI
h+wutx4Hk4ILfChoFNiCWR9iTwMnJ+kjGiBVVQu/kkYGI8jMjw1q0BuwWqLGk8pmk4NlovUjA9kL
GAv7TepOcpiSHj5TyjzdytG2v3Id3Lox82RgUVltelOQJ95nvR8TXg++U0UfPNhu3vEgjndauysc
vfuVSJ6dyJT+JFYdf05Ko9xY/VgGFTcr3y1kcQ9zl/vDVA1bMk697+Fa7PUoK37c3telO40245np
Dfg+BPqX22oWndNWPLePWXvnenfIhtz+/pJyoHuCzBVqFDzU72e9MYwlxfs+wmOlbjSASO1DhjHy
t8UsLuNMzPz3Mx0sjMpsUws6qIugo2HPV152a8tQbPlE6jwuCb5vkQfMQ7DIqVsjPJ0V+FLBDeAe
0NgBN4ZeOLVjyNDGdigKUI0UZuwcvA44lQSoTjmBOaBo3fE+HYcurPlgbW7v3fXaIBhEICCYmHuB
VSLzwhpdA2TKFuhH8KzB7Hg728Do3hZyfUCXQpQDmgoGBHEBIVm9YyyI3ZUDWvu+ckBuypkZzd/X
/+nrT3nz6fbPX+i1mn8/0szI1SOfqaZBLLsQ2MDMQkm/31U6DQah+VHtIERv2gc2mDsyUt0HHztm
uvflD21aq01dR9SQjCZ3JG6duUSlmFmQdmhdNtj0qNf8YOLJgBn1bFuX7FMk2hWVuN5NNK0hbkcK
BslvFHQurxPRgdyauEOPNt1y8Slaa3m/Xsvl98nl951qGHPqgMElkQ/4D/nFkmy9NLx9aGurUGxb
QidqtvMqmB2UT90aOPj63syLgHNFNgAIWkdZxAhgK8CbWMTU+kh/tOVLIlZuzaIIa2a1QpALSJui
1SzrvEFAsY5yii2/IGOBFjcZ6mayu71ViwcCZlSAy4DWxPvw8kA0jmeMBezc0QNr6pNZWOm2H6Ls
dYrj+FnU0zvIuhAXAxmKkezQMTUqwRCBsWWyhj2Nnq1Hc/h2ezmLJ3/2eUV/TavVe3fE5w3DN+7J
WiV68fOIQwBymNN8rhKL0El6lUUr6wgIPq332Vpn0fL30b+FibgumEUVxSV2yVEhgtOUd5UGnGT8
6x3bA8bo/39/ln/mLRsiS11r8X0LXeWPXrVSY1zU2rPPK8rU6i0Z6tnn919c6Vv6rlgjEFqSAHJD
GCekpRG+KLYQwVkTTROuHncP3NiZPN91nK/ciaVTOBeinHIWSSu2TAixy3sR5ONK6mpxDTPB9Dz4
G1y7yudRB4oS1+bW0XQ/kuqhIYGkm78/5xnBAnJklLAh6/Kc9YaDD3VwLbw/Dohpq/esYJ4VgDnv
yNqrUJwIREgAvXL7qJehTF/S6sM0viOumykKYGXnRnC1Oo7RCZY0KMJTTIHqt7R1680w1NX+9j4t
WT8EPjNgGTSgV9gFvOEZHK8HzrIYAwM0mjyCBW+nx90D8LbhO2QBO4fkGLLbyPddnok5Skz3A7ru
qPVuHYBbmN2lRlTvpqIHRoyYiXm6LfBajQGFxngApEkJxvxR5a4MaY7pH1NrHtvmkLr7NSd7rcYz
0nrWLyzpmkUKFP0JZUlFj6M5BJjsEGaxsfWmtcrNnO9So+MzMWp3Vcp0kFZOHBGDVrTOTlgRO5qD
UX4ek5Ic45TkQM0VbXqYKi7BhD8mL+/YRpTmdYziAURZHcDXMC0BzxeAABHyOOUYlI1c0YzFgzqT
oMQTvdYnyBg55jF5lum+IIf/tgDFqUTt/xeQTZk/8qAo12ikZ026OqOzBcwLPHMrFQckWZ9sQIBI
EhRiazR4TO/pKyZE/7VZgNIhKHJnnro5Sr2UxGWVJ2WPt5Ll/XAPifH99lYt5BXxfSRhkJUH3ex1
IY+hKP2b0TYiz137Gcyl6KsH/aZvxyxgUqIfa/JTlPMzlHZ7Y9vZif8h+/sMLX7Fb3w3KIBmJo7L
VTJpSVEnKL1ObyVFcPl0e5VL+oa2I9TdwSSCNlxlE2NPpCzqSus46kct+2L8PTgH1YW5YQHANjg5
1fvkQ+NkDZzHcUDeFUQhK/o8+0dF20AaA7yz5c4xkspVWAkLg1MdTC9NkdkpzB/TXvuO7hq/oBiJ
1a/l/xfMHIio0ZOMlxfyJKoj0urSKkguPBCBRiGPdqXLt0Ok/b1eY6tQX5j9KUIbxTnoklMQfmE4
gwkCUJQVhr/PBoJTBdBGmGtQq+AhealSIjFM3lUaOzHx+U2K59satbBJMxJ0xvsQAtJMJaRpATU0
81KWJxMdI31Ymt+9fkXEgtJeiJj9xLmNYSyLrQEirK0GD1CvsH0smDCA52coITQXrxPlANy2BCe6
27GTm/YHTKwIqHEEUSHS+4E+bW/v1posxd4XY4rxl3rPTlqySQmWE2ivDoZcmp9uy1nKXVwsSrH8
BohyNaNt2amr3nCl/Aa9rKZ4TGV8Z6P7JS6AM+sln+FNftN7a5TaC0eGbnVcmjnJiM4o1YyNEjD+
uGEnx/rIfadbObLl5Z19X9G6kWas4m3NTrrYWtELcR8sAWqk/Twrr00OnG6s9JHGK4+cxVWhx+N3
DRVRgaKIeJwAEYauhFMy3PGNI1Y+v6gcM4yWANOGR+Z81c703DNSsyNZyU6Z9tjbEyoUz1mHNnyM
2xvjv0YAoNMCj3BgDEFICg73S1l1ZQgeFyB0YmOgd7pvJd2KXVswDPCiyCch/ARkX8VV1zWgr+no
4iKBpchoH2ukTDT67baeLwnBs3guD8zjkKiyjEKv+wGzt4pT0geZEeRpOK25tDURs1KcnQpPrVpm
IH09gQE0zIYXzHyoUYK4vY7r1wjmPZytQzn6XOglEwzriIrQcn0AM61mi+D6tpQlBTuXMv+Ks6UI
l415JGmBob5dUOU/m9FDyeItzXa2u3Iwizf0XJZiAXTpCa6lkOVOAu0u+kYDUhIzWnzZ819JJ7et
272SWISxJ49agTaV/7ZWxUI44LfxaGYXJ9mkQY50Td0+8HoXiz3NVoz64uFR6jruPN8BdarLbS1S
9GiSAYc3UgA5zQ+1EwzG1rJXxCxZH3BR/1+MGrsxFDwMVAigiAnxvUz4LVmprS+quoUgGPStv+uk
lwtJiZawRBDs2fi9BXeOdH+Qte7qxc06kzH//UwHTea1eQuU7KlMwtQJMpTUQKu15iAWVuLomDqD
ZxsAjFd9s2YjKtCCF8WpB57QwRTacnr2kr/OhSCEPhOiWAYwtug62mMLNCR9yNOfI7mr1oD1C+Xk
SxmKYSiR0QSQAeEIb3e286B7PuKsxtgmgPF6967zrVmjOl66uVgWIHgY+w2WBZUVqy7Mss4Fh56h
EgoShyq6a+P7EkXKzv5hO99afa/poZ5sbl/Y+ZYosf2FWCU0ygotc6IYYhvAnyZoOEqhY0CkP3Sb
lqCxbS28X9BEPCUQuc7PV3gQxXfklpcbyLPnJ1KEsBGAXmdTYK9N2Fx4slxIUZSkdXnaRNLOT8jf
E3lw6KEZXmuPhym4gprpx+1NXNR7lHV18KmBHkMt4vSOXYsq0/JTSf4x9Bej+jBUK5HDmgjlnMqh
Mgqrgoiq3nbpW8Y2+tq8ukVVOFuFcjLA6jSscHCx8OTYG+V3mn32MByD9z+t8kuR3ZXRSuS1tibl
kEbp9mjQzIqTXjkbzl+b5lDqw4pHWhSCcVtA0cylHZXxQTP6XkbuCOtq3ZfRrkfpsHTes5AzGcpC
WNE0edtNsK5FgM6btgoxw+nvVQxPVbwuwO2BhSjerjTy1AUIIz+NyVNRgqvm0/D3+HMkZJGcQGcU
EsFXwFvQXRHM9eryk6eBwOFAxL7qP0bjGpJ+3gzV4gBxhGQI0qRz4/GlK9LyuAfGpc9PVh+Ifs/0
p3fs1Nn3FVeXe3xuJZu/P37pk29a9cttV5C2Szp1vgQlykoJG6whkzleq2HWfWBp+A5+fRzG2SqU
QMpuMB6iYkN+mppN7Bm+mR/adM0WL6wDqf55UhCS7te1QdOWBgOaRJxKFxRaUg+5ey/IGiBhSQrK
Lu5M2AFwuerZmN3ZcWQ14mS0d8LYU3GQycoFXHAqCNB+IytMGzkqxXT1WsQxjqCpobp9aNJ9jhaa
Ov2ZyN1t3VqU46GSCpj+DMNSDj7RBjFWJVoAqFf7rfR8N+0w9kL6jfb1tqSlTcO0OAAhwD/mYsri
5S1BXZVlUafXJ1HmIc9eU8Du25KsGMelQAeMr3/EKBsnxpK4STtgQQYPkyxD63IFopo+iM1NLrs9
S1x/EKYvxZf/tj7FZMpaGyapTfWpmPJgsD8wSvxyLRG/uIkgigM7Gbzy1cAlR1ixXU04rrof7/p0
2E3jS1T/fTyKdzZqc/MIT3C5KJaZti13qd3Wp+qzriPrcorQ+XR7sxZMJiY7IK87pw0QXihqB9yI
6Y0O1HvI5cGzihBtbyvxxZoIxd4gWjK71IMIg4GyOx5/EmDvbq9i4TRQ9fNQCocLA+hU0bUpJR1z
eSJOMiv2dcM+ECm21F1LF/1ORysO5kKOolpFQYA2xIvqVBS5vAPQ/GfdOyBdq5j5kDupcQBYhQRA
sTkbaQ2Rn0eO+9hS55fZ69ZJxLq158nQv0wxiDIzrcTcQEGzzWA7vzSedZgSg0EEtc77ezqx4lDT
+FfWIak3Ue3ZFoIGjZmVQTO6n9O+h0116KdJz8ydJhxvzz0tep4qnTy6cVJ8pkaZBnbjEX+wJBpc
JEkDswOHjSOiyDdqPUWCpfOC0puqfWKX9VYk5QB6LJfuJRMTOg2tMUBgEO+Jzc0QRYYKYwXS5LnK
8uYwMaIHyWDQzx4t2g04Ppxn4BAbPGr07ksvyi6IbLvbxEnt4a+e/jEBs/W9a3AQkLtG/MXTYxtd
inLIfYo2K4Cr53/GGS02VbpJqjuMHMvv0E9jgWPK6z7WFS3v8kKAXQPjjfzRyZDkGom263Sr2Zi1
1gWyJCD4KwRIZzrqbm7r2IKBxg30XJSsUDoAleKl2TREO1ZcJNXJqb71+cdmGn2BV9NaqLwmRrHO
Iwdfcs7iavbOjPlJ/pgA7F5tby/mdx5N1WQ8YxArAak4z5C+XI1M4liDllQnRidnH9EcM/1Qtg5K
UWa+ZY7abrJSLSSiBDi3F6nvkpH5Y2obd61dt6esZenebLv0gWGyStAl+nQ/2m2+mTDy4qllZhaM
3KRBKnXgHc2uDkncFkHlNuPL2FrerkyHySdC4CQFf+Vt+qvvymw3jF630XTwJsbCjYPas0SoW5ha
xyWqwagSuX7BSBkYeDL5BhlONGqlX5a16zesT1bS0vMuqLt0bldmu3OW27DjMpsw/12cRParjDcZ
yFt0UM/y4ZB4axHTwrsSidXfIythja/AibHTGLrIIn4iQJHY8iS0LyaKvCB9OGTeg/H3xFagAAeg
AJQi5gK3G/folKLgV52yGpGmkX7I2jUGoAXDDxGAZIAMDBHnFfBtKjB00Mn5aRBTj9bWTNu2ZeaG
K6q8cEZ4vMzEGw7upurBsjqtUgDBq1N9yOIHbNV/+7zivWSTxHxMNXzeen3wyh+3v75021FWQSkS
qOr50XKpYElqaJ3egbM7blqMoHEq5oPstvarSHtADnJlq5bUGQP90F4PbhREDoo6U7iYVBsSSKsy
ZGT2eR37rY6oIgu0dq1itCwMNHeo6zqACSo+maal2RR1wU+lwHT6FwvBf+yhgULUfuOuTkGZ69zq
TQWm9l9pimfW3DF2NRvSBvTDJ9Hkx1rYut9ccYrtT4J9i/XG79nr7dNburLovpvfH/PhqckZIxnA
PDB41YmWmPDTH+qO+RHVgnbcp+OO2XVwW95SmHPmgtR4UEbEmQwZladmijeafBgjoDTWmpNXhKiw
jDau204bISRp9HsaZ4dBMx5FNK02g6gnBjAEphNijDxecAjdFNUHZMPSG+pxsIrWYe+1Qdm2uxrp
49t7dqWGsxiMO8CLF5QcVzE00kCRS/MUMwpt7ufdRxdD6727WqIq7DzfFnV1mSEKWFjU/TEBGLZI
CdcdG4XzCJOnj+DliIECyw9lovlZ7x2SYo0Q6Er1Zlkmpi4iKY04U/Xf+P8JT0WJZaGDmocD28QM
9eBtj4Gg6YoXnO/Oxd36LQtKjnY/DLNT81zSzkRP41wc3fZFFyXCg3ecEWiL/xWgXN4pATnLFGXi
ODZa6Pb3RvaNoq0KY4vM3e0jWtKGc0mKBUTkW+mRjm2zPuVDyPEYrbZRd5jGFVVYlAM4C4bb4gUH
A3Fp10XUSxbLRBxjs0YBe9D3aRGhs7k8TpTce1OyIm9R9RywSCCaA8Ot6kc0Oyn0qse6EvOt1N8M
vfLb7ocRv93eviutw3t3hlgSABGRyFM9umjR04B27eI4Ge6DgzFjoBIBY+GnIep2SaHdZ6a7YvIA
m1G1DzKdmVsZpTiM8FVx1BidICeO9R1J9j/OvmzJbRzb9ldO1Dv7ch5unO4HDppyUs52vjDSdhok
AYIgAZAEv/4u+XSfSisVqVv1UBV2yCIEYtrYew2zs3KG0Mk6iURMF0aQ5BxJWFiMk6zSJd+WJkKM
aYbuOW7L8WJqpia3oC60g7pKvfJbsuSjX4NIQH2ZeQlrVriLqmywR3yajBCJ41HuS/ZMyQSxhCq0
YGwWjxDcszwA9hv3fhQRKeQiVRqXw1SM/tTvWIg6w6ygTa9n46xNOIbpoip+aRbLKty61teqaaOv
zGZW0UCHzCgF32VMdEFX0mG4Dyn4dt5386Uz0buhi7bPVbFU4TaO+ozdWVuLTbeh5W7r0WUFFNKX
QiwjBAKdQ1ZgAhVHu0Gb1bZAoQVLG8Yu+L3zTJq8nuoyixk0CWcJ8kQjjJ26LnOyqu1kGlmxt25M
a7JxmR49y1K51Xth3iZSrOS4aPQIXPlaDUHWA2+zdhvyQPkSrmpribNOSYhX6HLKbIe8RYrBcM5w
VlidQh659ayshX4URPHKYWWNAKy4Mz4ItNXksjJdarzBS4VARDDDPn3T2clbV4c87Vvjr7xZoDAW
+9V2amAhM5DSh/2H56Z9qaHpyBwDg2o2rGzfVGnl1m42Byii2SNQv1ZfB2nM4Wwj9FKmXoAeNmHn
ZjRkLOf4yV+CKKh2uoXH+KATvaphEXyD9EhF0jJenm27bioYd4fzWiZqQEUkHC8SeDVhaYVe2jSL
v2nMIAvU3SCC3LGm3sve+27mwP4aq0Bt+waiMdWEnP3seOck5n/hfX/bkmE26WDbB5kIKwPo8N/3
l6VkohxBUdpXcrgM5j6F3OqtGL/KILyEAUnadNatCL2LqLkWEeSo27Uq1Z3p17YNnYuJFW3tpW3Y
YAaUV+2Q5I3EBRBSqryCxqWo08XQfGpISkM7jeevuv0xOXY6+XO2YHvhOzGSQsMYHLEBoddkCrDB
sdQvH0g/FmV/41YwbZXrGjcm4Qd3ziw3n29FH3bYwxtAzQIpuBCJWfvonswNq4elmfleih+eUlk7
8qJcvpHq2jpLv/0QEh21dXQ+RQruoU408T3A5C6wNXBNr81fptofNXJ0NFWWD2Joh0Zk8Byxexl9
/fyFHX7khynz7oUdjpB3d1lbOTW2OTwf+atU16/JuTPvXAOHEXvXQFi1snRBFN1X2JQWkGXzzzvw
4Yw7ekFHcz7wIQwejejAPCBIuOvgVTY8yODMvDo31kdBHONQY9YGK0tHZSaUSOF9kEvrzL3vTCu/
kufv3pXgyxS2FvpC+0z2d2P/VPpnorYzr+sXKuBdE54KkFZc0ET/04lT2l1aOnfPMTbPNXK0CuOI
dnAwx5izMq29lVPfsCEL/7KAzu8j/yG923J4ok2a75HjC5rM71IIwX8+uT6ixY/aOBr3Pml1UDU2
B7fV9gvqW8izYpfFiRl7RRxKGM9ELmSJIhs+27MVQLUNh2/HGSu4lK89bb87VfwFyfRzG8Oh5Q8L
F15BwG+48Ct3juY9d0zC/FBiINvokQxQGZ2K2f+K+AJCx1nSVJk3nUnZn5yeCSoOwFEgo34cvhq9
CFcSyg9qa9pdgS3L3s68b+9jr1CmBRbGBfYbcMKj3QLI6Fi5c0j3kem3sbpwyWoil8jlZBwIyY6v
5PAlGB6n5rLVF+Gsz4hgn9qsoPBlgy59ILwcZ426GLIOo3TbfRnttVenI8xvPu/huRaOhk3TGWmI
EQYCzMuHJVN/uXKDCfu+B0cTFnEeBAlBLIdp4Jgvi5U63frzHpxa3O9aOBaXmeNOMeXZ7Z64uwp1
hL6C1Lrt5aDpn9naT8239y0dXZek8cbZQ+0bxKCl6Nyw8AOYULrnABunO4SUQ4TYIXKO2QaNHffB
GHrtXstVP96SYNOAln9OOP5kK8irAqkGc6cPYrC2bhXEFiO2byBL73avw3zX2T+0uft8dE7OLyCx
YbIGWyOYY/1+3JqIT4oCHr1fvlhNNs5/Z/piA8BtD+Ypvn9o/t3x4ZdEygWgy70m9w2/xmQ808Cp
MX8fwh5tALY/OUNSKoQLyXqKoapf2MOZCXyyCWhygQgAacoPCRlkv92SVw7fT1UWd5k1p539N2Yu
LDZQJz2UHT/kYVpfxCJKEC6Q8nppb4X3dXDPVIFPDfT7Jo42klnZxqLjIdavc4r61jlg7cm3hJmK
7DMAjh/SO223VNpPCN9DaimdSpH6icJm8pfBOYcDFpgQbLaQfvkgjaF6X9PIavgeaKNCzFsv5GfO
8F966x9OyndNHC0JqQlOT13zPXJvYS6H0Gxj6fvp4Cqdo+5arT3DHyeO9aIWMV1BzLXdBGaSudsM
0Oo1TZwuTvUSUZ6kS4D0UC8rlJ4YYdlSO7DS7Oe6QD4iLKIJpdM5Lk0eTfA2hdUeLo5O9JdJ5Ecv
7XCKvluFM3iZNVrn+27A2MgbLf8qQvhXA8jq+bi4gsR/dIpEI2UzjeJ23wSvykAst9vaLjszMCdn
MBje/27kONodUSEE1RuNLA510tACD4f4499qBDbNBwcmLMSj/YQPGvFEV3FkRMf0xgYP9/P99vD9
j5Prz+cfLcOmLFUjJGIi3I4JX8/xqswnvXO+ft7M6Xf1ZzNHA2J75dRpgm7o9lvZXAbJz8+f/9Ev
/teI/28D8RFjkNNu6o0E74qW3QXIgzn1l2Lxmru2d/JgZgWku3a0tKPMXeaiCpEH87vi8x9xcssB
7uTfY3UcX0aeVroUYP+y/gZGsqkpH6fgXE3o5JsE6h21BRQaILfy+9opCTBAJuQc8hTI7iER4QXn
VLhP9uNdE4dQ4N3y9Bl1sTUPfG8juTXPOi2jHfa4MzPvXCtHMztqqlGJER2BjkgGrZgMDk9QlV59
PibnXtfR/HaJCUq3EnhdS47AZfrLzmWHeffuXR1N7ATa3tCz7viez880YUid7pLugZ4zvzoVfb1r
5liUhMctdnYIdO8pUkFz56YLgfCi+232/sYN4n1DRzErqgxWP/noz+CVGI36sl+s758PyZmBD47O
s7oEFEUK9GVwRDFShKtDnbdNfKbEfbqZPy+YR4dMi2Zad8IF0+muFvCjmfvg1Lefd+X0sPzZxmH2
vVspIZ2UVy49349umDbqyrKijDADd4RzOIrT8/jPlg69fddSrUIiTIXelMvXxrae1YKc7uedOdfE
0bInUTIYS6OJzixTag3iTnXR5vM2Tg/Kn1fwo7En9lJL42DRS3gS/aiGlTony3FqSFzkj4Hwi0C/
PlbDKvlMOupiAlNnXUK53a2vE14QuCN83pPT7RyEgqAHjtLR0fYlkokkIY/RE1RNtG4zFY7Q67sU
f1mlGDuMC97yfxo62sF631I6ECF2MPtyiGTGDfkbMcb7Fo72sNkgETF1aCEJdnAeYOeMPU4N+rvn
H9+4y8GeXA7loL2Kvtvus9dfDOOZeXV4CcdhzPsmjrYtt3ZagWIUlke3GltktfrkUmK/19ZX3DKz
Xv/4fPRPrRUXGgIoTh68xuKjtbKgdjFGqM3tx/E5gDayz18+b+BUXIbIEiILsHiClMTR9EpGZdVt
0nawxgFuJliP1Ws10lwn3zjQNJ+3dfLloaYL+B+UWUGp+n1vmSZ4uTYBLpRudNHIPKhT65WsvVfX
PUMDOPnW3jV0+PzdJubVjZgaFw3FQ4r4aF6Kv9GRENrzBxDBR2gWqjP9knRhu4dYaV56JGNiz/k3
E02ZNW2s6unz5k5252A3B39UCJNFR3syatbU6XiC/A7qfeQxYj8+f/7JOfDu+UeTjLYhvCH4IZ5E
5crKECLNyYr2N+KcIvbJBfquoaPJ5muwQusAHelqk3bkzrZ42p1DHZ5r5Ggfc+sY/qYRGhnM8Agv
hWtYGGUO1MQ/f2mHzerDTgCKK7TikOX9IBdXwtnO6b0WuXvTrCjKrN0Pe2lXfdRBhb/NZMALQ8sz
jZ48DN41ejRSVdgMgzseMssJdAPb3JBceDwPPJl/3ruTLxG8DfjHwmUB//99BQ1JMpbjYYYr5zqQ
KAqua31mkZ7sCygbyPFBUPkD8nD2VaeE7bR7jsJAmVwOvUrr9iaOHz7vysnV866do/mQhA0ipc60
e2Flz1SceVGnnw7CSQCJLDAnj9amTUypY6Lx9N65nH3zYMXmTKh8ciygsfCfJo4GfaoBW+srhfv/
F7e6D9RlE54ZinMtHK1LezR9sAi0QMktzPJGfRmXZ9Jwp5tALwC6gqjLMQ5FR03td9bY7sfkm908
TUCsq+e/M9B/NnEYqne7PpxNgPuEXe9+cna0fRXjmWTPqRUPJolvhzBnAV7xKKa0KpuFMUHcCivK
bSin1CxJnjhPJvjZTdAmug7037n1vW/yaBkihWypxsUNuSb95ahoHi4Qv4id3TA3j5+/vVMDhGgW
UCGsx4+OwKRzFMgYC4KzGtCS/tWTXoqa5+eNnFotIGjZwCQBd/fRTNeTcIju8ApjII5tEW5JzM9F
GSfbQFUMeLuDEfVxRBMSrSkre7anqbusz6LtTj0e3hEHY28UJz7Ykah2dHFJqlrobj0E+sY9s9hP
Pf6QcYGQuAMh0mOM2NjGI5D8WCeSpe2cwif8r4/A++cfbSbWLFjDCHbDgK1ingIu9NeeD/4/jDZR
aE1grw7jzaNFgijSkVU4qSuI1KVR/K0bzxHjj8+N4xaO1oTXQM7REbO6otPGFtdh8jhc0nPeE87x
OKAVXLaAuscguABGHwX6s5WYxJtqddVPzo0ryMqU5MHx+JrR15bcx1WzZ8khc+3sLOsp8L4C7lWl
uqVnTvwPCcfDD/ER/+PHoIzkHnuVMLhPO3MU66uyT25bO3lVvNQprUs/1bRZ2264nX1/A02oddTb
37yKVmmwhOdsII83v18/A6VsqP3g92AL/31zjWXSA8KDn+HAXiuJkvUo/SpXZnqcRQXoEkXZPw7a
KvUWeLd9Pqd+yaS9j7WwGA4k8QQgVx8m38dEVQJZa7A+9XC1AKu8Lkfd7iLJIaETmyyqy7UVWk+Q
742vhJG7sgleBm9888nww5n140iAaKqT8t6OawDM3da+Lh01rAbUZ4vSTHcMXlI5g6Y+kHpLPtTW
tgqWtJrnVRctOy9ZrnGcZZEsc6Zr1ClmvtahOvxBpb5JLvql61I4vbyBmHoZjE6Tg7DXZDGpV4sI
1jWAliNF6Un2ZGU39jZxcVTY+r51oyqzIvaNOJqeeWUfpy+CEURWgNDCuwqc8d+HK9Hl4sULG67k
U0t2HvkfhMP/+T7/X/LW7f/n3ct//Tf+/h1ikUNNKnX0139d1d+HTnY/1X8fvva//+z3L/3r5Y0P
NT/+J799Aw/+d8P5q3r97S8FV7Uyt/ptMHdvUjP16+n4iYd/+f/74X+9/XrKgxFv//zje6e5OjyN
1B3/498fbX/88w8oa76blYfn//vD69cW37swAzEApr5+/NLbq1T//CO2/wE264GNAoUVOJAfSr7T
2+GTMPmHi9nrA2oORjd00jAYvBtU9c8/fA8fQSruoMryn49kpw8feck/ULaMDnsolP2QaXL++E/n
fxufP8frvzjCzK7mSuLbiLMw5H8uosOy9WJw1mAugBoijAaPdmZjcSpE6FcbOcD6No3qZSnqklnr
UkNWwhO4saQh863rWS16Q71h2kbwsAbktrc2kJsTF9Mwsh9MuNYNI7LeOyW9DytnGTJI9vWFanpn
qwA7gHBfqNVV09DhZz8vcICkg1PmAWf+G2x4ZZvCacJaIZflAw1rIqiuyWokWTv3EMafvac+NsJO
O1HW+2jmnKUyqBuVJiX3vxA/Kb87fWLtGojHirSWPu3xQKu84a3jwEMkWCDlZg9p25GN7ch4pRm7
jrrKTGmnAvdZ1I3/5tQ1Wcup4ivbbbutOyfztp+jgWVhZTewVovC27aKPJhOuEsxwCjluapHuQ1q
O/4Sh9PPMREDcLQjExsbLEGVU49AA1hru3oIIs52ducdYORT/122bZgPETBe3lzdGHioZYkPPmlO
Fr4BS/lbPbgNiJdiyTEBK/D9QOOIOg8I0LBZIXK+tD1jYIkxFlWNnFNDwmdlfZf94bI0Q30fLu0v
FkssSB6QMI1FqzI9kRdp0eC6Xq5gVEeG8G1Sys76xrkzpXgRUfNFKIj7WS727LCVsCh2QfvRtZPC
5gn0wzgsFt6TlAfzDN/24duUCMDEw7RPIsgyNh37WtcySpchttZxVV8FwhuKYOkyytuLIezUfUR7
8+TD0ZMmQcEhXVOSZRO2Ht7iVPi22bCQopgZ17sqJP6Oc/JjmlQ+NgkkqnQZZG3/4jRNURm6liy2
LvtGkcwyk0irbuEZi99wrwNybrjVruw2Kg5etYD5QO/HKbi7QWq3rZ95XpngZDYbOlVfQLZ7qoKw
ZmlvYRqmVRtvStsrwqp0sqZppy3AYtissb70xq7g1jGFJkrnIVpMRpfG/S4gewdwc5nANgzw3nq8
tRSQ7hT+B40r9TaBiD9o1hK8XFXnHRt03hpnONAfMSH81lTrMmjjB2mzGnxPN0pDn94tbtVCLXbE
C+un5jur7DANJqEysBqti2Rw9coKyginzlB7F1Og7+oQNBnbeHEBEsW4aiwl3JS21VhwD5Yvg38P
L1jzBVnFeT1P87ZOAB43nVyVQdhvUdVTgKVgiS2yLZ808dpnFdwFlSnX0aCaNWFhcj8ygNih6xCZ
vI3rYS/wSSHo1MN9gXp+arUxxYiMw+MCh/gGB3Pu2xz80tZhKxUKvRsax/kZlSPZNnaZaTvSG7BY
yY1d2XPeqUpkjqqlTBVtboXdi53rd0sWT4n3akUNzy0xX8yuA+BwwDdUtncTAeQfhG2zLWUfXiV2
SSB5KDaMYwuJ5gGyhwyY8kbZjyhqg0DU9vI1QBWrYUHGKIBkCF0hC6KzRSfXA2weNsEYbayyzPuE
XFNjEawS3hUxFUk6sxvG25/SqrrUIz1kVTGrghGMA3jIPjZmBr6hz7HlmC1+6XwFOttzreBYW8fN
DWv6r8RDd9ph3Mmpvnc0XiQZ3bwBOAJY2V1l4i3XvGDsconK23lqkK2ad+AaFB6pngzrAsD5p/La
OHMGTP1LPcP5fariLm2ZeKqBXfNCBk4xf7OqHv5lVR3Sq2Relg0DXL2GuU+WjBS/2v4ahj25AIWx
gflv5o+Tg+UeKStzhiZXtnUFHqNzOSbcvbBw7ucKFHBGu3W5aC9vAUGA4TzFjAeNeSTtFRAgRWfV
uXEtKIrhPrS2fCefYhrl9sKg4h3zTcsCnh1wnvYyVxvbfrCUrGGaaS/YDeqdNyywDrL6nCuq1307
QCHXBF/sWj+HnK5BRhE53HJbDBjD7mdXuQUq2oXFQ7gbafmV9vKrsRQgwNhbchaQ6yYG6M2DY2/m
1b7cTBO58yBVvNH+0N8sEbnoKC2qauAZgYv7A6SontuGissoGG5n+4vVHTZEkHEkCsapHZvdbEco
7owFGMdXVtNm4MnjmEnCm2YUQUapy1M/IDkoIGYlQt1c+6NWu7bHEkroi8umGmuuLwYxGpgZC/Vi
3BbBcuz89JjxXmbLCVO7C7ZhH9DMluOXxCl51tDgJW6rIrZKG0Qkbn8R4cXgS+sGRA+DCVyJu8BZ
TwnfheqnTGb5hNWBjbAOzfUcuV0Ow2O+po3cRjIg60DCRtlOYP6EJIXvwa3DNDlUXsvHLvEeo4Q2
WymCOXcDKvNm9KLn0p4uDsr2qVOT52qyACEFP8D3Joik9mNe9nrcUS2mlRS9m8muDh7bAdYZnvKR
phqcdQyfmLS0Sln4yqwgYESzgaovvV1SN8WZ56+hLLsdw7CooH9wGLwrUkY065LJZG69TH4GHfo6
7ajcwHDX2dS0gm+UjKFpyZO8qksKV4UGUnmkpRBWjtaxEM8scadL3rA73NyadDDeRehKtZam+0ZF
/wInEXi9GwK4qqCwzqLLqiLDNY8AbnC9G2N5TU4ogxZjWa2bSPpZFzg/FY23XndgyaAwWkTh6KMt
aLyHGtS0snXykjq3fd+1GXcseLA3/SNUwDcOUTrlso+uOhG59+HguqtuJqDXDkzn3TDalw522yyE
TqcFtZc7AnLgZTnNwMcoBYpPGcLJa7bFU+/1y7qqdBEKkypQq9KyijZui3oNTMwLMQJLJWQDfUy/
wCWoLkJd+7kIl+SGhiSHWNGKi2TcoU5dJLbs0sSiy6Zz2rVrWWHBpmAFthQKsbpL2QSUatg7U0pH
36wlKdfzwFfwYoTXGF1k7iv7WSDRlTtuv3Y7QOON56zmECeTG4tr368fSr34QIOJKysZ8QqJ7jOk
UWJwiyyS20j6FmOYYAufYWm7lGrDUXNQcRgD+a5u64o5qRK8wynOcp9CmSDmbFX5JYQtnJsyJrTQ
DeIHmP9uGa7BmXfgf0G1AjAYKNb40r4frPkyDGgEeo1z7RJg8RyOOp0gJcIsaj/jQs1SPkczXDlt
tpkAaysI4pErEiJq0tF1DUGnuE42MUS2ttGEYGHSJk5FND4AESmydmpfRkT7W2mNQQrhhDuwzYto
0f4FCWoQRKxItSAVEXsrqnLIkHZLcs6k80xIP2RzNzxhzWwAicyhyujmzjA1b40dqFVd1dEm8Buw
HQ3yCVXtftOwc7xboKIgAdHMIDURFRIRFgp6Dc7fg5xjlMbWPQLSKRtKLdMFgGz4Raw5qX52lnZu
YYqIk2zkV4r124VzEJHKOi2F/BX2sMxWllnZLdhgzhyPK2C7t1C+fAsXrQpdJRt30S+tcuOLMiiH
YsZ9YQXZm+p1gh7DSo+hs+KsG6B3LcJxE6IwQlJhLy/ShR93UM0lLIk9dVErGzZHCwI2NWFaLTF3
HpM+/O6Vrlz3sKsBeBDKL8EC4RWwCGZMEYuoe3sooc3sJdzc9OPwNejbGdRTypwXoJyjNKhLyMD4
VMBlNZ43TbisEYBtldPfR5G5rGtjFf7Y9Pdt7Y8FUM3BD91UXTZ0Ab+0aLJkI8GNnaKaX0hB+rRn
cgGq0Vl4qnr3DdRDYDpNMshdEHY7Mzo/Zex9d5ZO55AMvpCMwv24fwnqrtx3goki6GS0bhOv27Dg
pzfh1Kh8bx/H5lkRO85gX+1vgq57ag93k5BDNp9KDoNHrcYVA9Smku0mIfNyhSBxHSGmjhoKj1VT
Ax9Fwwtu2U4hUUQretY3oFXYIxBN1+HEsd203ls1hAjaldzMfj1s7djywfsIUjBAx8SrrizRikJF
rLltqPIzt8L8D8xdXHsPGq/7ChhX/CdeYvs1qZHfiPQPBxpee6ahX9NT87Q08tsQN3eSeNdOTzjm
ujODBwBmMxwtcXgJoGzCiCPo8JFSKQ2BTs9E3fnCOMG0Q2222i+xXm4IH5fCUaS6CEjibRrwxDIR
dX0+xEjRaEjG9lP/s0xQXXX4VbvUIo3hKU/ogEgN5znRy5T7A4Sa0YYH5EXVXU1gU37xytjKWGWN
oDdhBtpdnSBLFOifNSrpD2VHnLtg5NMPuPOyDJI107UrbFdjMwiRixlK97KC5pIoeKjLwvS1RuQ1
ii9wouvXTel63+tgHC6YB++DqkH4MgqwBZlyt0tNV93AkhXRTao98TMU0LT0oYJLAwwBddlTZVv1
mkIHCLuG+Oo70H6x4J0dlHCL7IaZpy0Y9/mY6MBKYVmy9Ui8NpW3pA6uJnkrDAgeolkBa8o2sXbH
S9qIrR6hD4ZVp69Hm4iVP0Ehm/RzXjbYPZEtdDZRLb8rH3oo3AGNKcHzdKghJtE8Apg7ZcrzBFht
crKvltG5Zl29NXSSa2G14S4gRKRuSTI3kQhNkrEgUa/yYKjklUj0lcuWVTy5GdKlpujJ8pUvUkIF
xwr7m6Skyc4Pp0LAgvI5npp7OG+1W2CZPdz7Jmc7teZbW2Edpiis/KDlcB/08yrqPRzWTZQSfDUh
kCWyLOpf180tLgbbRm8sWNh2dBta7KrmYmsgzvg6wUCiCCrnuRrijVeN17iiLhlyYG9Dm6xmiZ1S
QcSJaiQC+OIAcBhBbNkxxeREBPpTZXjRdcTNcQXtIdc0QM2HSigp6Sqr+iW4gMXLnEn4nsA5045X
AaA4zIgbkHVXDG/zXoRIoLRuuNGxDxfLpd3ysL2wA0Qx0xLMu7Kygmyw7PIZtSUrHae5k1kEM/ui
8wKajgr+NFDe9OCdR+KdpwDMROCcXDUaN03aeT1IqOZWRt70Q/ImzPso6PJZJM59wkMEBtPhjoDq
h6lXk9sNBREOhMantrxPEgHZy5JFrED2aryce1c8tEqrS9sM1ZDBo7de0Taq7tyyDwu6VNMKt8lu
PSWUb2PmTxvaLWWuRycu07iBz6isQKIefHdtC/rKLHjR5JL4WLsgeo5pqcZ7gezsBXHCYRvYCkGK
x1ZuVXUF0QG7gHfosxeMeyV6kzFtnKvWGYf7PhKXo1ch6MUaTpPBwYUD0ppxYUVTchGM/W7UZMoE
JI22dO7EGn6yY4Z8WrOy57hPyeTUT6XBjdvtOkhbhfb4w28Q0xSCxWk0ey/Ew6naM7xvBAG4uTqV
+wxSM8LNPkRtWLDEhkwTf5lLsk6QYofHBWgPVO+gJEtwIYdh8jJqG8pgVrfSji4z4KbIrp3nJCc+
c9fW0sZPpjfP1YxAjbGw20yIxFCix+KGo+XLjER10Qr3oTPqQrkUyeQBiRkz+Gloyu7KRe4eMknh
DiUoK+dz0+DKD1AsLqnWyoiwfpTY1OKhd3GscnalyQ+QcnAYEVB4Ox3zrd30gAVEyJI41H20tfBz
zGuWkjiYU6QwzdZ2kqtJ4iCo4BufWcIFUw9wHT9VTbJ2SkkRvvn8snO6LxDwGVcG1D7cOrSdRsA8
rBcjLl0cN26TjCkH+hG7SXLdheD2ybr9NjO7XXEkcwubIJBqIrqzZOKltdYcvID6SkzWdwKJlNKS
b5rRlU3JQySa6mlIApo7PRDuQdhOKVRT3Ft7JnsGq5CneAxx3E9sOmTB2tRYbpB3c2X96ByrWcMg
5TGKZift2sgrOjtakSa+8NpwtRgnyRHRm9z49KJlAGckdYNYh5B7Z3Rv2m6+qllVFVo6d4hTq1Q4
gX0hwviph+XRaq5xLfbIZdkAPUr8Oq9FvI+i8Esv57tmNluc/NdawehHhlDd6HLh+hsJnB3EmjuU
wNzMX+gmCqeHkg2gxUfhDF8g176LoIKIDiEDFnLYTow4KLDEK9xnPYRoZCaXSU+q19KfkTpUYm5W
NavJVwK1+HyCAkCK1ApZSU8iJlMtIosQiCq23DmSWK8la6qrxfC8wh92/WRHeVVaTw7yo2+iw7mj
UEQJFL4xiIpnvedVq5L+aGe+xTXQyYk0uIGNq7CB2eqg2RMUejZIyPA3v4IKwVSSPuugU79i3F9x
ZfGHeiAj/DPi6BB81kWdQKrWuJ66noMZyLjac9ZtND+IFjlKLofxGV3stp3nf0GOF7+OE+QZooAB
QtXxdQkxmpU7xNUbR4mGIwkB3igOsGi0oH09s7xHwiCVLhIKahkfJoFElT3gOkB1NOadnidk5pDa
FDXeUWX4jYfxRobK3LleiMRgJcc1ANdryocfyMRUhcMMpAgDNRYJrjZZwB2kgSc6vvTYDlPsNg/B
4KPsz++aSNwymIVsFhP1t/Abx43K+M+t+X/UndeS3ci1pl9FD9DQwCXM5YHZtqp2WbobBFlFJrw3
CTz9fJs6c4ZdrWiG5m7UEYrobonbAYm1fqvutQSsZs4mDb8MuuZe6Us0LXb1OFWZ+Zgt1+Ozzvb2
knxuWnk7cf0SUaY9Tklqnt1hSx/cbTyNqAEDLV+Py1bP4bVix1+bniwNFZDer4F5VXWcGvOpn8dY
cFu/EEbnfmsXMQBSleB8FmCrPfk3jr70l6Vmat/q/tBq7TcCHcK6mfZGM7k7ghBuM9M/LeWG47zK
voAfv9SW+sERXwRsWN1dU88RPuVgaW2iElxydQXkK3napR/QddMR0uB2PL1arQszcJS4z311IOd3
PGhgwZnfj2yY64L9tjnPQz7S3bFUbBLLePSrtjkuy6kqspNI8Z2gEFmDydfLwHA3piIO+0AmgE1F
Qg2dVUQu/mWhDeSQGN0XjQCfuBLqyEirhTbswIlPON/hNKEuArS6N5PrKrSQlFpukk2leSxHajcU
HiYm9G55IZ52OvvNdpJzUpwbr5J3DIoD8HLxki7AiKmgxMfHlvyMH0oEWqHdFAXk4bBRIzf7X7al
lPilxD7pxF3nY8vRuu28FubX1B3vzXX94TPlqmzz47pKTh0MTZDWwBgO8POPOjEeht44j0Cavt6m
oRiTXVdJK7CGH/bk+lGi8b2yrw+RNeiPo21emm3Rd6s/ZjvdMco4L5jFZtLB9KFPzrbelRdXaCS4
d1b9VnmwGOb6OEpJfuyyRn5uMLGvYzsErUiLKNPtW2dJ9P0qzS7eRo4nu6i9uOl6NMCtvRfFyAG3
YOfuhoYUk8Q8SKmHbtJsl6Lma+ehmu2aRQ9HkvDdpr2puyUhcXEJEwjU0gU7d5hDnxxPa+8lwSpx
l7DAVFU6YXbPzrrdXoEuNpm8vqJeVMPLanoqTfcuYdRUDSA5c9QEB1MepqJp9m0ynGpXVTzPQe4K
TiZ9enCdS2o4MjYGXe5ql+Iov8lVYEvrnsi06uxP/rZzMhCQrnbjjLnY1AYVm4u5nWyDQQxWw9lp
/PnR2A8725puB187sqNeVbHr99rKv1u9Q3yiWTzwvCyPVSv3bdNHWel2B28ew8X64KWm/gNcrWBt
8IqY5S/77iENThiDgr4z7GOfOjrOeGMKh5mJocj2S6k9aEK2eyvvjmNhrAHhNOWepJyjyi+56x6s
qbnBQu9EAox9HHUjwB/LAmFk9b5NcxmRTQEXXtYXTnEJ26anB1PMyY0A/CMvXmb63idtBdDpU52b
8jQB4nAZKuulZYMPUis/Ow0FOyWxpbnXwUOMY3fDevHqlNaTzCDU+FqfZseLGNIMmioKmbcBnPH4
mCIbCiHTsrhf2yjx+j5M03SIFgabtFkYqaY8+VqNqxOv7aziDvY7Ng1zPBh+xim3qP7DpMoSXGyx
uyd9naZnKNQbwvYuJkmw31kvH7tqM26nccmqO9GRmhOQPkPysimODaOTurKZayNvaukkj2vbODGT
5gAeJDYOKVVbwZat/T65UgVdVWqPs+zu3UF/tWmZj1VeVYD98wGmgIjWzn5qiSIGntw4Pqe98EcO
1MYVXzVbv8PdRVrPjVfrkV152lF1JdtJX0MAzYXusyepb226bnGiUOtt9bqnlekRcJazYALDzWaw
MGrsDNMadm1V3ftlc7AKsNLFckNv9PS4aK2DX7ygYY5Axh45E7Vw6NaZbFn5XJvcOypXZViQnx+b
3viWecnIrmcVH4Rjs7DO+W5GT0ADreT5WD2w9oVJbygoXgqUOy2/R4Q9Ra02P82F3QXWJGPMZDs1
NwetNfxQ92cylrqI1dcMm5Js0y0nJ03I7dVjbDvJ8hX9hNxxDgo6FNUCeYIQZx0Kba9plXa3joIk
tey2q5V/sBfIBFtrJLETs5iCfJq9Y9GTsOQk2x2hKv2+UTb/PB0JwUh8PygZooKKU64S3V3iDR91
HeDOWIUItcF7nhr4x9V2kBfl2fqQDU6xx4i3BIPfi1NK/2qPiuSDbnUyTnmghYU1o+S4b6f+NDfm
wwjjG/DIMePhmqFvbLMXrpNrsP9Xt0Xi37WeeSkmcO10zqONhYi0nsgeJgyLFi0cZLUejAUTv9ca
dTD3yRBudJYGW7qBJGiWFkCdWE8JypxIjYRnyZWb3aXw3daxINvGLdt90CeNc3DYYThvCGTy5Grc
WLX1oxpMIAvFhFLWcCKOT8AaUQWR723pkUDakhFo6gaqqad03zAk2kHmLuau9wr74PfKONYJgw70
U7IGK0O9jIyqLO5xXxIO1+XmCwTsWRbmzlFGSD3hPY/Mw4CNnYukUje4J9cCuMTF0kLsNLf/qul7
dhE+rl3HVa23n00xmU9CVp/mdluwi6isjSrbG+Ki6XMZjtJA9eLPCx2ErZfH3mokQe7b3oOWZ5eU
IBCWBnOMcmWb98nSrl96h/19aBP97GnVBxDbNmJE1cJUc7OzlaVUaTpLGs1b+ljYKo+Uk3w1NfvO
YDhZ6k/8sgR5MKOIOo3zZcYjI6/xU9NLzqNtMfNYdwkcmipxYNK82borJTCdNEfAA1VNkAwYlqFI
L21SPq6Dah+7SQfQQH9njmrfFIAQpUBwsAW5nn92eC7p5Xxfburir0VRhNOounBd5OtkfZ2cDlo5
K2YZWKiAjPFV2HeKcWoW7q5btwevBR3Ic+tEcNR28I0hC9JuvvVwkbTZKSvcXWoNtyJvz2qq4mp1
xygD4XrMGvPNM7rlVlN5Ef18y8X65m8loWxDVPbsp1vTcyJNy32SlClH+Ry29H/NWvraLs1H6Rzq
dd4bMuHpz+ZaGebnxO/SCI/RcVubhpHPWPwd4VjMD0nNnmeAAPozBAVd2SGpLke/aLp9bXGMSWoO
I1QHnwnieey7NtY6+65U6ktl2+DYKGn6tjhlYx0vW/OYL4l3spPJD+zNOomW72NZE+vcW5AcDVaD
DarxJ9RatR5opS/u7U5AN00UqtS60CKXKu/I1zuOVv+avpV504e1XvzIWXybv0/qD4uejWEitDTE
RnXOxHirpvrgOeXrIiwag8iZy7taO9dUiiVa4bHZDz0vNqs1XJzshNdtApHp+6AkHib1XJZXXBmh
lssDBMMYe33Dwt017q1LGnus60RxB26dAdaRbP5WF2mPb172OwuRwvO2pBWSmr7xj/QvWXngo1w8
Zn1nfbRNhZJidWa5l4ZJvd1PNqIUZOGFvUtiXzB5efU5Jzb1o5owFcq0ce56G5HHPjM6LqRK+2CX
mfuwJm59mw9AijsCM25bZVlctY053tViTG/k5Gj3/mwOn8uc7sG+Uf5bMpPKE2xqKW4AG/Qd3nIo
i7Wbimt9ScP76tLqCPmYxMJNrfOQJZ4FX5LYz8Msmr0xKxfu1y1id22R7YhygyRZnf2qi+LNdrYl
tBIXFKczh3rfkGrIWuqny37K5uVusqhC17nsdoaVOZeyra1P0rzytvrS3rnCZrJxe/Gq8IQqy5hf
AW2LcE3SXQk9VOntoVN4Epouv+Hbam/GurG+6HRk3G/zOO1GLDkkoM+MNaVkZaJSMplNGWZFse1X
ogMD0a3i0fIm460iQzU2atJ82zUh7KAe9p5Tgfaz3N4kpfPRF+MHFAMmNGqys7Ol23X2bH9r7ebo
6re6r25XO4HPcI38Sy5Wpgj3XqjqqdZoOKlMMyBTz92rlqHft9srweo8JkTvxTn/KYJxLvUftVzk
pc47PuSskhu/n4u7Vfdit0QPGUKDuN0uKScGa/1laD25RIPS8Et3WR4i2hrCRZuHcCVkFJYkhXXo
DBy7lcMmUlbqnBvrmWAkGcIM+feNxHbV8OiyroWbzXK9rQY4X7Rbb7bZlSG7P/oYE6EBD4Ioh6v8
kpmss7OaF/a4YYzNIrcevBW8gQQ5UhPH/IAqcgado5II0tA5Atd7MVIHg9Hfc43ntCnnYO1b3jTn
MWyAmQ05bJyXfU+7Ybysg2GMh6VtQLnrPge4+ddYLaKhTO3P5OjPqEJauANhv86VG9KIXh28K9SS
bjMFnq5WR5Br7MO6V56WESLM7cF0q5FiSqRp2nEuVu9j189TXIsOmtpdtVNRuPRlopIcQ7vS1rte
cYfDBtRXzHgNtoGJWW7OSlgdO04wjX29Bs5k1q+yaKt40rr57C7DtmvNrNyXtWWfjXbOYm9Y9Y/b
Jt54LH1xLf/YZYu4AX3gMd9ZmvN1zaR37su65oG2omLVcgd+s8xuNCXF7TR36qkBjubnpeXpobSN
F20xqdwFnJ1v5qlt3vJ1HQ5EjFYW+wARA1Xdn+U2cdoQztHctpZbBXOSTG/5mBZPwpmmT8oknzCy
W+I3QsBN8Hpz2ZI5km3iPivTWQ7Z1GcH4Ko8cuX4WJd0j1wDw88dN/5RGWtzHDmWz7W79Dd+ZiM2
EiIpdtZQqdtCr7W3dECr1ReT/KZnHpGtZrvA6enK4vE7ZtTnLYl6rFOzIxpxq+a4HFRySe3a3FVa
ATVREIiojwOPMeQiLFrlxcj45cf21mR4Jkdhdj/MhrxOgW52XAoAmsoh8b1vOxQsDnoX2+2MJ6pz
0qMYqxGKiv2GcMytvdQAJ4epXDd0YfNiES8sv6L7BbMwatRyxdIeBd0JH9HfdaE9Urqgu+Jt0LI+
FG3X3uqG0Z8NzUpf7HJa3MiTWsYgll4QZunX2W9t4DpdOR9rOS7f3Klunw1klrdNsy7E5N4iWuP3
NnQtRJlL6pCfzZ9l0zc/9HY0kNuJsjpYnTndWoh3ABr0dP6UDYRwho7mF/jXUiDlevqRinW6S8pN
JzvTV3HeI5gTRFE+YruZA6usEImoOX+YS8EqScRRfsgnGnjAxovkwVw4igadW1vPa+OG+2uINk93
g2ID81qpOjkSLmG1YSZLfrFBeXwCX37WRne9rX0XWRgYSdA7fXbU037bZaPVh5uqpx050tPZW3qN
gTBNo3Qm11SWQx51mqse2iyZP5ArWj3wJxVnNjvnm3CWnhIKWjHJ6e8r4wWVQA7qWNniknrOfeoO
H+2c2oMUtW1UOinuxMbzD+lkeI86aFm/13SzuKSbP99W+bp9GasJyrfYqs/+nBdQhZZ/5xToKFxj
G6NhQObTO7m+s4q+umubhijbppfhrDvgf+7Y3JCc6gSNVck4y5sEpVyR3lsenm7Db9PDRoI4IALV
yEmiqf0iq3yXGzUMwta4d0Y5ZOdSjH68dMkY54MVKh4P4TTRqjQYHteVmkWYK684GSUcG5V+trx0
Wbt8kUKBCq5dNwf9MPrf5kQlT5U0SXCT1Kw2Xee/ykyIH0VZzg/KWpPLQG7pQk+KQ0qrbPw24Gr3
D2D/12HI88oHSvWIPPLqtnyrtjn7oEHQxal2VRP6fXGnpcOHnM6xUCtK92s+qSa8LjRx0tMcESUG
cbqW0VVA3hsIqSjby2o1RThUPf8M685u0TjrfUMznzcxZ3pAuoLdk3jrGCYqXJRW7LStd5ttDWnD
prVE0prHH7Vt2LtVbzhNGjA6jkDeArmx7aGqs+wyzcqJ6qwaosQsAUgNhHslotsLy2uaHTRQqD5A
muk+SoPTa6jMcZeP+BFiyp9EkDUginPa1O1pdkbOa3vA28hlM76N3txZAdHjxrm14TxnUPDjpjlT
5EvkeUpqfQiTsAVWLcTJKduRzIBeHld/m27sOclRvk5ihqwb7VhbWv1T0vprDGsG9TY8WL0EyGeF
1bh6Ipmph857MlZLXkSRb8+rI4abIV3KNByFfdXh0Wu8lja6zbk2zjlMQzy2qPGoqd44lEpt18hl
OBvzkt7XxOtGfsJgN5PnCp5Wd4ei7FtyppSQ50oAzUMnaxFiOBnVU7N8zAgHDNrF16/kHoqnTK/f
rNzxHtbVrV5VixI8dMvrUWsDpAyV/paLxQSwq7x1z5hL4nBd/1iXqe6CIa/HmXHKb17N2dEiAT0b
2Y6FRkXM5aeBIPX7VUzdN5Z/lDLICWVrHvXstVmcsLHQRK2qyH8YY1NFWADX27VzuiFoHPrNXKSB
12uK7hqjnJ27PLkfMrmAx1rtky8TJIeww/pLDqnMTzNq/jOsHtraVq/idUFE4ziJ0AOel9n3yjIH
ZndDbE8Zis2wWCv11lrXvhPqbr6B/aaPUD8AwxuWEDk22sds4rAtkzVFXFLOKE0HZk18HHeUyEAH
mGv/XV9M80VWy7STXendrNXEUEF71VmgLjjoA30jWtOj5NEhdYKl5giBBs8AVPKmeND4hCd0GWZg
Fdp4b9Bt/yg1z9lNltKvUq+Zc6Cv2sjUpIgkLpe4XOl2MapExQuKNQfibeTCnZXNY0Xr2YHyB6Ws
SLP07nHNGIKRCeV8ZKR10ZZ1VtjbaMXPiySUaynd9p40ojXox9IY6KOfQEW5QsgqplfyiXhtuwqa
ZRAPngZxNvTr9KKZo/NiZ2Oxn7cWflaklMSsOMe2YK3VASX7cLLbvn6dbEZPZx0rdsZh2tfmVvBY
6HBkVZPzpiVMwUm37rUmNeKSPzCSkxrOzHfI+7XBkIGjAQuxJaSPeiE0QvgBZFI348vysTbXlSc+
oV2SNywjzaNBEDPQZ34dOFW1BZqn/AfpFdpD02dZvLjI82TZlI/62H3xBqS268ZY50qtjLn5/bBJ
GgWVMmY3+Wa4T419pTZ7EgfDcmipm6AVwGSXysXOKpf8kxyck7E0/S17ClFSreZ8nts2j+aCuh0E
XspGESbH46rc9SnvDQ0l8WiYMO8goPd5jeYJoQBNJGVSApRbQ37IsrG5a2bELIHw6YCKFkdmczAA
hzExD+ZnG2vha5rkfAOZK79pqwKuG1mj0jJLdp6HyMjmVutPtgmkCdS7yE9WhyJKEN1z6zVef8yS
TueWc630IEppDQdfA41XrHsBWedsSE7qXDpaSyMvKQukWqtuh1vq6UjaMp5+2Ehelk21XzRwvEfX
T/uzMyAGrgqxomY1icPFgtZyDXbeM31UK0iLAV3Av8Uo4PvlJU/KAeq8h0TxAK4ptpJU19oEvM2n
aalqSkzJs4mGRVVxvtoI9jpJJpiVjeCaCBYgWfLFKF8mKT+7GwvzbvOF+owsFlinyVm/NwEBG9Zm
5UVFsxqHyi36NGycVNxwsfsfxKCme1W1Bh+eXTPQmoo9xBsNUGsn91AkJ5MXj2Zvn+bZGV4SPvoZ
Q8wU2F05fgJMLlB3TQiNLTSaUd0p4Ff8Kk9WRgSb5yHSVVOvAAvcbN8t1ZNnjhdTaMl5WjIrJtlu
O7tk3X5sN5GE6djwXy5A4ZCbbrRI1k6WVeoDoVC+Tnk3NeG4elcO38wP/bWQy1BZvmtq1FkFuM9z
Kew0nATZUgnNFZHSEnExSO441oiGz2vGH72mq7mbNtTY6UD28uam7IYbItYKWElTz5JB+twamhZU
g2W+UB1iY6AgyEx6XXIztX7zhAu8emtm3EhBRdj1Ld00UL0DCqLY9mrnSkHZaJ42qX+xkChdqj5Z
kXjwxMBxKh5yw55CkHz9Sz4s841tVzwE10m/eFLIkGu8ulg+iZUd5uWPVi7H3YC4hlagKrsszBYn
6HtQZ7MvtcBiY+PZAasuPT2LAQi8uC6Ee/EXV0X5asrnjsHqY9uCYK+Wk9zM5Bbt8s7x3oiYoAED
zfF3DItzIFHghM5GTIKZ2NXOL/EcBaWsnDtrHdwvTl+uAbXHBeaYFd8e+pYmPXi5S1+WrAiG7RNw
YcKmzcdVDHgETWEdQYSTz7qflw/S8tS+pXjl0+YUVVRjGfwmO6tB1GCP51xb3MNQX8VW9iZXoOVZ
DyYNIFHPeOOa0PLXCrnqs/DK6WZujf60NlZ7yuqNKcDiaagpDY+Na9gRPg6FVJ4Cb9a/8fuSqvxM
eGL+usyljFXRIwKyhfBDBhaMjkxXKX1iNN7JYEKT963qLcH/wjTwBfgghi3PtK9G6WdvfVY8MgCq
w7CIMSAUtXlFlD6ciykvjknmOgPSPu5TnrKeTs+6T0iM1zXzPvU5yPzBa3ZAdOPJA04KOU5hqBMM
BQO2l2stzbwjKdI6LrhUvjDKp999VI0v+F2pgKbaTpx0T/KA8juYhqsnyUfQV8lnmS/w96Oh+QfL
VXa0urwi9nwPYnBRe5b05laZmG1Uv1FU4U4OxhrHbViHxFFbi97kabWNMYuI+2RcK8gsrGbSWoyv
A37TD63hjAc1GVYoHWr5jKxh/VeDAKYsAGe6JkVx1sqZL3Sy1f1V6s0NP68FcodZkQEvti6ouXpp
XVsX9ofkxEFvwqObySVD/PhD8zpQktHAH2tqC0ajrsu4tg21jWuI0Tt9y0RtH6xm9nYmUmj4GL8+
GLlsyekeFoZt31GnjhuUKQhr8bG/7lgAK+tJ9N38mvhm8iJTQckcoaPdjXK97q2nkW4nUhRqpur5
MvTVeNxKBVZiXvHgXvWXP5oZfnUlw2Y/WlV+WdzZWkK8LFvUgaY+u1Ne0glBDxPY+ZuZGlYVuhxk
4Cu0FlpJktZBomc+LRskOhxMcsL4hMhS0P91SXfiAWQ+WF7KvxNGZr843VR+Yn7xwk73+ugPOGu/
b/RUHqbE7w9Va40/8g31DbpmDsqKqsIASh+piUHZOcVRCLUwtMYTraghqIq2r1M5HAdk2lE7mA3Y
1va9h97HDF4j11yqBTpnqh2mQc+woFXtqnye4EHLuICNwCVYwxBXo91C/EL7mEHCNHSji6k8rIVm
3/TLdY8uiuWEV74+5KOVsWpLyBfPVdnHzW3hLrkKYawYix6YJG69MZu+ZX6hdhXdCvGqaelzNiJK
jlsXpl1ZyBlzq5to/ENs7yEii+aaG2QYZfZUKe2TUzJJjn1pnogFSE9N1g8vaksVjo3KfpBYhU51
bzeRq49ql+dr+vCHNc7s5LabHQayQUOr0/xdK1xvZ5HogyUZjW9uvPB8go0frzaHMckQcfViY9vQ
uvFVyiSLSiqs88BqK4pFZc0V5rpm/4XToY5ZXbYdBmH6K9fKbIM/bJF5GBUtH1vM1O54dhkPFozl
jSlSD89/Mn9E9d++SIQy0R8Z4hvV6Iuzz5l+9nmaIgYZWIz/GAkJ8FKrTA8KSd59nqA/1py1iA07
X/YZi8x+wln0r3CC/3YP/8kW+z9+5P832/Kl/V4/jf337+Pt1/b/A/eyR5zH//o//uC/mJd3/ff6
Nf3H09VZ/L2v//G1fvvHf9UwMK9j9vqPG/52+NUKff3D/mVqdt1/imvAkeCicQyCh4lB+JepGXuy
g8uZfGt0gaaLz/x/TM24Kv4prmXPOv8/QXmYj9WYR/nV1azZ/j9JaHHoYWNQdMV/4ml+F1tl4JrA
3U4Yi4evmjYT/Nu/5r1A/qqx2SQB/iIdngvLLS7jZjhfZ91OdqU199QIFXr8yxf331fQr0bq99Wf
VDc5HullJll5vKz/M0X5l5QZTdFroGyYvbJgYJvIBrgp3W+9f7Pljzb1snP/MJiPHT7JCqhC+mVk
5M9d/WRnRTQvnydIrcbVj1X/rTcpHDM0QPODiZfFVUfMm0eSG+ph3gE4hIsNb5HfmP5zxzFSI8uE
iQI12mJ7UHDWNWltBlaLLs7bvZn4aHB+F9H6sx7h/7rGyVt493HfRQNZfdcQ6MXHdZ/Acu5QiQdV
sEXAE2F/aWProfxARZcRmoF//Ptv+l1a3F9e+V1u06I2tNKKV07Ar7FOL5ek/4RXAwVP9mNS4mgP
P/7+FY130SJ/ecl3qQkNApuqurK27XGId128G6MuKIJyh77r0BydoNo9/f1L/uUa/vPXe80g+PUa
hnRdHDLf8jA9ZnF52UJ7t/wmeenfvoRhcxdzP1q+/i7xxZjmzRhNQruV+7pd3WHiXnaIN3Gg5J//
/tP8THf5y9Xyy2u9u1pK0bvdnPNa8g6bUfvm7buX/qDOSMk/1XfyuzyZFwg++0w/4l6OgfWs8mD5
+Pfv4mc3y7t34esGiSDCNh1CzN69C7scpj7PS+YnLbaMyPsANba5WBfj1gmIM7163H8XavpvLp0/
vea7q7UyetxrJlqAwSpiFKD7etwA3RW2wAaf4W8+4V9f7Wf+EH1EJicfcU1/vmwG76qzgWcL3UbD
KWmW6gFHa7Ir1hT4tKExa1qHcVdvbXXLpod6kBDBr2vXTweEgd25rYbpQmaFedEyr/i+Fo79n111
HI90KgjOZwKlrqDqu+/DEJrB+ZdprCTUivWm7iCjzJIzzDjRKAnO4UT24jdHxrvUE5S712R8XtY1
+YuUsT9/LYTJ+aVhVk44pUhhKw8mnuCN7PD33/71FPjl8rJsm89EHicNFdcno/fuhgKem/MMlu/g
MEsWodmQdhHkTi2ee11vL6pZ3TN0BlVx7GQunWobsrS/fws/8/f+9B54upr0CDoEXPEu3gfPG/g5
LeT3xgHTpRcL1jjsQ0t7sDOQeIyeTbzJ9kvqYHXOGLbPeZq1uyIzVsSkY4KNwil+E1z17pgRuuVQ
iew7Ft8Lv/z7735rWO0lHMRutIBNtGzrznnbdUe7976DZS2HMUUL9Juv4ZpZ8svXcH3Rn5m18BS+
x1/vD2yryZGep7zoCu3eVpO+yybEc66ZF4fUsvqrC3PdIlsmHvrJfAVDzxDMr6G3zS0JSkZR/+Z7
MK5H9p/fk8fNZFq2a1NHTX7iny/C2dTRPXZbt0sNV4RZBd2VsGCFHca1nZ54b8VSkt2d4XCV6xyN
eCB/kxb9LurFEySOUC8JtoYHlWIC8e5rEVvSGVqPkcrhEklDfHi0zznlTP5EShLKY+3k5rLzIJ0B
+z0PKiPtu6/gVY2z8+tl45RUXfLtNz/W9e770xfDfSm4SAgmuv7lvPtibPgMbe7Meadl1qJ2ZNtu
j3ldZodaDNWjK8asC3QbECSy5KpeqUgXXlS61moQMtLn915VVUawmK7WxG63bS8ZLG4W/eZdvjta
r49Jx7GpxSPZmaCc9wnovuGP7uLWzoEzILlREJOfqJVMAoVvIYS9MHaFZQzsgRLuMje0YwcNEeNB
9hEKmBMwJ3vuNgr6Rtpir3CB/6Zd6i+/7vUdEjTpkjrqg3uJd1FcGK4Hd8IhdKivhZ1EAjtGbHTD
Fho9pPxiqOXUGIl1YIOc+Xl7QFbpUVl5bX+HCVh+8zB6/7Ne3w6XnM/R6wuD8MA/X+9tR39gK3Xn
wCJ69a6kVUzUwcK9BVL89z/Ov3kpVxc6h7uPq5kOoj+/lD4KkK1Rugd/k9/1Hk53sXo3rkhk+c0r
vT9guQwMYs5cRlvob6Lg3j+/hq5ThDIkh7XPX1dYo/1YGSm5IRhbMzwvz67rd18nCzu9MxZ9VJDM
Goou98JFFWnoLl3zm7v6Z3z1r/fP9S25JlnNfHQiIt73jy8Wh5ibiuSQkA/wpkrLfkBJetQl7EJu
XfVzadacy3T0d7XWmy8G9F2A1GLcKZTTUZto03mgXRULEgEmMcqB+lSQ/rIfkSM+djyOY2Pe+uN/
+pvxri2WNFLSuVTMd1crMgRuNiRkh2lGUZ1dU2jU1OmHMtHX392719//3TfkcXGgauUAJLTvOh/8
spuJgqh0RcDwoWnt6dlDjJrvUtdvDwXtHCKY/FF+EV41fMfga+3M3CgOZNC39a6vcwIK/v6Dvx+G
r5fQ9fC0OIl9aq39d+9mEYp/PpvJYZz67qlZkuLBVmJ4aFHeF1GZ2OkcZMg5RijhWXurubWQgNqt
HSPJ0IbduOXjy/+m7ry240aWbfsr9wdwBrx5LQ9akJJo9IJBysB7JNzX3wn1vvuQEIs1ut7uS/fY
am0UTGZkZkSsuQqjNGy366UG8XEVDqT3tdRJdl3baVeiq+MXyr9GcaAnSi73Wa1wBKzLePq3q9r8
MA4zQbHBhxnK8tiLHy9mwQkP47ehtaPPwlqjdWppLqnE1sjSfJeVVrxtLNx9WsQIm0C1xP7zN/r3
9OceVBtCiTETZJcTwGxia7IbJgB6nG6HenuCBZial5mKnPjzn5qn92IksbuzNXaUBFpHXozaWEbs
EEyydAhT39gIrQs3pBoaylWDvRl0Wn4SxBUrjAvKE788h8u/ftmGiGwbOhZbfw43b8Zwauf9SIJU
olc3bw6SHL0UZJTJ7U1E+YQmIoke7G1WtUiPy7o4Efc+eMXz7g3IoqrKkG4XYzaqyzSxpzhwyyKg
liZoq8wZe5A0nFPzY7lhZES9+6n5Vt486NCGmQw9KnCZsqTG5dBwhWymOwogxaYzfCApCnCFz7/r
h8+nYcymKIpBM+li757RghJYIgncNrC7bdtIjxZT/0ZGLXvilz58PNvCe9uC/ccx9P3jdaGqtnah
8HicSjaG7q9k2YqoZ3b+hZb5+hcDRMa/fThCn8Jr5QxEgspcrMRkTtORenjgJqlT7mggRadGr9eu
lzPnxBno7/kx/xRz0JQtBUHk4uNJWl8jgWCc0PNXZCsZZxrKjFNa0YSv5TRK+xbnL+Q3hRSeeMq/
X6zKQQP7I8IA5aw/26O342ZKY4dwHrhaiNhZsqGzpGo3UOifd44R+AR5mLJTm66/lxYmhKGQ5+Rz
EgQXiZo4tlNFGe3ALUI4X/yiWsPsqGecSTX1mWvN0mDYe/QSuWDVlIt0dGBDKJTfnlF5nsoAaPPw
eR8mSLo6sBw1WSZOaIv9CSF6yKfEcQ6VbRabXm+yQ0gv4ox4atY6EQQqVm1s1FQyXKeJx4uEHqud
GUgCaS1FPECM/l02Vz3bUEGjTv/GRRX341NmxTWAGblBZ6SZl5Efl16q28IF6ZG4aT4Om5RTl9uO
Af4Hg69dt6MG7lBDGo/2osLZw07Xkd1aJzYSf393wqFqMN44RjjM3fcTqtejop5U2aFmByNRvZko
8LXGU17dRJ16Igx+8FvzZoVNLecAE3e/979F545VwyML3CiywutKOE+WEsj095r9yinTr82UnsIa
/3VunM8bumnAuEVFO+Or3/9mlKrtFLRO4Aax/7NUtOBgtiGCPwLV7SSL5oClMuIox0k2dqtZV34x
+ide8d9nH26ByM9BDWUBe6j3t1BEABYnGpHcxC66lWI6L5Kgo8wcJ3Vr9skpuvnfwVhjoSF7heUc
T72cyXk+5bT1BSGd98hxFCmqrqcBpklKffuEnfPfq+pcLTDBqLJ3hvG4ODmM7Qj2I8xDd7DNi6Dw
a7AEmbVBcp/uG94m+3ff/4JcGq6G3scnjkjLjCRbwTktRdgy4ZvwfhcvFqNgjaI//Ro0ndo460S2
WwVauIW/Vq8Z79OhGTPptelSZUuPz3Sbz71pZmc5/3pg019J4Oa8hiMy7ffvv7CdxkY2hACScrUm
IwAkRsmk6VmkvXZdhxosoXjsTvzmPDHfh6r5N3UOiPCISUcsliUfGF0zkQhzTdw/tr4CmIAta39i
7P49mHTFAOLryH9c7f+cnt4sC8JBaJtXNo3h9CJsU7WCaVtPGu0qcnsit/nBYJrfIPkVkozI+BaR
yKm1Xu9BKLlp0XQXnW98TWUT+bjvy2DfagO6YpFexSUIzyLXxxM2BH9PUh6UvaHKUZB8559jx5sH
LVHuJ75dxm7eYDc4+FWxq3yjWg2F5k6d1ZyYOerfsZDfY4SaJuGXnONi7Opt24txKGIAnlpIw5o1
YD43BlskOcEhzm3pxhdRcyEHSDdYrehVt9vwgDYYFp6AHdfKAvmfiKJXWaCraJPCOtBZ5m/Y0vpb
vzfiSzSY+log+eUvwzGXMNe69icJSSL51xeja+80s2m/fb5b+iDg8mDEWeqUc2JqWSYIEiVsRN7E
LmVP1IFIf7a2Wo2r0M8D8H/1ZRU28kU/4H5qA15ExT/KJzaJH75cU2a3RhFTnuHR7+djI/U0s49R
4g6+Um0HstvgQwbNpn1HeTAMM76VkCtV5OPoojZwgwC8YthPUHzGvdzZCL2L6pmeumlLQR3EOCp/
GECGcbAlzbmS9KDcwBuJLnKFw2aHou5ZSBLtFXbZv2hcN7NA2jfmJJ8wxfto0JiGxR6faMN2e96+
vBmkVQZlOaRDye0p6O/aubF8qujPhBiibdTGr+pVmY8vn3/Rj0KAbbAnojiiG1S73v+orsQojMmN
uJWJwlYu5pb2qad1usYP+/Of+mASkn03CDdkeS3nTyXxzfNFQSOUuK0ZO1KhIFuWg0sRyCCOtGEA
vNn/Sw/YeQFRWZIZrLObNLPx/aM5RY03AAdgV4ECuNF0oFKhUdUnhuM8lReRmp9gjVIILzYR5v2v
SPS1tFIwxa7fQ/IjJUK3etT06yblvN3KuXMjqX2xYd74J/bXH6wR/LJDWo9DJzX9+X2/eZ9tEHdl
rNqASLEgvlYUqXjoC6f2/v1XoxbFNp5xSSxbbOvGQIQkNyRC2eCA3Qpk/3ocO+kgWVJyZ/rNf/pN
3lHy3zYLfDRKMLcmj0zPA2f6xWqLpzad7YL32UXx1rCbYqeaAsUkX3Nl4yDw+dN99PXYZFDwZEtF
9WsRqBMN+oNj8WtWo2SXIQiXTWvk0wFuJ5L48dqshqeAhuvt5z/74UNSBZvdzv8YyLz/dA71ntrP
jdgNSxVsaoxeEUSzANwyStdWJBt3Z/weHiPzzylkpJZDpcpByHVh4holaHkV7gVoJj5d75DK7Ire
OTHVP1jtVW3m5lNCZ1YslwkNtqUdVZx9yHNK614R8WFo2Da2pmO5koy7rzMqBTlWJzz0shSe2Gx8
ENTYj8uc8OaUL+D+96839sEQjoOZ0HMKg9UXxnAzxPV39MPt4fMX+/EvMXSwPJHZlC9mR0jl2kmq
MHWVLva3AeieA331CJytLDkx3T9ae1Vqlzp7cY47lMveP9UYd4PSkHd2Q7kNXxNtqtxxnHXNU1y5
kSlKNxhy+7oHO7dmM9Q8GV1z8sQ1/8gy3LHw448xZ2j1Pzf5JuiUGNJD4BljVwatDoWrYU3VJH+r
ZcBiQqtDtGBlyoGxj5I4BxoamFrIMIA27mRSt//89ePO8df9mDB7SJFz0CU5tUwY65KmKCo+uIeI
tjoouFZY/KZJUbm1Ciuc9rQ1jfqhLRP9Z1rjcLQH99ED8+uNZ4DVA8llU/li5kN9jXAJpaMiBvUx
lmi6N/pOexj1PpFXY9miPrSHCHZ8Eo7hSu0QLdrJc9fm9yQ1xK0ApWXvKHBmv/wo74HklIPxTJse
1KIaVCoHx5lAPd2rQklv8jZttj6bint0/6WHQhJgXd4DfAF6KY9g9nU2ppsKJU8IMKoH6adNOcgi
M6e1SQ8De9j0ktaQg6c8m8JiSJs9bYUlex4D9eIKirXNjxpt+qPQJvshyyJW3GwQ/atdjum1Lafh
oy5NZrgus5Ciswl5ayXokk2wKyjQWAR5ZV7JtVJeAz6EDYWDUPakNkRDmAmDuafYyL2NQwCUYNRD
mu9t33mpQOU/0P9tWBvFyDq0ZU0rfYG0DtKuSQK4z1OUKc8ZguYviOcie4UNAMzhSm6jL5JRlBLU
jBHGwCTQuKRKbFz1dvkLMPVDYEmWsR3SXHmq2ghFjYrix7whwd6/0iFLk6rsm9qK5HAMiC22tMP8
vq3bbMDUdtWHAUJL8jr5GpUNpqPRoFvNVquj8RGMTfJqhSpcMJOV5lkvrD7YZIhjnx2lNa0LCt56
Csgxsm7KaQxfDAjKjlsD2XGlGhgDuPxO3EyzNm/l0AGagS2Kan+fG4X9Iyqygc+XFjT4IJzzAc2b
9Rc/6amt1LQ9KFuECZMN6C+3WOogmCkbKXKmL5keUTIVfgEUKWmtDtRQ2OXfMq0cir0GYeegh0CO
+zox3SmERJ7GpnxtG0Z5b0EUgtAhKgoOVtd1d2U+VUASGicBrzgJ5avsE00OQLXjq0muZc/ko+ur
xB/AGZhwQ4Gmmb0c7stIpuHYrLRx7WejsDdKY14Xozn8AA7t6OtWx6YAmWwF+qZQ5TRjAKOLCycf
Owh9mmR7o4qgfFL7snsNmiR2aL2zAFc1NUwUDQDwLweW+RfNmMTLJEfQN/0GnZbejiV3EvTQnFps
wtcNJJtXo0X8CiOrksu1Sj8PhPYxpPVvMOovokpAJtg+e8J1LgzzpYH2l61HQtALrel9vJUUy3lS
E/S4oNJRgYNYKAHMRPN18PfC24DmIN2V+0J5NUiWJnu/H2yP4lIAfCUp9BianpltnDbUHyJsDS/y
aoz7dRrNSEsJNC/twypms05PbnVlA3gX5HdHME+ammoXIctHQYW3GjUGSKIZW51V+ckaM/DhoTPj
PUAdQYZCHA0pSORzb3gaRkJb9eMEDiCKzdTLtLzxipgO6xUw3QBFW1P/KJohe4TErrtZ4eCLIof0
dEKx7RqXhmvtYUry7mdPCpg+LrgDwVqJkllZkyh2tJ58CVRmH6biue5ldNMa3R7fg1jL6xV6dxvw
IoYRP/pYtA/9mCLuh59c6atAS1V/zX2H2Sak2VQnkYwc13VE3D4gT8tuUkS92cpGu0JTZ4YwKpYn
jUN36czn3LwevFDvy69RU/Z8UKQ6NEfXmQqOGRKAjHc3RIEyGL06rkOJPoK4zUGFdAZDPcLKmQAO
PXEytAkK3jQGLz3ptmnN0Ouog6AVukLQPKALzsNXa1R6dSV39JiABoXWtNGSyQFc0zuIqgoKSJec
jjRkV/Sqo7oPyJD3ZgN1jZmHsr4fRbKmWJ/eZTI94EYZX7ZT9ChPhi52SJKChgONCHQ3sepSBhTV
V5uMrtMeVXBNAjTthrLGejQqQq8MdThNEElyNL4zjAHdpWVtqFhJd2LSzBgh9VTfN5FAemnj/djz
Mr8GWXOVGc4jR8c43piCxWbdEtxphc0FbjfyBCKDAfxciq7EiyVhbMlpICGGD9RRX2foBCZoG0KN
tiKJoq9xqgXPCS6ZD1y+nh1VHL7TlIz+xYSCw1pFEpNlRUqn+F3oPrBn1FPZt4x+yG+iSVGjpl06
ILUcB6ncOJKEaMbP2YuswsZAPqtNmnFvj6LYp0OpXqVVAulPDJKRrXLRSvXW7h34O2BwYcYGYYKR
bpW3iIkciiM9EAaIcHWOYBegSupOGTyo1YCnJ6IumpaKVeL0SNtkBI1ui9/bc9cFDfryvsPHRikz
BYq+1ENCgtK5sjQ49Kh8+xJ7jKKFQp1qRXvTCocG4TE3i+esqppb1GutWKuA2ju8fUg4r1UpyRCo
zuCNrVp1ypMUGva1XWJl/M858l/12f//1kGPye2b/dpfLfQ3BYZd/+eyqH+RlPjHUOwf1zD+X//0
yrOL/B8OQdgFktD5T6PtP73yVONmLy9OgZSSya+bHFn+1wCMKoM1N5IjeKLkzOX+0yqvWf9jkhCy
HU6qVNn4579pln9/wJZIVqCMmtsi3m+0+y6CLwAm7N6xQEGgs1T2oT3JJ9oDjl19ccC1TF+WSeZI
dxRRnzNEHasRGvib9+z9sx9/e4g+du3FOa9RBB5miOnv0ebcggq1Nw2b5jMvvkgVaWjtq0zt/Ls8
jb+XJFnhduDzct6dz0/05lyhdQ3IAp87b3qklCBVLiVaVk6c9t+f1v73gy5OaY4x6SRp0uAeUoC/
Fb1UvKS5DEsS4NCJlPqxN784nPX8gjRN/IQyCnq3+4RaMqmS814OA/7ty7FLJFKgmf27KcWcxNf1
h6GVmXP/Vbd8MGSOvZtFlqyBbDWNtBjdWV0xd99S3USAFq7tUD4xbuZp879Hx/++/dnK7+3dt8Uw
TDntg3eBVU7XKTH4UBuNAr8lahGMzcRwRbxKspWcOB0e+RbLpE5Ki8rQQmW4iwX7cuC+0Ar08cRY
OnbxxfSlDSTPc8O07uTAxEGuS9dFbTx+/i3+vJKPXtVi/ia48wmrEd1dUymsNwj0p4JNrau2D/b0
jVruqkLKmtwmFfvZ3IRcfEjFD993rXbHPwvnB8DOEw/6p03po5tZzHfk7o0+gf65Ez4tChgXTcGl
hJlYfG0i9Ta0V6gsqwH6R6e6nf1kIZbPmbJphZpRvmL3s/nPvypOgvydjIpB2NEIJY1bqfg9O8yd
eG3z6/noThfBA4GkT4WOgw6ILlfTXkfAMSZvRBsuKaYoPa5zOB5JtQ2acicJNpt6u7LSYU16FqZV
dSL79Sfn+9F9LOIMmPSYJsIxu5Oz2VzAAfldreys3SsmbwjbFBVFLwyUO6CqwGIQhF4VuLEq+BPS
CenT7zK0QF5NN0l2mGas0B1+/oYQi338htT3cxAiYhIJqYzuqqzDAKW23H6Qn+xKh/QJlrZN5XVf
F+oqLMsvikQmMm06YPNG/NDZ9VUjV7+j0rniwPTkaNG9SpZSONHT0ATfpAYnUjzscFK46FFj1uF4
aStkMQWbuyFs3NbXvkEtemUjtemR4mP5NHyvumwbptXGCcNLIcEL8/1DbcegSKcbsx2+sC+4AGG6
JydxKYUBVEv5Yn5jEaaYqPZvmk7sJ125i6Xme5RX13lJt7amVgcHNmoYpXeRidNwJeE5kWK4lqYP
vdTv0iHZkjIhQw+WDgHIhRGVF3h/7ZuuIj3Q3WhKfp+m5S7okhyxmO+BXTkzCi5iuNJnQWW0SeWp
HQscTrnDarYr2otUza7lJtdhMmkNp/b4xDc/FqiWgX0A+GCMyOHByO3UqEbon20/H05HLr1UUsQ9
LkUO2lZP7xkQU2tiY1Q+n3ftxeZLL7LENkut8iocN1ah6d/YdnT/+bWPzAJ5Ebs7qcEqxjIqD4VL
A+wY1OBdjMHAbVyZzr/zVP/vcrfUjgGkHS09GBtv7J07oacXsZycqMkce++LiGzVjeLgjlbB55bE
akqLewEjdnPey5l/9M0OTKL1Voq1oMHzyO7XkpGgum8SeZ8A/z1z3Czi40CHWlmZSu1hnuVNkgR1
0yTL8Pn9H3s5ixAnHLxkumCqvd5ivXGMoD6QHAvP21Msm2GAupFTRSXnpUM6A1ZWphn8Ou/GFxM1
c8IxkkNRewrcezgOk0fb06kW2Y/fCn7g77+qZUtp2/WEndRX9DWlLsyQMuusuUq3yvuLx5qUFzNF
wUsG58eUou8vIvnEXujYjS/maqrWY6wXUetljb3Pa3pNG9BqJ4LxsYsv9lkaaMM5X4jbgOPvwCFM
OEY0p1rrj118MUt9Y6jxarKJMlUdHjCaMTaxj0vy56Nl/nB/7zFok33/zrMOplBPXt2DsCFwrS92
XZp8qRI6QtLpNx1/F5QXOs+gifJEV8ux51nMWvojxklO5pdVJr8ZT2sqQM1Zk5Y+r/dP4xRWkPSw
Iz21Lon21LpXha4fPn9VR/Zj9KC+v3qrRhjKl5godK2Vv+SZIT1PFhLTtPNteisGeZcwzHCVrdQb
GiSw46uwE1onhnLPlqG6zWmp3k0WeK9hMrWblI68VV5i1yrRLrYCjdlfwf76mcB6AjZGk8Hn933s
hS8CAgBKaxgkufVK2/4VDJgXiK49ce2PD2O6vYgHvsj82gH06alWIh0yg8Sf0KwHNGR0K6b1lcBk
YpuWcuOe9Sz2IkRMbZ85OdgMD4ejlVLLMOta8t3nXXwRIywVA5NaSCy1o0kKvrbaVWMTmz+/+jxf
P5hpy6K5omFLgs9W69HTEYG1NbJLvW+zDW0sylkLuj5DJN6uuSI2oISZSe2FUsGJgV4mzFLhl37+
AEfGkT3/+ZsV3a+0so0Gu/GsdlRhOjU/zRELos8vvujT/H/7HBJl76+Oi/qYRYDGPOR/lE3aAk+W
PvqBDo2deFVO23jocAOxw+R6BB4Ex0urqGeAKvr8Bo493SJ0FFZKlDXr2iM1fI+s41Lkzu/zLr2I
G9Tq9LrO2tYrLP1HKes/5ab7+fmlzfn2PhpVi8kNz1cT/uwLHheDcKkGmSBucofzqoQrRoAh1KaE
8k9zrfVohqG+6SsFoALB6kJqp7lZHZMDhwLbFn838cXKcukasLu/6x0UzBDlqJT4fkZht2U59pN6
P6lmus1L2dmnofG16vxso0zUJzAiV7edREUktENjRVQH66q02YHydLMBvK7tEAqAV5CrCnq1Uboh
3h+rFqvcG8mhIQ6EWLPJ1Ml+SuDlcfIDOK7h4/OlgDLyRI1zvFAqo9zA0hm3oy3/QGAfr+Xeijdj
QvfJ1CuUhywTvwGTQliXQW/EnQOJQFcCCepehwgnnyqLzlxtrMWEaHqJNumhqDxAhMkGQz1E1212
ItIdWZitxXyAMWfrXdKVHobFFB6juYIi579oXCfngB8vTlqlH2JKycljKsLgxMb0SJSyFgG9q0O9
QUlaeoTy0MWCAM8QJ6vcQT3VbHFkolmLEK6KNE3oroOJWftXUoZCtVBr5USQnXdcH0wHaxHCE3rj
fOAzpUcqXqxDp4Yy61gSmQNpdJVRSk58nWMPsdjxDVOSUXlWGq8pq1tR+9/lvPj6+ZQ+9gUWQXyI
EgCwVV95eBdoz3atZfe5PKFvNpNTva/H7n4R68apSnIrGktPDuWrvhx/xon9eN7dL2JdXY5q3Afs
keo0Ui9bgRx6BBd7bXA4PvGNj72gRcgTGlV3eWxNT41kLKUbqYNOV5frklaPszLk+rJfXkjCGutR
NT0TRB1owvFb7PQn+nOPvHxzMf4ny6yiruTaUlqLlYjr67I5L7NPW+z7RTRBbhyYVL+8OF3Xxj48
7zAM8en9da3ElkYDT0Ev7Vo3c/qXQHPO27MsFaXqMJhV3cimZ0UOiFY/SFaIFZITY+XYy57//M2e
pXakyR9pC/WqUMG7BJuj9aiEJ1rpjl18EaIhKNDOnWamZ0hFvKnT9oZ+y1Ny0PmTfRDJ/iz4b+98
qFpVNKXpgZItb1AuyzjlYA8gHAW7WEfH2sfCPOKsWbvsgUcWVVtNpxmePVTweWPI6FALpBuQx/nu
85849rIWs1ZCNAWfXjG8vozWvVk9SKrz66xLL1kbQQRotKxHPnIlJatAbpTdYMAxPe/qi/lqIwFL
4k5w4yPNSYqdfwH5dd4ysuxOTkLcdEAb114eFytFAWQelvrT5/e9gBb8d0dtLCYtfWl2SAO56Q3x
Vd5ae6S+WIXt1PyrH+IVTC9eZGxkZT9kv1TtNdUeZX261Ex6lwG+87+qi2hKMKg8Eff+1Ms+GNHG
YmHTEVCMSZxZno1TmDkMaxsPUQWw5ujAKvevKFTo4pZ2LjfpYFfBgveJj5W+x6yVllSKGJWZnxcX
/lIyIpmdTDMtPDYHuyI1NNxRYnHmxRdxIdfbqOQoWXi+bVxbRXXRq9KpSHykjKYb6vuIFmJAj8mS
nXm2aPsfmPCJ2QfxheR8tIMKSQ60MkZ3iMrX0O++6kr5gPO0fT+Mk7YuDayXgajghp7QR9aZ1K2K
Tok2Wqn2t52iB3dFw99rWts6FEX5HDVwrLNB/U6x4VqrqvTMN7TYJQwU/w3h17mHycZvVcX7iM6k
6cTF5/H90ThbRJoJhE6FWUjmVUNKd2FLRwQHOwxisxc1OKV5OxLO9MU+uaeChJVSn3pWMLwIDFfM
/uHzeXvsyot4Ay+6gCLaZR7kvW3mxJA5y1Pv/Y84/IN3s+ykj9pwqvDnSz1BzdINh0n5UkJwulYl
TFlLvI1xhG3Kcu3QZrdpA2m4gaGe3k8CkWTTl+muh7y+wUXefIV00l3ZWi7vgojUYctJkF4I5auh
DurOb/tfQ63Rx9mD19tkBqeWLDqvIo8Y5/0cCNLJb0Xe8fJbPAORPHCiOC/a64sgBYA819I6SDxm
0d608ge6nk8E5GMfdv7zNys6PCFOrmmbeImd/3JK50kxT4TWY1deBBy5H5DbiCL2UD4GkCnNGpeR
Zn/eeFwEHMOqEWRMfeThupBtlaBSNqOoTk3Wucvqo9n658/fvBUtl4xygrXuZdauw2KTXQ3Jsbtc
uJTcIarQfY7XX/GizUt7BLgaD2sdgxccwUjNJcqEvbaxwWaK/MGDrYc71LUwP0OsT8DRK1+Yp6D1
vyZz62j5SGPDjORJNPWL31Uo9rCjEm5rP/X8qQGu78/PKoG1Pu/lLWIRYhQQN3qaesMkvyYFoXUG
NZ91bW0RgqhGKzNzKPHqrqBWPuyKSD3vmy/RBjCUA1NK8sTzq+CqUOdWxvN2PEs0G1YocYg70Bw3
Zw2kZG6DIf123gtZhIWUABPixpN5hun6uleduZ4vUY8FaB2lN4fE04B24wKTwWYRtbU7764XYSHx
kzzjwMnVi+o68MUTebnH8y69iAt5UWVJVuuZJ08JRpsiKfcS7P3NeVdfBIYQPYI5dGqCkxaU86ZI
bmjrdc68+GKHUBaqKQEtj70xDR4VM6S9fHbwPO/OF7PSn3pb67HM8pAFJLsARLmGWuKsay9ZbIlO
5zT+kImnxE6z7XqbHZeDZ/d5V19uDsg6BaYSZZ5e6Y9ZnL/mJUf9z68N//bjWPxHKv0mFvtBmSQC
eY0nq9KeQHzFtDfMB2KtUdmunNarKHObwZ1jNAT9bdg+Ymm+VUd1PQbTBn+CDaqsuwC/dU1o+zqj
87r5qSVfuUJKYlhLjSuVq5g07GumOJD7XenZ6GrKFUYPG0QM+LQ9Fpw+TWK7hlaqbWFpTR4BvMyN
QyHcTt7NobqxeqQf8Z4/mRgWUg/OGeka2rDc/D4UhbWu22v+o5robBDw6LPHV9v/KdvfFF9Z6fot
h90rFgM63n/Wg2uZ4YboL/GxbCzJqjicl4VCVMis9D2/XlktdruIDXiQqLyPMzfheaTwlz+WfN8f
jUB/w+9wSYVcMOYgqy6+5q/Zsr7lPmDF0LlFCjf75zU2+OzV2h5lGbIdt8QnJOtueLbY/0W//Y4X
wmrWyeWFn+obEcmbzPJXeV1dtPLO8dETWbt5jRstdFhdelsoOFsP1aPv0GlZPqqGm/TBleBYo2Sz
dYf5yD0E5FcCPO5U5alu8LDKjWechy79HPfCKl+bMmYCAWD+9lo1rywKSCEuxiYZVNrz1wHahWFS
6XoTh/kVKoOMkyu4KDQWJsZLu7Z9xj5+JffjJeSaTRrSPlhukhLyP6xf8WQn5jVJgJU8yZvqzKTC
EokW9pR74dTEXhMHiBR843vQmCemw5EEzJKvFIRNh8kaxwir7b9ardpTgRLtViv4lFEdtrAm8ZL7
fOod2cCpizXALmqz7ugJ8UAEXWHw+k0PzBMi1mOXXqwBVVKhJxFNgigr1F3IJtZKH6z+zBtfrAGl
GBwTQ3LO0VLxlPXYULbZiRysMt/hB2cVdbEEVBStDaPXIi9n7IdDCFyzv2CChcLA820373ia5A6T
8rYDdjEpN0r78PnnOPbpF+tDOrR5OsQ+vFMt/U3NS/J8pym/Zqad/NaAG97YeDGcWIuOPeayn7ke
fd0sJzPybN2pLnsHG5+88XH7xSgCEaU0XOd2HK0DPIogmwoH/8xacdxyFoPmTHwXlyrlxPJy5MGX
rc4YDaToWrPck+OivEYPkd60jZ0+RQDSiZogR/Alac4bO8p8E29WG1zDMCoe49wzhv4FX7enDNHV
5x/wyEK2ZEOkKJkyRHGxpwSJQXy2ZmY/NjKzi4grJ7VzkJx03KiKWpx3BFuyl/FNGn17SFJPzWNU
ZHJCtTE9s9CoLMMDjFQsnsfUS/riOcewKpPV75+/qSPh4c+ofPMRtLBuJFsXqVcl44Nidt/Jd54Y
TMcuvYgNo5CSNtbV2Gst+cFv4seqNk6lwY5dexEbiripWxk4Icba8qOf4JhetSc2cH9QFB/EnaUm
XfHtQqSOHnm1pWaw1GS8yoxM/9pg3LgNYxXdtoTV24ABd6XiyDzezXJ+hGZGFm9CESn7ogjVVRpL
2UYaq27bo03eRoFTbUgqKIcaTt1K7wJzl/AQm15V8mQT+pV/4gGOHamX/bR1M3Y9ePLQE0OOgha3
JCIJpnpr/H1XQ37HfmakoYJ/yQ0S2456Alut3nwEabGNDW/eUU0IiVjVm8lTk69ldhEPEk+EHaG8
41DdwuJJrGzLbi2s9e28dehsfz3vtiLte5bciwZJpE5NvkEu3/2UxVMnTqwLRz69PM/5NyPWzCy5
NGKejo1vNO5RNX8+E1TrT9fSB19+2dBbw3jpyY7GXqqU4ZcxKhFjUnv9ppu9fejwedzCT6m3iZJh
Wt6nwT6XQLVRZra1vWLLWPyIGMjkBPLdMVpfXdNmkT0kaki+Qmr0YJWDBdmAc6lv+joi6V2Y5qqz
Yky1RDgRp/ruZiiMBNtXWsOq0mgPeaeiXyzNVgHh0yeXEIObdR1k6oVcl+xEcAbtdiE9h3whXfpm
F869nMobY1BuwxZEjTagV8Q+0li105hiOFrWKwspO54eKMRXed6VmL1G2pUUOho7+RHbNJFp3/Re
n3ajmidbLZWi35Lo4xcbK8xfXdGVv8Iybm4nDONWEcCKrTNxE7RwG+CmFPHo11GwZYagxB+snOSy
rWKiMsjATFEim+WQulos2RtMEu7Af7/GoTYCJZOkNVa6NVZP4XBBnx0o61yNZ15xsE+q6iWy6w5D
1U6/tvXsF6CQ4CGcwmenKNPHCsfiSx2q0b4HKLczZLTYcgbRZpVrfXeby2m779tBHEZTmJuUBpX1
pETWhY4V0obeCnaq/SSBhYkesI4qb2IJl0kJwsMDZyIrJz1dmi96pegIyOs7lut1K4X6Yaz0YMu1
85UityPeD0LhL1CV7guYPXFZJPArrODWT5roNipB0AdoVTEui7/3Aw7mY0IYGWFdHLpsVDe1pHTr
RG6aL1JsMU9L/TeNQ/reVoP8lsvS6VFL30RKQ3USDHQJdoHgVXXR6I4TBCSqyab0ihmvutFyUW6C
JmoPmlJJq2DSxC7KLHXTBGF3CJJccWNd4evgUIYdPChJV85Ta29q2fAsQxDdOJXuuHE+yPvWoQcr
HTUczYsIW+4a/xLJFvlrmAca9lk0BO2wooovfBNzHPq72ZVZ4/g1zdMJSa0Ukt/HTRS3vdS0m1VN
bKV9DPtb0Tp0IOG2jAhXsYS5cjBITtdGGk9XDmvoXd3qwa/W9Ass5FLtVQ907AS0xC9ek07EO0cy
akw7ZXlf+Kq9+b8cnVlzpLgShX8RESAEgleg9nJ5t9t+ITzuNhKLQEIL8Ovv8X2ciZ4euwqkzJMn
z/cb93kbsyUG7yGM34cEcSrlHNTmC8vJ7CSxd7ub134tWx4mAk2Jm39CmuAJHcPunGHf7ktoENro
iu7S/uIP1yjoDgg+IHuXNi1wgOCYQsEFPCyZ8r5wdjHHrZ+nk5aj/aoTnZwnJNc3xdhPC94IQ8+e
AYesHRpei5YqVggVIX8SFZc54SetPa+GJfVHJdiGVZk8B5KYy7PMt/hjDkV8FyEKZCgi5J+fLV5M
lJ49iMgAgz7yecp3DW6TQ+izGQQiw4a3yMn4mgRUH0bhKCZm/cqKnPXxv6TLgOVo49DuYTCZL9pC
roFwKqIb5zli1l0kwS+cwqW7YNca2EXs8kSnzBJ5n6mwy3cEQKkCe/XDm0fY0GHARs2rmR1Ahkms
RqRV8GzZ5dGAKI9RiQjkeUTPIk2CoDdTetieAXJOS6SlbH/nZMPGCjhma4qEpCVc94CKYgkhy4YI
5tcswPVD6Aioczo1Fj7wxXwjR6X+/YsS+wbABEStTvufCdxWbKrbaIHbjMT2MdvmdOcIQR5bn/dz
ZanyAaYTMi6WegDRiW9YHaztdFNkcAfkbMS7ZLLYrkKEx1BtDZHnVpANMwv8NpIj4EjP8VREHskZ
euXxddhmc1FzFOx+U6RkMWah2W10DCoE8zU70BvsYwiBsFoQobGbDVxtnUMmkpBxDQ1bw5XRsfFf
a8z2haiVuUjWrS4GL0oLKFA9ghu3yevkyTgWfoOpTOKBXwrfBezYzpZULGh8taY5qHsi8bSoXUqA
1sQs7b/MKWwy+TB5iJsIEBAcFbTCbgF26SZD9nECuDJrHEILSax3NrEAaSOMetdHHPAC16B+nT0p
J276IgNeUFe0nU16i+aR/BIRzafxxr4jUctfG1hxj4rZZdqZOuuewfetH7kRDqoJMCxFMvVZZUnO
wTtFPM0KTEK4FEOLmc0UqAS+sh74bJFGX/GamP9WcLzLTEbqZoBDRaneDGe6LBIhwwsUhEiyEsBL
kHoTNYF4Gaf36SrmpejSEeXNirm8rElz5trJQ0cc3YX5IF8DpeWRg5l3m9Zo+Gl5ijW9ZbnP5hp1
i5jje/xWMYiHi/9X1+v66GByLg3gLv8NLc32G8LJ3ikQmCdvp/jDDlGPp8s2oAkihQZ75WnRtOFn
JNrvcGD3vB1o2c4RoFwj3Qq6OoX9V+v3oq+fPcEFMFBkb2Sz3CqXJ0heyIDCpWyxlbXJ10ZXWpAB
P1BGln7fS8wwMh5sFRY4hzvY5Mz9PPi5mDeUlc7FDO/ohporGoZdHxNAW7E6UUycJzsdo7ZTXQCQ
bA+LJjd1UlrGAMoOgGsd8O+b+GuSiJEBfDnCanrpcWU8op75DmUKlnwypvhzeXCHzXl9GuCOrXoE
4aNoXeB1Iftc9aeVa4HE+9/fqDHNXvMoOmSNmz7CMJOHjBp20wAS7vNuCp98imhVDO4QQEPrGK7e
sIsPAnxz/P81WPVShtOLnHJwARC92KPOsoE4gmNCeKWsC0/1FkoYOVe9txYhi4DvpPs1zj60s9+j
DZrDupJ6148drjHU7giREkHVx5nFw78M5y7M8UbgHa13hCxmzzrLsSE3UrMbkce+d7L553LQthsm
egokOCJYAI8JEENjQ6Ff0jWbcFgNtOJRjrCqKe0Ocz6uBxxG0PDoHB60nPH1/+5mCnDsz3HkWFZO
Hlujk27yk+tVfIV37YmKPiuoQPrjRoO6iLHADKeD+vdb2d6wqGsLVhMfAhVjmqTIKDqJkTSmmrlu
iyDsbCkAJTgEcU1Pk+QeECq804NtQe3ETXIeRoLEHpkGlz7I//CtTU9S0OA6TP61CR0pkbaOH0dF
8Ueat03V0u5Hr44dOzO+sSluACiPLKTTDv4QxKcErzRogy8ooGGpp0TuJcq592EFITnRedXydY8g
C/uBlBzMiWkkbyJIomM2qvo1tV5fN1yf1e9+Zy7XZxwmvjLB4l7VFvLvTCDZbU2W7URUo/ZxhlMb
b+xYAKa64OWYc3GI+zk/SDEjYccNAS+CJSZX6R2CVyUDejd22BTOtSnzOHoGRBqFYo7d2Glm6XUc
WHOZ2rSD/ijjc4vaRBZGS8RFJXr5lw8gsZZ+XvnvR4bQgCKgoIpGOCCKifaeoaIB7UEG2Vpan/Q3
NZP5iiQ/VL9N5OxvlFf2MmptEbhHRPzNSRjtU6ebC9jt96gZyUvr3Jub27r0sP2Did6E1RqQ4ant
EChn4RdBbnec3+ta238hBfO0ycVPmk/hLp4Eed3SMXDIU6JICW9IdOTpNsHZ37K7foxgaUZMUVgB
5LxeEUWbgsrdc/V7Z6titG4tcFYiWQfbVVXoVRjscJTKjw50NFemXddVIcCIOAs77FO3ebZHlOxt
VQ27bOsoPmk6tgcsOafFNgx9xQRfj0s2/EDDR39jZ37pcO5ekMQS7heThlVdy399wgxY4Mg2xgfG
b2tM8OYjuruciNNwnUbrXrfJVioALrEA0ekCEMT+GMUxjkXKKaa23vZQvzaQ2LcVHOqsBW4RSVZi
1yXgbqDnInqf65AaUHUWsWHgDW4yn/4M4DtdWxmhOkQRg9Xc7ntUbttP66h2pGtGPFHhBieXoxs2
y2WI6kLn5IJMr6Fos2HaNb+7vSNbl10gun8UgdSPwFitOwuBdr9Ipkxh52B4Ab57wArEAGUdP/df
xMg4kN+boGhJy/aLntIDkiKGk+qRId0kVu7B0ILN3fjpQ6Vj/DmBrlQieRohVFDHQbkWwP12aq4C
5+1hmOr56oFvPbZuk3d2QUa8Ng7hvvU6g6S3mLJNbX6zLqavejTTNTEajHRYAYrc4JFqsFBRgDBl
dqFRoIHMHGnXI66bNlg1TqmxuXU2/r3n66zE1IEhHXqSb5mffuuGNLyG+BEAixUp7OeoiNMVgPdF
9voW8cagg8XsTNHZ7BAvxyuAcTksibZ7blf8BFDOEc0ID7nAdxfk70huQx+7OPkxzIbGiNhusjdl
mGmLZY2w452E5k7XfrvvUXyU/cTozwZdYQM9TINqHy/1/OLWkJRZuKR/m7qLEHfEdNmlIYWTjHFY
E/iyF0n6Z7Q+K0HaCguaBz8U8f0I/UxBm1lqELSxFQZqKLamX/IGtx4Hh/zSUJte1jFE9O+Yg+nd
x/KIX2/bewRNYUhk0nMoI9haJkn+G8FO1xIrXxodA9qbNrr325wHRUKlOSZi/oHFALFuiRsR/YSU
elCe//qaix3wRRO4BREQgDNubDNN+KDsHN7QCW+wwWOlstMq2a8dTqjMzuu9szjdVmS0lR4hXU9o
pZAyRQJR8pYvOxt4UckQXxC2HkAd7M2GKdRG9mA/YAODZuOd/O1JEmLznV5kiLDMLN3FgdDnMWNb
kUdr8twjaX7CKYQmbw2cLDM8fU/TPPJdjQUHOH4cw5uQxs8yVmCno+UEgVqP2FgjQ1BmMOXtTRRR
8FLxWJE8Vm/tssC3gYO8cFz8NM1qSofQxIL7LKqwpdQjA4zIQyutO4wO7CzfYjNYEpAoGyRb3RzR
YsaRPP3wsRZ/+k40F1yU7HVUpjsFCflt15EZFiFW4LA1dV3SQKN73Ox4AmN7vY15X5dxv9EDsEjr
rcbfelhCtx1RG4AIkcEGWW8ggE92HUGQifwjZrT48EceHGdHtr+ritMqCDFiG6Z8ewBWzO+cHL4B
lg4egXELdgC/pK/ZNtTHCeX3RUH9LbINzcQy1GuRLRuqDmTC7WmLHSksyyYvw9Q3d1tP60enpQZf
BfsPA8oTVPnIZbuzYxQ/RcTUewp/06lRm8Y6YOJesdOMrgKdxslRp3ep8n88TbFWN0uITZplGFSy
+WhwQRUBchkuNUYKhVgZu6UeE1arEOMJCom8mgXoW4SmrhZFZuOOCE1F1sFAZzwXUh4iDckqbZz4
QwZ8TJIl7AHqB0W2gf2skVFX4BoYPqY0mfdSD0/a0Xvi1vywrLwHEUG0txnreAUbPXkABeNhzIYw
LZJgoedw5HauVIO4PtzrAd8blb2lI4vKjYk/mR1LEramCs32Dx3Yn57XH93cDz/Z0IBdaVkl2BJW
drFkLVKA4cs+XT7DekxOGdbAd51aRRmTIUOIWSBfMI1uKgMhZz8DAbcb+eKwFOTEdU0CrCEFeJWb
1CiE/7dfK+FdAc0iwTuV/6vB/4JU1oMmb9DHgi4mzhC6HgEnmKCVbHInkMmGd9WkQJCgKtpZjiiL
3vbJiyaanEeJ04pKf1wXZZ+ibQn2vfhvCtGPZrBUHjq6PqA9Ykc03q5kv/FEth/fW97c08HhSdaz
R3eWLu9mDtnfboYGhnduyp4QaTZdSBuQJ04F9itjO7whPpM+1EaHyCRTS+Em3e54o+Fy76L0DOEk
uokEDfIYshreo/zPbLdbzOmlppjjZ3U/Vt1Cmn03puul5p2oPGJaXgfIDXchStO/rW2hIwUIrnJm
zQvD57tubF/xmYFaTqe/vYkU5KTc7vwArNk6mrfVZM8oyB6QJYC2OSJfIu9fzCDbE8y8rBwCL11R
J8hX3GpcNYuHCrHGN/QqYHg26m7A+VL7FnHlfutPGhm1CMANWXtnRTBfA+z0QG+Qy4Pps/WTLfFv
kaGj0oBGjTRHXakx2Ys5vyI5ECGUMmDn1gFllMQJAgDtmu5RPoW7hguI3bnlb1HOq7DNrqYn8c6Y
9A+Sj18pTZa3GI/rUUSjvqYDT18g9Ys9WJfmkBpBCj3UGb7OpKqtPYxzNvy1jY1EoZkf8RiG45mn
fbr30oRHOsZpiWZAFQ3iLpvCS9hPimSAJdtP8WMQB0Uos2wXS6EPAQJSzr9JjEePfr4aB9EApg2N
MuQ5PQ56Qi6JHpI9zeRUMjXwXY86qELSJqukoWsZKQQ4Kp6nZ0sw77U8qaATt7eNILyUAVd/go3k
HAJKO+qZ4x6N/F5iG+9q2y543IhqX+MWnzq+6fySEal24LahCgjIPcsidIpJgtcrG5AHJtFBohr4
TswIZXukc4kK/x7nFigeuDzv1EYvSB29skhE16lRMFdIpwv04sF9Ha9fbgWqb5hQpCQM6ItxGfpD
QDuHCmD7Tn9VKLj9npm2eTmZlhUII40rzJWQqrjo70grROj92hJDcXMLrH4Yd2xQSaPHpR8uJK6R
T9AgsXJgiG2Z8kIRdlUey0JktlcNpGWp8ZgU80yuMyI5kQLo5l3nou8YV5sC6g39XouC0QXoDeyn
g5oSowYFdOeRJjma9m1Yj+GgxXvKoF+3SvL7CQ3Fya8juSBULgERPEtLwNixiTbxM9vIOZ0x0yXR
QcXJIYLqySL1yhXJHjIJliGCT7OzAievDAATEgvSNDFlcLiWs7DqkCm7B9/jJPi47DgnOG07PM1h
4udHGEzb7wgkXDqFr3gicAUGQpR1YlgRkfDoDVKykFmDWu+Yuh5Zrc3XHNdn1Y83NaRtMQTLRWyP
QIVULFwOggMH6piH2yMJmgq5/3qPDPyjIttQsiAvNiV/674/sAc/x0LmlVtx0q/Dk9vqc5YF3ZEh
iRQqhIUeAma6ivOLwQVnTLZf4Q1u5OZ2G575gg/6vp3iqw4kObPBvmJ4+oBsnUtUL4/zjG9f0hrb
Al2C6Ml+80fn/EMDK1QxtsJWayLkQ9fl4x7McvecNSkUcbH9aSSZ9iL4Ao7va4uh61OkHZRpgsGI
QogrdjaZ2GdMp4ho3c7j6tyR87pFNioeFY4yTY1F3k9v1rYvPWZe2rDXnspKzQ3q1kB+sE79a+Ye
TmpcFrXso9+tzKvARR8wEd0hxPIJI5ZyG7ZHosPhRIgeKkMwTEMcaQNLEH9bAvvTuvgYp3C/TvmC
Bkg/QS7oDshRzqpskxwQayB5uLr2PjSV3KLjAh9s2XU1MJeI4b3jSxjcGMePH3mg6dvwouBkxtEz
dGUief68mZDDR4TPDKmbEEKR27EZ2pdKJTtEGz0ndpWlFTVio3Jk0mooSZ5PR9E1cMcC5wwNUvaF
7K15V+Au7yivkW4w82sHjiQLtz/Yqgp3PkKZhBrPHpdmzkvwraA+rcvdNMG8Gy3/aWqOKCSDgqCR
B0TsO9W5O2+GW+hg+pgt8iAn8dEqcUV/fkHsJ55ew6eXOooviv1NEvI+hvoch02ll3uUBlUnIIak
eScubWvgCoY0j77Ghx5BpXIW7zKV37PHcZFH3V7H4g+IiexCl8ydMwPNjzQqvhvI+AQtNylgWX/p
oLAX2m/n2YAvlgVYgw4iHyCm1n8IgtNFxeaumzAOTcwDXcfzPDYf0D7HQuRfuRwhgIEQCdu8KnQ0
XEOFllqLKDpxTUzp47uu1k3lkO+K+QG5JwHs9o2O9O/ZBG6Gxa5Gvr0PeTgXiLM9rDC2SORaIeuU
ATZOJyTOSkLP29bsm+YZoSaXKHiIPPraJfvEcX9Xx//83E8FbNWo9uxm7hbWQ33tl38Nze2Bjzgi
Vhr8dHFwBGZSnbCjckLLI09werUYtdj+P1+PfXB24K0lB6zHtBCyt4bpCr6wHhPtPulQyMeAm9r+
dQryFfdKFjc4MtmSw8vG9OdM/N85wGgKU874kRP3Wv++qmneI7Y4YWjfInA2eRM4OHumHAKtq8W/
DgvsgbK3VaNFHxQqCLT73Qv0/X9BH0zHAFulKuWk6rvpMVzQ/pKkL4DVBjAZOJJd7NIPSONpRabo
Z+7zpxT2wUgiHK7hvSkhaqpdXI/DAXBl4RZ0PHasgkXPkB+79zUSWUn74U7mV/jHwzJ0btfNeGcD
NzcFW5OnACMu10//LOq/kCDjjAEbg0pWwiO3hpj8hHQfwLIeGDYVLkkvvQ2RHYvmakMoMlZ0hovD
R+RWW7JQXDobXgA7ngps94L30YfPv9cZUcvFhlreL+nyhFWZHY/NgVH7znLBCslM/hdJn4cwxYVX
oxHCTPy7GSJWeb/+a7u5CIEk/Q6zsUNMNxbWVkShBf1DppunUKHlnmLJMJRcENVe7102tkAJtcdh
CmrE+UjAoQRpDzkxb37WrFxTeYcZZ49jCGOS2CHYpEZBDXXmv7GHGc7ibt0wtbCNRvJ41H5A6oI2
lnKQ2aG8Q8ZR1RzERTo6iVB0vuLsGZ6DpXsJkxifz3xDdPdO1NOnwfNZzsq8ZHOb7Li0G7ZNt08V
5f/1ovsk+fwfZozbLsjIVEZykRUuGDCh2/HZbuTahn8jqhlk0qQ9Uriqr9Z3fQGmW1IGMqev4NZN
u3jm5wjpeJXMMNRog1g9rSpJqsmMx0EYtE5cOIyeoYvXLcZGQaT6v2IBVGrqw/fJBaYKWogOah2G
MtlgTlMxLihG5PRkORqnxtQMveSq39EFPtVIkTp0UwyLJ1s6nEogCGR1oEvB3FSCWtYdU+vekjGY
b2EtaqBnI1hRE2n2YumW556q7o27FsIw5fNzxiDFcd74O0z+0l0Amtozs449TqP9UJyuqD+yCIEH
fNweltHUd2ht6PMQiPAFN0H8xJoRRRpbHmsMC5D4o7M9IRYlCiKK/4SbUwc2zBKfNc7yOvTxk5qk
3/2/VM1VB3YQNn3sdcIVeI2EhJtwXseXeB3pLknapzH7TS9HIG2BrkRWW2TzR59u2YUoiZMESVSF
oOILq6zyMKBILtPNI8ogwhgLDgRywGRhxeg5aY6bGl5WJQxO7tg99jpRqA6Bfs4t8vr4CPG76ZG3
EMx3DqXBJZ2YKAPsLRzHoO6qDinq2EKaluPmx/0W4eldeRvsUh03f3BiI1Dazp9+Q/ZmMRqMVHKs
7lZJMpJdmDbqAs4rPQULITthh7VEEMOlH8hcypbkt77JCZTA2mLpBKtzLzyi8krIJpBPglRK1q2P
xDK4ALoQC3dx1CKlMWlxUdbIzOvb+B7GhOWRq+DXfRP+xAbfVyeT+IUCdVIlgcHgUdutWobgXS2Y
DXjTa3QTGNL7vH5mKYVs53BwTiVeD2SgC9uuFfSF4BWpGRCWFuw44wFqUR3OSX+0xKpj5KAZQF1M
k0pk2XZZOD5Etyb61NQeTzJsMg2pKK74ap6peJHdvJ7HBGHcvU/8g2e/kgOga+Vc9xKFVCDevEUy
5rbO+SPx/gXqQlhojNEpzvPaHjcn8tuyZc2VGDPs66WHn8B7fXBCbY8Z8UShcENO1hSL+m4xQFWB
kxV/KUG3aqtzchUtgTnfgKwJJf73Ukg4PxiBVgRIiuiAqS84tck00IugtYAMC7y68unwt54pooHc
EKFAhI+EwCG+hfV/CJDvTmmekJNR83byxNIr4qS3BMGA7fDt8Vrd4w9PtOQq3N5SZ5De1Jvxbk3n
8ImNpv+kHYnPi5foTnk9vdPMx/9hSJbCA1MP+xaTvBL2LtwVUExpJQB4uIPy2ZRL05CbzHRegDQz
QEFOIaYKbMCCJgZeFaZgfDcJhvW5bp5P2vaQ81aXHTCFjt/1EEYPDl/KiRhpLhrVzUuHSv4pV63+
2zjyS2aoRVyFQ2h+h23w40ewuAgD60zkVVBtgeUPC0SzHxrw4RBtkFvLpR69K13dQfju61xWY9v1
iItRAZR8Y2v0czhmYK9u962FLQE4k5GdN9e1t2Vi299figjeEY00TzfZLx0q9BejzI/dGuJk7MR4
aJqa/sNTb6+uocMe/sXsaXNmLrMYDzymTANfoUcnyUdDOL/TOpP7DgR0X0Uj4nYLTGgp1rRGs/DD
iuB2ROfzdK7WWeirjxf+YGQTXdncBNUg2Lhrqdm3YYuRHcTQ7KDwe8KbEzP439SSfVmaDsdohnAt
rP2NGxi2KIBATchnmi4Ih8/kuP6re3hDMS3EsLSRzZcLmD/9AuxemOrbGREz1FeEzAvmNTh4MZCG
xgc1IA0dHoAcMuCYqZ8WTy7Qs/OtZfgyYYuj2VeCWesjhqLyi4jU/4w5wuXbtobARrLkwWiGg14t
zc+S0u5JGNAxmY0x9qtrf845Xr1ej5jkRHG7HyjK3AbX/bWnMzZwVn/p01if+pTCOrF0qXrfRlw+
ef8fb1gz/yo3/TEgypdeAXvhc1ofO9btPFzuu3pZR6hKAfYGRp9h0z3jN8zF3roJN2f+m7Tvwvq5
z9vpddNrgzUNqBrjbpiH9Js2HtJSgL+98Ut/BoBSIFPY6D2JuugqExOWxGMcxHrYeGqo3V9hkDe3
iTmMmTqhS4x92b2NQXGalf4IjFZAg6JDwZnIt+QfHXqH9TboLG3rOJxYgj36CDVa4xvTFROmJg8j
bHl7OxP+PM8TLAIigFkgx59Gs4aj/te4vQfUYtsDPh1i4t2Mpwn7qhXPErILOoVWnY3xRWY1/2o7
DCFD3r83owwKiZMgKBEKlohKRVJ9siYd3z0+kx1LFtwO2C9GsBosQKuDrQaUA9kdQC388p1uMArV
nyJjywG70/NDp/xcogQnR4LkyltP0/iNdWY+UrEOmMLFkKaWCZU+gAfob3S0D8fa7Jjr4fRIel8O
2wS3WsMxD49QzKpx/STJmh7W0Nd7THEytM4Z27F2jSvZRh3c+JgXb4B27PMswLzY5+Zu3roUAxPM
hpoaEcyRj02hMLj5O9Xw1/le5aWF8acQPXZatjzjh7heIHSFTXfXsMQNhQHl7EBiiodSyKRK5/wt
ERneBNzP/QePtb4fl+w7NaG+Et/gUJhliJuF9K84892Op9A8zUuIEKhnuk6QCjTAmbVlfUE56y4r
NLIr6KiYK0gXlBB6foYhHRBEZYar961Cedsik9N78wzU6Ia5euLfkqVuMeAMMd9ARDgWkjsINbEc
57uNdGsV1QSdYI1XP+0Rw0eQTHWfUP2Bx5+dtglMZXRsw3EZ5vCjy2p3XrnHOJnBuzSbJnxtdQAn
Zzc9oRybytWTAZ8fD+59Mi8VYRmr4FCL0Pj1HcaMMMOK2ogCgZboq5sZv34LS6em26dt/AZDUBrj
tdByB8LUuDOZRr82TfkNpn/AGhmq6QDT7bJO+788m7KDyyFacR4Oxzh0cEWkdr6kuIZGTNo8uQBM
1l6nhZInATrHaRmX+gCO1p+6NuSw8C64LtySL0Af8Y/KrNeOueTEsaZ9oKHgp06P+jCNrnnqFugC
hfNJcBPK+ZK62H2boV1H/G70OV+AdUXu9gZ/DRfTgdUbxvjafWexhYkY3f5D07frhMlyFl2ThrXl
mmAipQDcOlOYfaZqmK3+6sZ6wVdo0UeAp/zd2Uhe+pmmD8jphDG/C/7YZu2vRmEsSSgZdqqG4ASS
ljmHWN47QPVbb1sb2KoZpCzNZrY/ccNZxcHTLGO6zs+DzvWL8oPeex3TEyI5SeVxN3wIL/dwvBVO
jw7SCS+pgMsiCO0ThHTI4HNMCxtodV8vUbcTJCVNgYE2/u5x1KUZOI7DiNxjAPS3wbxuR51w+4kr
OIGHEwbhlc9WDobMLM/ThgAk7kP34vpV7QK3ihexwTTGGmK/gR2F6zfY9FmtU7Jja41/bAQmEKgh
xiJZ6Bv+0/mc4M49Itn5m8NFic/TuENai/5rQy7eq6ed2eNgqK/aOn6RsH8icCLOd+mGtYc16sxX
BF/FZ0DnLMWbM9fV4MI3i9/qgE+XPtXNqJ+BFlS8mLQVOzVuqqqXuWqWQO1WgF4ukUPUGDFkfcai
5IoMORpXbO3lI5BesEJ1EzzxRGXtfZNnyRFxaKi9dWTPMC4sT1uixqpdVhDHiMrvZgyl3tEqo8Pk
NB6+g4Vj5a6e0AdNIBcec0vMtQVd9R4d9CuLh/WAMNUE8cGNVdcm8q/Thr4WlDZVujj7ciIhF408
bLhgICxj8NhhFAlXJLYNn5Ch85m043dWNy2kAAF9FWENkC3Syf+EZMPopxvsikMVQDT0qhIHPnoM
pPWF/xFWx4dhTNoTnfIJq20YGdYFaZpYlWImoNsMA/51DxjXcU2a7pjFKbsFXH4GfoUHdENG3THN
xXgdxApfVIZNRzbNLSbLk8T8NXmMu1Q8RPWICRcT+nGdt+VFMITUTZjWYeUOE3M+dB400+CzX7K2
hBMrOSYTRifdb3bkAamJzaXPEl5hKBpXcYPDAaGjTt3gX35dwUA7aDr1J4nczNLJDYvcW/KRwLpy
EYOL/yQZ7Cgtd3yfL/Vb2i//CYT3Vd0w0B0MEVgGHPFI6Tqun8YuO4bJzW8wXKRi+gzSQdxUpuXT
/zg7k+W4kS5Lv0vvUYbBAbibVdci5oGM4CxRG5hESZjnGU9fH0J/dyWD2cmuMstFSpQUCMDhfu+5
Z7Arh4NSVivIK8YUaugGicpDsws7ldkFGdfaeUoIEUqF9aNgQ15yuv+OpLNp7K1f3utW3ZxM8s5O
DurEqXX8tefCTpR+oG71ZPxRG0a2MooOsLeOJGdXm3HagtslqUuLk6WWfFMlTmzk9cGmCibhrEdL
rzcDoZGYFbTTurEhgdYKNh5Kq69dnSdLqn9Md3TP1VaQfp1Hhy3wbNZxcFfCgHiNwnz6bY559mTq
EDHcpjUeIHbEbERtBt6uuQvN76IvtlYj+4T3N6f9aeMK0j0sTc3cea1WHDRFB7jObDO5b5IBLhGY
bcnYz3PLH8pEHwtdp1gXkLB2BiNYeNohZtm58KEHJ8YSHizHR5+L7Yg2lRGXVtwFQHP7QZnhbsw9
lnNg1Df4glNSEkjg1X16TJLenEPvPMbuvt8/thDvtpC9OLH6xFsrWIlPpZ4nK6r6cVd4EQleYO03
Qaj7S2gTID4dDY7DPGVxMan1NGAJX8UKiNb6IRsPoM01NGDEeNLUuR8oxHs/UlsF2e5nyYyVdnyC
6GR28bruwuyldEQO/7ACCyGQTJEm6JTmFhWBLo+BjBnfJfQWt/FYEwCB4JJQKUJy70O34azE46Gh
m/hdA+OfWhGF0cp3OvnbzSQUtRbejsdEdOulJPjpKHGop8LssU9NE/97BSrZROMPBTP1kGvICYsY
+LCzkeN4URc9dxCnAKS6/thUBUQIT+XOxqww2DIIB+KLwADWRlXd1jBXgeJJqUdG6z64egqlROvM
RTTA5qNS0beFWX4FfAy2oKf8oz4U8inofuIpkv5Q+tCc6MG95xRca6vKKT/kUzxwnoU0JQULtAqd
cUdHZC4NK60Oqs3CVUtj9DKFxKijqZnTqwzMNAPHPzh5XB+6qkcM4EZwOQbT7rYyTv1T5mXqe9eB
6lVO7a3ddKh2QUw1k3f5QHgFE47D1HfmDslGR/HqUM8oWrRghEM5xKQPAw/L8rWyxbQe2AsXThQO
N26IUJGKyAl2NuUDgQlMNy0jhGkU2M2vxtSGcCnqPP8KXJ0+DDW0jzzUvGOJ/dGazCwGc4YfPjYE
Z90MLWRKTEXRzKT0JFbTKWZgifPgGsFjoJfeVs+IsYxT4xUiTTuH5YkXaVXeDsZsvs16z9g3hQuD
S/hWtMh9RzxavixvRhhzrP0qXpa8R2A7tuJVZ6IVeA5IvkbEWI+F8Bde8ujkCcinNMnpS6NwHCCg
zhnBbyRBp6q1+rNZev43n58vI9nRFUccnnnhYeMxhu3BSGW0rrEIXheKlG+8J/1lYoNq+Diz4WjF
ngte/2hDbV/hn8kc0Q/LHzWRGfQDUb/zIW4vDW1sj50xoV4P+3ifKVlvwkkNv13b411QnKBbjp9i
SbhjzHC1J01Dqzs0KXU0+WvkOOzLdZgA1fjjl1oifQcffpv0tl13FsxK3SLWcIlvu7YTTvktMEvG
lhCM1hB3iESAlNKjESF/A5wUiYdbDj97eyoWfsz4s3W7YBX1YbAteQNPejShNmr15isj42SdxyhC
J5rVvT5K55AUMoJJ4GXf4jh57QwdoDNgDxEuog4vH181LZ+QxggbbnitLQv4vA8xCgYk9Amv8mi7
dgx7hLAax295HUQp/2hN/1uxaE95yn//Pv+dt7wYESMFzX/8+7tfbX/lp+/pr/r6D737O/V/XH7s
/8rnqLJ3v1hnoFDjPVEl48Ovuk3+/Pv/+pP/vz/8V8bZ01j8+t//CwJz1sz/Gpl+2fv4M4Rx/zeZ
6UNo2iPDnL8NTeNv/VdomjJ1cs6IqbCUFPzkv0LTmFALKaBrA//N2RP/Ck2z5L85hmmBlVkuGb32
rLD9P6Fp1r+ZoCHAI7aFgkhhnnm5u3z7uz8iO27c/zO/+8otjqERl6a4OuFaCiWCfqXFtuGx+GQ7
+Hdks4x3JJMmy85Oq4Xd9trJa6ecWSP7YiUba0G4bcG0nHzdHalAzY1TJwH5VomQC1Tc/W3B4l9R
LhPh5Ck32GomPtOfyAcv8tD/Eg9eLphUNCFc3dYdVzeuZK9VERBQ11T+HSIS7R4KCUCbGbebpDL9
pdOmX8tBgPRmCtWTBpiwLfHa+UTs/16/PV8DjH2TO8Z/PL6LJeBfNJINBKmGdMnkTosccfYm1/ye
dka5h+jLnLLW43olyib48peV9a9n99eYuIvI+f1X5wGZyuCbz/8zr6S/SjODcKhL36zzu6DOQufc
IIV6tVPHPI1mHm5xkXJvpqLwn7C4ncUTXW6YC1VMUkJ0J2dzkxI4fW82vUdaZuxna/idxicxee8V
4fOdwTCcgHZXd4SyPyQEpJ5Vj22RJXeNGrObXiBWCVRd40kCk63c6SUxvAgF7ZPVBcNnTk2XZ391
g5R0XdMRvGsuIfHvb1CtV5Hlqjq7C8LqFOlF8CRi0NQWu7pbjbH3AU9CYFGyBDxozUa1r6FMrFQS
Rod4DIzVJ89rfh7vLsfSXaFjBOm6jmkhdXt/OVPk0tc0eXhHj8Ar1RVW/zbB/D/paqjTTaD5SFKo
QZ9zVZpMtFDnLUy7GG98Lc/82zgzU1gF3dg8658/qY8vEpAA/G9LNznSXefab97WIjvEcUOey0LP
GQ3k00n2Zv1qGF24vUDpsgVLQwDTHJMo0g65kcef3aL5Fry/RYKbJCERGqQgO9dvEsNSmUNqM844
wCRPPNifJAIw8+/pEjvDzg5VrsstIEP6EAbdF+KRYTqYmrSWocq8X3/uGZo1fZs4vXf3zw/ww2K2
iG+XOjuwcACxr71zW5JBaKzi6YzekQopdb7GIRUuTg2BSb+Xk+LRMliA91+UnvrE6eDjYrYk27ww
lHSkJW3raqPzEjtzerfES8cPacOoWYpXAwOuI+m56KPDuLzFX/qlJ98Rj++msO6sIg9+xXqS35Lq
Hn4id+fEuXpSrBRTWobNBVmQut8v5hQyMjCBV5/BhYvXUSUYrUGwzvdA/cWryGr7k032KqqAvcSy
5qXJyUTYqPgjI//rLusaaUsIeH/m3GE/w821OiQEeiD+IbksJ1FvZYchWiDd7eBXy3I1IHzQYG5/
4qBxMYB4v0q5FPZbaRsu6hJ1ZaXhMdvAc1sO50DHQKaRtdoULVqdzvMD4qFtPbxlcuGt+ziNb5qs
D5nah5AkutxlHom2ZJqi7qsMP8t4+bhAKQEcm/xUKgIez5VWH6N+v+Aw0s+u04dbY+iqgzCtAIA0
d16NHEKeUKOx8PMp3P3zq/HxLLIs4disSz5VGub17mHYrS+RdgmUfoX7XHRdwhrM8mxRYeX9BhJl
nARl9J0FU2fpY7O0mAip6qmtmbPEgV6sxqzvd0Mw5jvpu83wSZ0wu/NdPTIWjmMZluPoJt6+75dr
qddMdEpTnHWrb57bxqJuL9v2Gz1mdRPMWZbuFAcdJHLDhl6ROD8+uUHz63l1AfO9sVyDwYJFiff+
AnQH00z4LpQHudK+1GMKqkWM2cowfawEqybcuqUR3vqVFsCWi0b/pfO9CF8aQ/XPOCX898zoL2/T
u+u5svRglJx2cR+IM1j/V9i5B5Kpf3/ynT/u5pZNkcvLqhscw9eLQhpdVElfQmOtxlBfyqlpCboc
8n2G+Oam9RP/JopxBM50zG+BNe2dDyFi73ZZvA9g0LRL4oObnzlKtLWhWvXJov27y2Op6px7nMj6
tTU8kSaT6hz4AbwkzXPVV+V2RC6aLtJqwJrjk5vxNyuQ4TFZyXC8qIiuT3/NbgYzk3D4ERmwV4ZF
3b0AlwRHmdbDG+HgDdp8xHkLSwPc5Jjv1kikuxuO42cJTohhpm+XGx8x64qhLJ7thl+hCdUJzp61
Yjt9DLrPDJsv1j1Xy5ZORRiWwrfuY1Uw2crubbPmQG5JVV5EAPXLCsbGDUMfLilTDiqSorKaowvd
7MkV4qcqqDNbyAK/m97pD2bezj51cbZwai156oy6ef7k1s513PVFmrYUtCswe7na9+/WJCeDgpaL
rEu9Q3POPO2UuXG2EUbSbv2kUPtRKe+JvFfjBEemh20RrtIcbyW7C3/Z5Cd9ZmvytzdO2FQzug3j
2Lj8/C+nFZ+JhKZkblFPtn2sa6N5xja2WHlh7j5ihx0eCasa9olJ6L2rJfm3ruk41TRICFKPrEet
aa2bKG+aZxvM6U0Ewf/otl0aTkuYLld6dVzgA0DmJiRaOofeODHcSO7syPui+gI6XF1DrYiKZIdM
Pz/qSockW7CTT47cG8XUnDU/+MRi5mNJQetJQ2y60Gk536/K9bDCkKX1NHku3ADlTFoU4VYH/Dzq
bto8xwKexScL5+Om7CppOPQoFqYapnt1KnR13UVF6mvnEfdLJN0VA4qBmIufhjnq57HIxYOWzzMz
X6pbFCQzB5GLW/RlUx2c0FEv/3xBl/r2/UrmgmyBLMxAqmFdO9ORzCkDlKIg+IyP7l0vUG/VZEwb
Ha3epqnr30nXqa1vSWYb04DnQu/fIwApfpNQgLaVNrGFP1igJtL0aD3UlXfUM+xjqD/ks2izYtf2
bbj956u+CjyezxJ8FQ3dNSxJG6zE9dnWgZ430rTOYI3xeqqLZqeVwU9IQQyiy564Flr0Oz+LkGpB
CenWXpZpN27kJcs2ZxnN9hsT8gfYWz7U3btKbxBj+Myms6ozThK46v6TS/7Yi3HJFHC6Yt9Q6jpJ
LRdxBmoa2Gc3dhNE4rW16QIRb0P60k0lqV6bfhj30h/t1wG+6ib2+1dsgsZ1OZ/Vg6MjzR/H4LMq
f15x7xcA12VTQrnAGVzdvGL/sm2ANBSMdypx7oM6esFZ09tGImyfaxeuEER38z4dolVUYeeRe446
uKocMXqJGu3WaCfngDGAcbIoL1ee5dRvLQ34CjOX7LPTbN5Sr6/TNnWHa7RsUPD5Xf7Ldc6VOLkz
oXmOo4Zti92Cyn+M8bBX4NlcGUwCHDX2VpV8z8IoxndrGrdabn3WFnzcNCQ3an5XWIKWe11XaXpn
VDC0zDPGnHTSjMp/Kiag2C346cmrm88+7+MxzudJ21ZUNOA98uqsgVEBztQl5tnKvUhf1NkbXozZ
Ni8iccd0wEbNin8Dmpdu0SjX/WzdfqxZpC75bGo3XSnhXL1qIdPGKcl41QbPQBTcOD00aUeeWpXA
+Wu6gyum+EamIkR70hQIdMry3g7Ix82zVHsb8uJJMry9p8D57M58XLoMXC0OFKgzM+5ztXR95BNY
w/XGWRU9XWkWFq+dVwB0JAHswNE1K0YGnIWfvMnzN36/EvlYSZQJ0Iqj6NDfr0TVGm0y61jOfqb8
H2aLtNtuCXanC6jXmjn19xG002OlCvfeMickqxc47H9wFdKyHcXFCEFa7dVVxP3gawPa5BiudIIH
gKyhMTnBOnIMf8G07YdeTt53hHQ4Vsy/n7XNZ5bxf/MqGJQbvAVzL4YQ+/01VHmQ23pfO+cwoce5
dMXhEFF8IGx4RXlUf1J3/c2rwKbv8qTnA5tn/v7zRj/SBFFs9hnzqGhnY+sERhPmj2mSRxzfFiOH
CsebZI4Dt4XtLj655x/LPskpSYcxb+PzGfT+87XKwGKkkPY51ux2z+TG32Uyyd7KWbFvRPbKGOeG
Dx39SzfJ7NYc5VOt8PWM4t7Z+bhEfYJ2/k0XzBXZQPGO4eDO5Fw9AQvMv7AKxzlrPJ/nKsp9EFcr
8jcFRWIFC9X9LUTkLoOKHYr0ol1bxuTLB0GGWN9kNI2eN/zR637/RuZZ81na4988MO4St5oWmF37
uroo4H9ovuXKMyx4kpvbSuT7uk37tygw831sxMNb40PSvxwYwzBpzuqTR/bxZaW6AbuxDaATW1zb
dTdDLlSIo+xZdtH4UPuz/04UM2wb42NuN80x9aENGtgP7MJhSLaxI4rPRgZ/U2QBChts4cIk9fhD
3Qs+lTsTp+qdstsDAEB2qxlDs0VF594l2jR9lUMPs7mC9b8wO0GGT3gfO3F7tAj+i1ZJFcORNevv
rQ9RAnZEiGzXaM+OZuSLErdzXPpc3fxktX/cXeeZkADy5HWZgcj3ix3KndCgzOK9PB8yKNzc+9Y0
2WcLB/zelSPOJvbnddLHB8ZQyTAALBhMKcO+OufdtmpdazCns8kg+pjnU45FmhRvcSiMk+v1OTS4
5DT1SYgs2Aa/roX8pLy8wFbvd3iuQZh8deAb4kfmZf2XWsPtjQISr9DPAyATin9HL14vp70PCyBZ
eKhIcOmLY2eTjVNwEkFpPA5Zmf/K2zCYVo6wi1eCznidsIKkkUCKsNc6Yd67eD4e7Rmq9MMu31eG
U8MW6GGrJiOEBARxSbhBgsvDzJtQSbjIAJyXWQkRHXS5n7wdYNx8lauvytfkEDE4zawP+HeSdWg+
WqqZS9eYMIQ+CZc2CGaue4/FgHGsSPBY5X75PYLA+YAmR94LNqQjmQaAoL4ttqFujjdVZj76oSPW
g4YBVa4wPkxse8KWRPS/0LxbJ0b1Xyurs4/BMPVI0UiKQvBdvwCVzEY1DLb/jCmGwbLO5QTJbtUp
dOKQxEvYCIHAy8wcxgfcZkp87Uz8Y6IJxydjnmhwKrAqL+WeGsMYi4mOAfikHbsmKg9tjTJbxY29
jvU++1qmvgsvIsjWOCTkGJlX8b0tBp+z1GBtxSgMGkMZKGO4+xqPau+g9jzgHVU+japof08NzrDQ
1CBEdqZ/G4BEbFViTpCQNQyWOk37AfdBJ+5rRootfg06iTS0WhS53WGyk1nbKHDLWy+RwxZ8jqUC
Aifvuz7L95LZ3n2psN5JC3qDKfYOwne/6FhTcLSIra/7eBNpRRu+5Q7C9ilT6bqbqMMjo5AHvPqi
Q+XW4dZmqjOkUbCJYTceMEIY8DQxy63pdcNx6k2IYyBV91Hb9RCvy/FX5gbxKYyYv6SZN8ATS/pj
aZU1eVNC+yKz/lc2xepEHltUQJrxcDj0MP8MrPR7GrfqAP6mbdomxi8sMoKzVEi0Umh10O7acEQl
b98ZCa0C7KGbMNYwvOxbI98j+2ie09LqHnCPo7hnIvziGkkJ9a02BpJicSVaXP6Q0BOs84LKfqyM
GHefFs2uGxEbJno8RKpBJX/QC0xITWRKFONVg8BSg4P+GkSlvU8jJ78jHEvfWjYcu0Vpo5QK7LhN
F2oGCsP5YEpbYR/LtuQ2XB4a7G5z6TEl/xHFsbgFeXe3WQ3Vpu1UBj9o9Mvd2GN10dfHpvDzb5bX
3Sad4UJ1logS7cxbAnk4G1HbkJmw2F4luudvbTE2T8VEVFqAQO0mtGt5qOJkwJ+uyhexWdYwxkQa
Hy8FLuL6EKFMOeEYqGXWUyJEcWuMMREJQmqHIsmTNaIUcQrNMF+OgkTcPi/zu4x+Ye/bWrcKBwhH
XUZ7P4Z9sXI7v9lCjHexwKJ9wk+tVrdlph46HM5uMlUOuwr26SrUiD73WMmAET6k5UIExivaBlTW
+oidUZtCg101iKiXQugBnE4XHHkMtWBlwIdamkUlvtRlCOcF3oxGdhoe3QpimFNghgJ1bIkm8sWo
XZOt1Pue+kn80Ayu+71vg69e7RtrmYl06+NfepfAIaLKw3/jsisGvGbPVLYbRplcWJi1K0QK6ZKX
8fvE5nwqdfZSUJdvQC0QgIYs797otpEJCSvfRw3afoRpHaYDTWd9RwhVPwOENs+i0nkxetzhFkOZ
sAhp7hErjnnwPa7Y/bQI7hffcz6wXbk1SsSQk0fwwThW/o2HaHPrdN70XOK2vlYw3jfD7P5Rt3p9
F/X4qY2i8c9a2vh7uD5Y4thZetQM6AZoVDRca6SATLWguRrXkMUiUkxk+UVGunfyCicAoHfZXsLI
HtZuMz4QzEIMne4Ur/CU2QibwWdLKVjXuGw4DMEtm1OmrqLyNSjhni0uqPjl7iWj42AJjf4smtI3
rwxziK/kzm3R4eOMPQdyY1ubvAGj2V8tu+5/pv6Q3w5aKM9OmmuPiM9GBqamvamG2trrbt3vDTHB
gfaaej2FabHBwAYfReJ5cYqMCsyCqnLpREnzfCkjsJEFRJ0CMPnLVjYOZvMMWR7fAIz0zF2QAk2Z
EZLWsh3sA0eO+eKk7OrKyp/MUL+dBk7ZKSNwblFojb0wQ4T6bY7PsmZMh3Qs8y0GMvFNLXFDC/2R
TxtHo3gRGsrVAdpsz/fM8c5tG6xABvU1bUTxq2g85uFugRIAjb/+mjvhQ9abgAo9nS+s2qOk5985
cSI2VTLJ28aS1l4Ypr2TGIIuzQ469uzlm4dF8zia+BGoStprE17ZbRqkd47TR8eubex7OTewqnV5
cpdpJnEXRrGkyXS3yBH7Pu0eTd0CgJnUmj53+oWl8XTbjUn+Z7wUzcVRFGoC3jzVfsij2iadxTDH
8rV+iegCgbyPTMnRAv2GcUcCRUzVuH3noCZl5HO2acFXvCpvHM2OsMXy+6PeQ6RO+1x/SuFKbGVT
jm8ZreRKDInvrqIJy8PFJJv6GX0u9I9WleGq8AxguKH+IvJCQzUVQbi3PMNc4t3LGKaOxoOpBNHN
lZuiTqyID/bK+LYKcVud0GtjHhyfjKG1UMHH5I8Mfr/FlQrOfdr/ykmVvDUgoR5ix0ILXtrGKXFF
+GjGuoO9QztbWnfeBr2X95BoQ3M03SY/J9nIOEd45Wy1yFsPBV9/dkKRnDH8IfQlGI3uG/50NS5/
f6C2YjZwC+9LK05/TZ4FpWbOq8zq2F/UmuOsclt4CxmD+hs9l0NLAVtcjKV7duGALDIBt7dR/fiS
jJp2mIqsnjnC1YkEr3B7ga5cPRNLSy8lOmNuJNY5lJor06rzveIF/+K1eMlKyFe33eWELKOJZB5R
kgthzZ0UnU6xqNuIt3xqFadZPmHCbRU92tP5XTYp2vwytx7aGRPKFK4KWC6u88jp/FWccKdaKRmH
RgwFLF4zqR5Hq3eOLV4OW8og41nXMJWMoQqy7GzJKDl0YWB1kbzP/HyuimcGT+87zjc9GTS+fhzI
+8E0eGdUopuvBWUFuERVcXaXCBEjnFJqdh5suvidvi+ZMcx1JB4hxSvqF36Eb0XEG+DI9iGq+d1p
xuJ9d6y/+rXPClQSFwRMPsUB6k9wCCPDeVNYfZ4qFeNpL6Fq7uFB1kd0ACY0yqkufwhR8nEJ9mxw
nSdUrNDcnvxCameZh86mtKYB7xVjyva5N7L7mpqLs3aH1xT6vs4ZxZ1AzKOtxxIjj1PkQbMNw3h4
6LPwHHtWOS27bpYdhLbbPUImqH/qrdZ9bUw7vMFNGw8dp6SakPowufvL3A87SvMnESDaV52qF4p6
adX3VluUv/LK7OF9BkGCeXfBhAZPihYxTt2E+HaZITx/c4Mka8I4rBxe2XlwsOgcm+ElNmN48dDy
ozTSv6GA8S2k/kF/HCbzuZaFeIBJcjdG9rObOOp5tAa5Zx/tkOj0XLyha1RdGW9ZDpfDC/SFSaGx
Hp1IW7HWYalTr/ja0klJJy5yEzkmLhILyy0ebE+P98zoAaprLDYSkIjXwC36GyOWYhNYXb+xXM85
EmJ/EJGdUUSEOIK5wXc4VFRuAc5q5xF53tJEYoIoBUJd3IzlVgR4Wyak8LjIPq3qbZDFbL3lOxMs
fCDrH2gtStQKSeOdMoJkslUzWOIna89Te1za2ug2D2JZLZ18HHZuijA8cwr7hL6u+J2pwuk32hgG
eMsrEX1JRn0+AeQg0MEOVvVVdkGt3WAb3+E/GplpeeMOqfYN7wB3VRi18hfDMG6TOpFLDwXwAhXm
OZXWYezT9mDKfjj1Di6VZpSUt5Gn/yrDmnYoisLkPskkhzfnQPydHdEa8bcYVLp0QjaztdPa5s2I
T7Za9IVyv9cdtTx2aHVQH+IsEy+JT8oJpvbtcGaepNo7HAiCUiFPSMp4S6Ks/mKg3eHfk0PzTJNP
BWRbU7jFqjxbJ3h03ePK5C0RSAqYIQkdwKRbmb20FbOPP/VD4pS1XBC25J2L0GrP6TwWYaSX70sN
AXrb4cRXOvSx5jhQRaeexvttph2vjpnmvDqXPxbpRjiuMPXL9zrYHeslMCADXmqPYt5qo5Qu5fJH
a496Kxlb3veud+RKiZTIgQrf68CxmjvSuOSq0lPjxKEJ08RhTJmmYfkaRlX/xn7eo4SileMY5hO9
uWv204KigMCELzouCeRwOGjfl6R/Fq/Qo0kpU0Po/MYzh+D6Sy2ZZHNDkPltdLSc3D46ThuvEkyi
IiQoYf7SzA2vn/ZM6pnj9G9eKNnrxAiBaoFtR4CbHMap7M3zNLiJBdvOUDhNwUtVqAaifRMj+JXD
PXYG9VkTbvNs2YiDHeXzGgae+ecy8qLmH9T84rJLCu5aH8xmacWIZS4iDXkAi0E6iijrhEYq91DF
ZEzKDS2YZ6p8c2AksQhkWW5qNQ27MQ1+t51EYFAyYOI4uOtL3K8YY2T7NFDejt3BffZ7ksCCsOWQ
4isuKHf9nRZ7yUHrVIQ5EbWVJhP/sc5T85Z3logppbphGYnGeMibtnnmsXP/qDbxUR8Cf93EWDdi
mZvep8KbpqU1WfqhCLRN39q4wDU1VruZxv/4yfcLEmL0Ns14jcTJ1GNvxVzHWkgj9n8qTU63oyyB
u5SvBz+yEE3josZMQy66+ea4cl5iWd3dwQ6wjoNmYa49olz482DRcD4bg8Ew2Y2dXcqJTneSdCsw
KPshLlK8FXm0U6TDshOx7iXrTNDb93WT/nApvB8x3c/XYZ9+0ZKAdhXVDSZpkZGuhRE5T6keG3v6
PyzjJh3wI8YlPoeafCKHAJkYFcKjFjYctuyDrA/fC3GXiOka0j4IabdZwVHMnMDHmojhClEai8tB
8edEtfDKW5awrPbljFgEgzvs4U6MuBTkz4EW/gCct89Ric0SJ6AYV9KkJUf+0d70Ne5wBtPU+3as
qjck4fKhDsrYYmvgholSab9ql5n7MuknRJH+YKC9FnFx8keEyZozod6fIjyPMYzREQfVDa7uegjx
Li2HHwZusOBaOmXi2HrJBoEgfk6kA+5EkOh7qbnJupdDfJ6qqPJxUg2/XQAaP8HnFDS6YAQ+le74
wuHM83QdNMBel1jPwFhfRDLb28bIEr5pdYwTXWMFqHxn/iHD8exnMnje3WW5lz6+9Dm1Bfkr89sd
J7FC8INHezMkT/HMaNCdnFA90yhRJqO6YBeZp5Zlr7EbWSEgXOloaAM1Czv0P9uRYeLk4KLuXPI+
Nu6ib8IpXyRT8+zMo6itHpnVbLBAOhlWIiAgWXUfipEC3tb6ihCIJIG4MtF2pwiPG9x/Kx+F1OCV
FDs6Vo+bhohpVrpnpt/wvu3waLeC82V3EzDndqZtP4ZVKE9dTcm3uaCElxYJpKMMsZ9IjDvPKuzn
ap6EXto7ziPAwqbnLUSWXdxjD4QdC6ekd0MAhrzvYZ09T5eNuNL50pkXHKMmx1UvGPAsbGF+HcB8
uyPecsVpMPEcxISC38JIucRk+QdKQG9thaV+p+tVQK66Fr/a4Vjtw0GgRbLtE+CY9kAcHc3LjPQV
1tS/NUaGsR9rLb3t7aJ6TUSFLAYHNOwO2uHhMixTmNgdnbSnqRnSTV/aYt/g73W+jOOxuCLDYgYk
4SrnXxJBfoxT+1jE9KO2rArPX2v5DBHVXV4/xFghnhI4lPed6sjOGNru1MIM3Eqs1OSicO3vlukm
R30++JAytqdAITlnooRitIt0YBGUiHo1iI1toYFeYKDh4ZFCBT2kOrEU2Ont0mYMYKVY6s2dRjAb
+N1d5raEHOiEQY75ybAmA3eHhpgapXtURYbcaLXm3rsRw/iFXVKVd3IsMAETdnCywwkO61CzRC4D
kRr/Fbr4JgnXNpvUuAIhw7U9Vkn708COQhzaES9vTpyof2vtyT7GF6zics4TAMEZ5U4zEOCWOmvN
cROew0wJylXoLXNlu7OKxb8nB2HYgh65gBf41l/WEgx+Y5MrAWiAodMB76Nqm4HB7mFzyJ0s7WJf
krSxV2W/LjJPvzH0Lnjq4uI7oqnghoKGosyO4hvMXnd4S5g/6kI0z8nMuZOFK1BOYa+Dw2VwyySd
WMdkGJ9iUw1P2DfHJ6UoDBy8dbd2RL5K2nXmJhfy5NJU36hcM3+ynsLXDmr78bLi/xkTv8w13iPi
zDsch4p15vFDnXsP/gcRL9CE1cTdwBLdOnZbPBtIzfY99pv3dWawzqDOkTESBzRfVAIxPhAdFTOU
k/xuDAJ0mFqUuPUi9pOXUYhHhGnDorCDulxckMULLolOlhKiZ8OlqyuWgtE7vtDDUzm09ABW7gq8
lnHa86Ly2OsQoFYtsVThovez9CW7tCrjTN3XdfakchqnIxtbswD2aR+CSeWvfzbVPxBWEY3GaopD
c1fl4XhWfta//fNt+5tJn4JU47g25Gzs6K+mRWnnxJUYmBaJsHdu7EyPd/i2d18DYRo4OsbdKcgD
YzONRYqjVJ19wqz8u4+HFcJMiKkNk8arqZGvEs6vvg/vai3QDhjVxH+OCnQL1a7oc/w98YcrN5C9
3wrSwe/++duLj5+vZiogiikLfqclr5htY+cpLBr85I7hL6viUpSUChYJqXFsgYYUQApzbUbcnHHC
Nj37bVQS9/OsTHiN8xmGL2A5EnQkbcITMElnVtDWBopSog4Xozn+J3VntiQnskXZL6IMZ3DgFYIY
ch6knF6wVGaKeXTmr++F6nablHVb6jLrh+6na3ZVEhEEuB8/Z++1WQ+sKGGdxoLZnrR0pshs9fQQ
Dyl/JEgCGAJIHvXqM4js7iNtXh5XVmJCd0iUEuA9PTbQ1J75UFpZ0S+qCTbz0YozdazWHkfljyp/
6CJ9Dirsal9/HAg09MBvJF8xt2nj8inRx/ZrDw3pTLL8nv+tbZBbt5QcccZk6SbG/P3d/efN5WRv
cI/kpqP+h0xvtJVZTZ2d32iYvkBbY+i4aYQZnzhjC9Jq1+VbhckWAcCShNoSW394uLYf79cVAZXg
5ilyJRp8nBi/rggxjkZ67UV9E8+RcWHl7I5+kgJ7x9G4FUOF7kGGYWDonqFOMP+gN/mnyIJqTkcA
BE2WJ8w2fr267It2LTAP3XSTpGwqEsmhrnD1K4esoMDpTTxwv7/fn5IRkdex55gm8tvNQMVa+Olp
TnKCQUt3yG7ttOiCIYktEzdqDVm75gT5Q+eBvawhDk/0WD36Lihau7/pqkELnab8TxvX6Bx9nysP
Xu0MrjJxGOX+UCixcM7nE7ztKE7Xhx8mMKR4+pfffwv382gTMazj4I5DrMVS/o+F3IGV2cA9Ha6J
SWsuvM5oz22rBXGrrPuF+sxnn8tJDxmh6sMOyt+GvP3aCTZi5jkxaGvGRyfahNkO3hCumzqakx2H
U/BJXnlZZ9VTRtIoJxCRry+UGfUBLzXlvem2X9zEnD5yTyw3P14f2m709WS63s0s4u/Q69s96HTy
M/LZnl/K1TAec7y44JkiOmIpQRG62/EJ3dY8GksLxxOwwL6dRrkrJ/AmEDi96wgqKMTLiYitxXZD
ulSN4MH0ykM9MYlwGYS+ct60EEQtRU+KAlDvww+BTpXp043rQHFc1+ZBw5xwgaCvC0d7GO5Li1Vr
ta8Na80gbayez9BXey1BId4qxlGhLKk33L4XwyHv9ASYMMeYxujz74mnVV9/tAnivjHgCc1j/dWo
Gv08g9hx0TOwfXMTQzynZeSc0Fe3pF2z0lWtbaR/eIo/vzeIGi1H0Ag0JXqCf2hEbW+qlkx0+jVg
QiaA88BOa2/LnmWXoTdm89874P9t6/Fl+tbVqv7ef/Ye//9qUN72uv+9P/lA0zJOX392NG9/4W9r
siX/QsyF/NrE3GYhNKFq+NuabOl/6QKNtOtKy0F06PEn/7EmW+ZfYEtsFNTYhdGmbOqN/1iTLfGX
jj/A0B0D04vN+/9vrMl8lF8Xfv55wqdse9NfAgGSnzW7ZZt5zmgOXciUg9ZasWQg4CankQ+MaiHR
JUOkq6CNR8he0urmr8ZYuK984vlEyGxm+IjXWbLzZLBgIsvVGM50QPfFucpN78mOBjYP0IleHrip
l9uHirhznM/rOF7PhkO5CFSwIfIpVu5LD/5tAHGiL/Z+9dqI1GiP43g39VQRiVNrdVDmTmP6KBzm
C15OkwmF2DpWjhjz62kEAJuORFf2sliuYqOtXy07a7/X0D93GWOh13VdOGJw5Myfa68qoJ4sBaWo
g5ryamt5PwMGdQh4IsnukEQJcJUx23SeEoxz6kcT5hHwYiV5ZXNcqleZt+IdnZmA/MkQ8JFEBYu+
0hLTNIv6taz8WYxttHMTVdJypf54siH3s/rlUp40DuuHVBSsQgw+g2HCe2ckzMIPwEu1qw55Es2g
OsveE5j2ZEZYFucw2cDh1cfekSH8KGLtuatCBDae4yKwOm0cd7bpqdTvo2rzUcKZ9ULCI80IhTi2
4T3njuayBndEwBQ9oReLgh/6BLGlt0QUxMzIlV4/Zf2q4p2eWwWJqAYO1i43pRbQlyBlr8VdwyjD
KnXQc5rVPZq1Dd52HsFnMVCKkfCWk3gdNUErPU5KN9rloMjOxqRz5ZFTGLlgZpOVUJONinKHhm3r
+k45rDdSGcL2q2mZmqObkdxH0zmv4BFPlXEcZ2I5dlKfaEjXSKY2YVG6QdUyB9qMlbPYu71YCJRx
qlQ7DCDGtZ1F6gqHe9UQGVLYOmPCtqrbkha/pwZkeUNjHAkXavez5XGIwQXowneDtQJDCR4NsdtZ
Z9y7U++gDOqTE9oC+NZslICCjcpcAmnyjMVxuihI5mr8OufdCh8HhB2/uTeU8mxNqgyFpO5YrwXY
KDpIjnTOWzizHfMHty4Dw40UfRVpk0hsl9BEg2TV3EvqCZkHEEspvgzmjsKPGD64hC+qdT1m7RJR
K6edbR9rFwdRsFQmmWAAl0jqWSwxv1T97D03wPfbwOrdYhsgWUqCDlgw+bqkQeyp5r1vHVio2G8B
SjIpbLpLgPYC9qYA+NqjCgOxmNW8tqYk6YLpVEJUkUfx/T2fRfrsDCvdGrBm4AuyrLOXUwIyCugi
MVY1TYe2+y5itzCDrCYWYSfgIQAPJ7FB+IWpgTEC2m4/OmVd5YFpzSBTek7m3EzL6h5UlRYYNCbt
pVR9a/qIwKOPvmkkjeJSTVc2UTfIBxt8lMFA4xakPAoAoLReB2UkSkXy6OaeATLSbKUInJl+ZdCD
ax8CiNsxdJIiK+KdWpnbBIVwSbJaRMUJgxRCRwsICVXOWWUhhvKtPrEScqZHTPWNNfGe2p623rjz
MqVBayclAES3LwHIymYgotjVKgDNiXL0k1TulIF97chPa+CEOHtEf8a0h1bD0gQOWprHBQI87O2l
Zzk0Y6srEDJ1TFBTi3IzWIHrdHti8Jxxj1e28Pb6mFtPtd21VD3unD7Q7vTe60gfnmh7WEyT9ZRo
IaTlMc2Foe+/ePMCbDsrRhrEQ9MbVWguHL/2EUm9hGcsIm5YeXQze+PjzMMpBY817+miWS8z8+zJ
54tz8HbyOAnLhoAvTtrDauIFW0V/Z3UJTwjHF1vekHGTDiduo/Za4RTM99OkEON4edG+6ynjRS4f
7TOAiLu2SW+ttiBJxGmHDPhg7ZQ8mWV/NGLCWpi82UG3pvyseHP5+TjhEURGRLW0Swq92rpY6+oy
mwzLb8voZPPTu2l1juP9hqNs6MWLT44rIKRyuNrIz5LXuGzGa6vV3xTX1m2UXEwzzvJu2CKs041U
CkuXD4CVc2e6FfgklAUZGRqmt16D6HIJQm/OGQQ+0SN4X4CTcyLiJW32I0kxIr4Ze3r/zF8IMDpC
6j6pPjs1sReC1+R1qAIRM5ZPl7Bsk6dudLVdj6Hg6HTTl6GKSF+BVHQ05TbJqe6ICmRpY6xfRO5l
lZjGdg4J9Q3ABXyvTCtms/Vu8rhaoccHGu3oGSL3DIX0o72YhBQVtGCzrNgZwH21FXRQblo0Soqd
MpczenJ0P5WpnbklM+PcKn2bMNymnsjpy48GiSgjFPBTHi+xn1TukdzufeGOd0oMpxGvjCca1h7w
W9b8bR2Za1aTs5z4+0Rox48qs4inhLlI/tXZ6ODLzM2LHPURYhSKbl1fDmM764AL+Web2LpNivkN
akIVoscgfmGyxej4dqceKsYMVcmL2tG0t4x9MhKMM6/nWaNjWBfnk9BowlTkstrW9ZBMPDWsOJil
QEMr2fiu2z514LHLLEdj4YX0DI9DZhyh/jw0ypl9BgFdsJBm87ACRkdmdK0MUlJSFCarW16yFkF/
BznKdCKrw2SdcmCS4gGiMkmMYitkiv4trY27riXCaeBlDIaVTqvG0KBuv4xG9sRyGuB2SE44K5BB
oqLo+5o1IAUwbzGzNEnXW+5bpz5vW2BoRfI4R71LrS3EF8fQQLEy8ZdkmcK/Esz+3flSTfqwI0k+
GOx6vqVFR0uFFyish3aCv6kZ1nk5dG8uKU9B7YzichJiQTr1hA6VSPBMfnC5XebmV+A8KgeFmO0R
GxxRopXiMhNWaCZRizDG2eIItHcM5ruqmcKVfK8zRG/NvbIcShMDjcCsnWn5jYX0iyHFHWgQn/CC
gUOlIRF76aP1DDxtvVhz1BnwstyiHUCGwxm3pj0Kzp2Al+pXLr9hVlk3ZdUcuu6qi8d4E7JdocoM
UD6duqLyuPPpNyQWlytgrzVi25jjK4byp36RN+TxwTZlk50bfQdY796wqwX5HcBjsHyJ5RBFgJgP
hy3inSV3obi0PdRw8rf9PmdQNqAM0PJLRG7n6J9vmGHfVRDycYuFNitqrHs3BvsMHSifpjiWlCg/
eqRh6157iGlju9iNixc6DHutU18pMp5SUIpe8kZv+cIqbtPlSiNFHrDq/bCYJFzx89vjK0WgBnFD
8ZfToxmv080QPxRFGjiiA0XZ7wfvXav7CwQL4dBH0SU8+XO9z/aku5aBu0T+YHxMwgyKyhIhYr0W
mQXho+wxzUGtBo24bjiKWIUZUi/SO7iUSqsXYHHAU2JdHCJzhSlPCl+cS7Jkp/zaZkxQEFFbKGAu
tbG+oTFLgyZnyi8Mi5lYRzFCdxatB7OSqRmRTA2UyJV19GR5xVDyvJph6OfMEyaVPjEN7HZ8NSKC
ptzzc7t9pbQej179Ohtag2JOJ7bLlwBKX5yeH+gUrySImUV/LaaoTTgW9L1LUKZuKH9Wrl7t63zo
lmMny/yFoZPnkihZwPDqam8OU7VlxiS1nKagB2a4L9EzTT4Nw/TKGicSXMY0hWTaytJ6Ax9Yvgqr
xCNOwyhqQomkAxVhU5Yz7GK7oNSqyLbajUMhjrYcdRl4s2RH7GnaElgUqfMGTUNNsqsyzzjADB/c
23w8GTIiu0mm25Rzblx5m8Vl+b2whbf6kd41d53WrVSeLnFTKC7i6kEvSMK50GbKq2swqf2NAwk6
CVUxWveNEQvaqY1nFbtk3joZ2TI377xaOk2eruj0rXVCvNFQDQvWW5cvtmucHmOoYGu4nQDQqED0
/XJNGsnYE+nYefZuBnk6Hdl6dFLo53ho/cnK+IAl7JOCoC3JyC1xja2wRHmKFA1Oy+O01toVhcnS
npN6kkPTXpx30Uu2maZhMkTAULZ++3G4/ldNiP+zDsN181Hd993HR3/52nzuRfw/yUHDoPK/7zOc
v66veaL610/wNP7S370G1/kLkgZjHfxqBBuCDPlfvQb5FwYIA8fHdszHfEIb4D+9Btv+C1krFA0s
snJzD/HP/c9eg/6XLSHj0M1iXETrwvpXvYZfOw0b08awsWBslhusLwbX+dlxUnGypQolxrYmP56M
oznKP0RDDB7FtGac93ZpXzFZ4Zz90026+buJ/TPS61OP9O/rbh/egVTiAM369bopiJJoinSMC5I8
Hh1p9h6GNdPnqZBnv7/Up37cj0sRgAvGBhUcDIxPc7VyRV889PqyH5vJOSvM4cHr135vrCsQFEP7
w0Rma1H/1LP/+2r0zT0JEgxY3aeu+dRiv8/6GRyPM2KcdrZTFRPfHcFr6b6ZWPNgNVIUyfr+X39N
PMrYIuleMaCztzv+k3coZZOBB6nxS7pO7SdK6t8HWS5hmq2CNUrVx39/PW+z121jJwMu3K/X65Bv
J1GOnrNMinIGX8qBZRdzyL6VYG+9PXh9lprfX5Pm26ebi4EdoIjBA8uL89lUp2SP7WSyu/1IUh8x
Zgi13Vr8yYb1+SpS35y98I5wYfFuWJ8eGK2zyEnoOH3ZbiFDt+mTY5tlMvj9d/n8BnAVenweflJL
4mD9PNxJLKVVcK7mjSldIVIq5vQxawibYYlf9dO/vxjQPtAFYLX+abbvEyQDkYS/o0d4rGQyf40N
yKBmajz//kL/5d5BfrNQ+ph0v90fvtGfnsLGzNiNAcPuNc+5hnPTkVngzX949P7rRSx7W7egg7Fs
/fro8UQDVlM9Wbum9WZaxE3FK6er33+T//b7wE3gbrEqYlH7dBEq7ELGLt9EuHI8NOsKAd+rLwq8
ZvvfX2l7U35aMhDQbw5ahG0SrCN+x09rsDSWiRCFAmVIiEj1D6/Mp38cLNG2s+hg5jCj8tt/+scn
MAFkYpb5njGYgkWV6lF3Z8pM9Ld1SQb3ce6NBkTUGmW2P0Lqbx6Q10Tz3e+/43aZn77j9jHwaP4g
Z/ENsZP8+pNpwKzdFer9vtenHN9pHdFbTFKYjiRR5m5zdDhGv8wjkMt/9+j/uDLLvgHlU9Ds/+zd
tmkuF906FHtkk8VhQcW8XzJ3CToeri///kuybLDLbxNb8WNY/9PDj26YTh/17r5NyJTWYtW94c7l
SB5Z62E1yuEup734Byv2f7uz2ystWYfRAFjbhvTTRaPM0An86op9nQrg2oPT948jUT2nSvaE1s6x
MZCUOdbmx7/8sqy/EumFviEJwHJ++kUjQ6c1qDflHoxxf69JB51OUlXPqpjaw6QG/F9GYT3+/qKf
3nzTRsYPD8JmFm7ieTe3P//py1p0lJzKE+W+XQS6st6dip05peb4h7fm08v/93WosnCo8uZTav16
nSSNvEkprdzrQxxd0o2ybhrDsZFtLfUf3v7Pvx+kW8nkCJUB95In9FMlhGJR4mgYiHHsg/4lvf79
DdvoIHzWn189JpGk0LPN8HthL/a27/rTPTMHS5CNaViHsU+QX+nLWtHzz3V8zKAMiWjKRwKKkEUB
LncYHqE9rlzk/yywovInERO/XBCzRwPUsrWvTrOknj9nsfdk9baFnjdR6xZOrJi1j64dx7QqSI/2
17p1nlEwDGcFmXVxYLrzDMffVES1m2P60ADIc+geVOUxmypmBSrvzLNh7ZR9iaVVQ+mE+D1orBRJ
VqnJ6dGJHU7laWMkd1XuAaVUtvYczYt1JbLefiNF0XnXR726RbYwECSBfvI5ze24pwtnEj8Dgdzu
0MoShhokKiZPrGn5JLQf6+XYJ7UicjnG6RmWjpD3vMTR1aC6Ve2U7fYjBoi8uu3kanJCrUbLC5RJ
G8TulY0lSPQp7FtB9uGRFANibrTcc+BwoZUIZ7edZWCLmNvPGWG2jtWPLC3H05ZvqEuNp6QwYQcv
lSgLH4IYgdMWk7KzjKV9CeGf2CDThqFuSImOSX9xEGM9xWmkyjDS9OK2dWSDPaQlzTS2t/Nqkdlr
dIx6GZt+627ZCl2rNsg8QJfhyAmf3gd1Ts25eXLUl4hWwE2VgirdeQsuaZ/zKt1TO5fZfIz4A2ZH
Xu8dCnOllTtR2p2YSUG7b2Wv0Ugu3OY9Yk5/jZxQN/bm0pn9Scub4rKB027eEFk03WANIBVsihHG
XgzpWs2s/Ciy/WnpqupouYN4X1NZK7J1SPuZF8N8MQR9ad9NALmAxkfFSCuM3n0QoxlodjDUyYwm
/o3MptwmzBpB+jjR83PNsd5LhIt3Y5536d4iE/s7k/fG3Rq2VRUk1I/PHP9r4+TUcZPdYBebz1ur
8LQDGk1qPcOey2eKPmEeapFmao/hUFPHIrZoki1TwhTRkopPOJsT8gW1Ennab7q53aCWBdfk0BJ1
26+JDcxcFu2uq1tND+kqGkjXy3Z4I0VHEJcF5qYKZnM0zhtpJM6+EUMuUEEN+i0fJ0O/q6sBxUs0
QBmZVCtIZJMr08auRS9JXlYDNmJ25HS9VrAuAlRqywuBew28idiZVWhFVa8u8ogRxkFLW+IvtZlE
AazzjtqVwlZ1GIMGK/cm/o7oRBZa32MRYdB4S4RpZO0WBuln3IklC3Oq1HOi0D0ChOpBtCg77OKr
iDwb5HSl9OosEsxZweR7TAjWGm1H6JjexJJiJg55K6QHEz1C/Proa8g7UY30qvW22PI44gzBbB1p
u0JHio24Ie521fv4W9eRGrQr28K29sjIDCNoC1KED+Us++qLZ9UDLrEmpwVlrSOGC713xbRLOtLt
/KRwpicEGc4a2GYyPApMb/ZX5MDOQ5riZ9/nZr68a15vG/5q6b11UkgaFQKYuVY+4aPqbG4d2w4y
VcvniACa/hTrBRri2pHdY8H6lu9G2J7vjMsqc7fYhdSw1eRyYOXChBcwQbGInhgauGZusa6PFpX/
RdXq3RLalZG4IYbTuCbWR4+t/aSXNe162RaHblm0JLTp9DNnkJoV770mGb5PtHRFQDpCfhUZTCX3
tirWj6at+M9oRdsPjSjFELh1xSPQMETod47TJ6+jl9R3o5MSmyUI5UObQ7PIOM/lxi6tyTFfsA9K
JhV9A/HwgNeXIKc48rQRx11aclZeV9YoKaJu8NcGudWZInroWLqziEJgIpju0NfqRZAbsjr1049H
TZUtItoV0X+cD6OxM0ilI4WCNL9hVyRlZIQM16MbaanibcxnQg0Xh/+s1TOwWi0DERXgLt1mmEAU
PgZdas4FaCWefOj7nhdqLb170tjWZgz5LRL+/6VKk8Dt0EbgLhgkKRLpSCSUYB+QR9Fuege6tQKE
Qo3vw0c0Tir1urAelT2BTJMibCUvGWYZDLYi8v6q6qnp7A6gLfbkwB56DTWjB0tl7NNvZM+8c1aY
SF2N9OsSOJJf4XE/mGtBcndNhUHmQHuHojlrdnWhE0lN6QLQeGuyBFURESzjcKjlziJZu1SUCnym
ZYZBsKRjc/BItdpkYuNZxEDsYqAcY2Gow8H2XisNfIZdemFVlu9Y86Ef1BjC+Mnf7UGt95ORfzdc
Z5/o0KxT957efg3LTX+ii74DVfVE/NYR2OCdHdd1oLdK+YubZZcmEm7Sbuyv1jacXrFa+aXWXrRJ
t5wvW7hznfJqLexygWNrkG9REVgbdULmzgHWdR3AFu0uOtKaH/AgJDsrL2/gHcQhRo3Iz1WHZX5M
AfgRi0pEEVM8Rq7qjJapjRsg3mvNupwEQu1rUrfGi2lpVhWqhIUvUFlXdTvd5p0nZrf9MFvRvEtV
DnOYuV39pUMmelY6i4vagdMdgoJiOSgpGL2i4HlTTHhXvjvPmk94lXG/Eqd2Z5UmdWzqLV9SAbCV
x5uGV8YXOUCo0A/CqzJmk8AhLCVevDxyLmCioZXhDYoD+ivpU9zEmJcEVKbrlkwojXpqKtNg6nvr
nUY2DRJmnZH+pYOugbDPopf/dRqX18gmoG6x7+SAGDAfsUlotiKG17jvXZ2QUDUbd5CfbbjK0dKe
5Gg6d046md+HUTESIIIj1AkVIS1F360zuxK8zxo9rhCpCLtO775FlLJZAMUnWgI330yO69jpoZ2b
wCEq/kfb4fQxXkxl6hcYLDPLRw1aHltH8TbUk7pxpTB2ztIT/kTx8y1D7z099OUymSFyuo5UpaEu
sqDRAXmshprPlnn9qG1GOvWk9ZdMCDzmlaX9OMZ6+o6x0v5Qo9vvWqKfdHKG6odZSOt2dmmHbK8I
j1umw1MdY5Qx0IlMPL36OJy8ydK/u3HK4Lsybw3kEMgplyPlUREyaNS+a0RuXdRe1AZLLp4St+0e
IamOAYP2M9HCmvJzrOUsU/HaXU1MITMy1ANsvu1t209EprkDqXpT7JVEbrnfEbagnFkiyBn4MMO8
d9YQ1xKD2EFbGx94DfYBz2p2OW730LRIj0vhugc6ZqEP1H7ujdusxIvpyBTySVR3Mp2Onr5euxoZ
9T5mZ+estWvSleJIyg+VLBXbKHhvxoUggV+JKyjGwOzqKaQq1X3Zlf1+kaMXTpMOI9Ew91MEbMwy
UiNEb18Qtt0RJ+kCeD4hLDaTAJFncxatJa+saOZ9S+onkxLp7fIhsjHUKt34ZlkRM5NkfogGmd83
tYLaEDfectbq2Pm8SMeGOkXVs0mW3pfeI33PzRAB4BmQN9kAD4Q5XHqHL2lU7BQkXfppj/IroLq9
TlfCZEAK8VCV7pRfWOxpvtM1w1mD0+HQmSSeypU81nkxWVLsnlcO8aR91Ij3yUk1Dd1xRMzD5rWf
V1jaaaEU9UpPYo1yygAr4UIOeDlUZ9CB1TVFYBfYZanIfbMlP1xJBAbFtaaCZSjsmwx354PVqNn0
zTxt2y0HkVClBlMzNiuwR8u4NGFZsKHv19WIr+nmroSqm0vpMJgd8Rkb9cKq0bvr2cSvtE88kWgB
RWDDe7Q4+36kCvQ7ZGwUyquRFAyXtWgNHaZsnEOm2LjNbApyhjqD/cZgakzPyzIC4IC4YAHMU7Ni
kgTfjtOFWboS5y4KXyoWUZkh7d9WhW6L9JF3mS0vrTXxxUo0Mq9dClu/dZI4DrCAroxyhb6W+zVt
AX4A1jAWFBPYNmHYwC+SWX9NWmmN1KmUlU78cztsxloiPD23S75IfH/DbatbDZxz7aNpdGDhCwE6
JkpAaCK2tjfNuuRjxP1Xjxrno61RVR1aTOZ35OKosE6Vfs206nkwhbXrcOOlUC/wGieCTZqyLHBi
lxD4icTawe/cZiYPdMoYnGcJfIcY3ZD0l9ibn9d8wBGmI8Y/zNOS72c22SLAWFhx3mzYx1vOr0jL
NBAz20IraXgksXBOVSIuqzV7jDV8S0mM87gys1BS/JwVSeNcOnobX4xaNdyDp3Crg7WuA56RMiFB
CevbmHcVEdgoTQL8UKm6AZbVXKSDlYe8PMYNomtXhrLBZ7/v9BhnIZC+ixQp1xVmh4bovO44apR2
axbrxJOlcXzDiYoEpLpTPu2Z9kgQ+ALrZCqy64xM7q5R9cF0FvHWinJ5sM084VRicDqyMXJusYBA
LVifnB19oGbPHXhg1qC3BPQhRScqDMcJ09i8tPwJhqOJ/AEOfsi7UJ0oDZ2DiTAJWaFdYzDKkosu
c9+MNfZOHF0urWopDX8uxjhnCp6OR4dZYrVgZk6FNl65kavfQESpQoW9D0fi/E3ObXndCLu8hvI3
v/NkPdBpw4NNSHQNwMRJLsbJk2cQlkA9J+Md05GTM6VaGix1zL0lslRHkRQvQVrVz9iHt31Tnw+i
cGFfJEKst5FDewnrxYqUO3Y9ZvCDDHDl1+hwSuOR4iH90hcDQYGdpJvuJ1ofN2HWRcV08NQcf3FL
6WFFWcaYePUIz9RW2b+wMxKTXWGSdllLqaRKCgyHlLZCxNezXkUnpHvt09S0ehJkc199hVytc1sJ
q2SG20f3BFCPgF1khMTAKRF+NoIss8S0hxAnsvZVVIs+I4qN3DQYy7LbTYP+tJl874tadnMwFePr
osBdDJT9cU5CJ0SMDMM8nK60gjKFQwb1kusUF+lI7D1+AdSAVe3M7UZ3Yf+Rpf4FgNf0kTIwP2I7
f1RbeBHhfojHmKmNbKS5g7QWHYD10XjdhuNJiMK77Mq5mb/qXUcIrA0LiT5w9Rw70JL62MPjb2L0
B/+buN+ceYnIjJek2/trr4vepxRe9vGow3V0qlK/jkzW5J2b1h8yI9O2EbF2KR3NLc8gfmi3bbGd
HTAFL89kIqPUiSkirqLSi8YDfbWqDMtpsb+miaY4VlDdvehubO2ycik+DAWhpY3c5WGyR/3eFI3j
DzSMphCColf4oFJQCbpGPR50TUCZWbMKTeySVSSO9uZ5lJhDtE+SlXR0pzKINhtcyMtNtmq7ptIg
RHlr4lB8cjvw56p+QSs3K6S5ZcKvH5QpKYKZ2Rvz3rJX09jl40iKzjLI/mFwY0p9KLPyTClHPlpJ
Tj51MrQSuQXA+C4EuWTze8ZzVe3GFeaagxM/3vOAFBPRO2V5acgc/AUGBjSWqPbS18GkogxSIFw3
EcFnM1MhQ6AKQWuU7cp1WcbdJFb9LVUs6jtvbiQuRoxUE7iKofySeUgUfNHoxgBdiDD3ncSoGoes
HrCsnNZVd9Oc4awxMJhXgdOMpLlgRxTfNVffRDuqB/1kK6eVPklBSQxqptChEMxjpqjvqL92bWvV
B1oKecNWkEk9LByn+R4xJ5520VgWTRDTb7rEOOleZMvCMTjLHFZ1F33ZjWeuudgBLRU3m7t/xtA4
EEUxtR1HCWq5ub/w5phUwYrD0RrQ6+VUaGQcTpJotIi6zTmiYGVezaDDMdvuFmtYn2jYjP1OTaoH
F2AOxM1H9jzunRyLJP+dHV+3bODroZ6R1XKSmRMq985zEOBNa8LoAwPylrxYME3EST0Ellp4THi1
zC0rbomrE2gNGLsrEY3IV2NhX9Qk83j0oZzhNmar0mjEzBzwLJba2a8cp8ipQQtHO2+LxclCp0Md
63dJ3X0pCiURts0anSoHyei3cUsl8Acr5eBB62+ko43YyN55NXI3PdPZNGEusyJJ0yO4tU3pVuxy
TCgJJdZYvoDJaFlA57Ecg3kc7O9mE9tPrWfFUHAaL9NCUdgI9qRWD3ZgmvpyaYG9Efj5zJYwkE2V
kosh/sa/KL/XiUGpGY0qfka97n5X5oxuRC+reW9qJbLWDDTxckAXm3DwW5S0CO5gIAjYwGibEFUP
PVtYCT1ZhkCS0z10KfNpSZF5Bo3UdPso26qjRgRED5dKJ6KcRXJYLuy+Ff3WBKO7ETVrPIZ0tsbr
eFlmN9Bcby5Bj2iau2uxudCvtssZMgdVEa99BePpgGrWa0/V0MY2Hb8C2SIpuOZJAlha/XhMqoMN
xxre19ziTRS1ljs3jp2ZXaDR3CpCHOnMpGBJbbmURiJ1hNByeXGc1P7Kd/buU3ch26E1zFgGc+p1
3Vk1jHwt0OkLG6fT5NZ5iwKZrIO8t570NuFU33OMfSLxQIOkEeH12BnzIO/dzFj4p2KkFZAHBKof
mPGEyBaeMTykeod5X3p9ZX1bXAQUV64G0+mSqtds/Qyn48csBoHka0Xb6k+4AK2LvqFFDlLLrt3Z
N2l9WbtWJboiMbQ1zgFNmVyCXDRAhCs5cd+pUjXlBjokN7UGMpod0d4gMQMEeu4p0ZfsmXDBpzok
KJpMaH+0GSP2xzT/H+ydx3bkyLZk/6XneMshHGIaQOgIaibFBItJMh2AQ2vg63tHv3UHb9CDnves
qm5VXjIC4rgds218rG5IKL4y1KGqZA75foQBuISThsv84PMyhgOA7M5putYc2S1B2DTKWepQnxus
GkLDQBE6fkRm+6gUFHhGdStsuCtVVxRvMGHAC1W3cum90s3ohUMw53HEyrAzQxddrybvIfwx0roZ
mLh5WPOb92B94H7lqXfqoDOb4ahLdZPCV/j7Z6y/9GTHTa7m97FuzPVIbszPUB45amLZ8lCoLWPK
cFEb6wiVsY3rNogcZ3T3ZOrs6q3HRMn8AbY/5fLPSgv4kaiSj1ZOyQq6AAzOtqnNuvriPTLYZ7qI
qp/RVA2tp37KOW2ZDJYuSMIYGOxOcbzHDNnZe40RnXQjWQ71hnbQxnd68AuG3WrBLlfaooGFxLnH
2MyaPT4ywaiaX+10ELO81i/ltp4LO/gA78gilfRLx3wlnZK+ZX6j5OSSc3jLMuSREPiLQ+ab12Ia
GUbWg/5bltU+jUXs4Dz0bqet+zW5+dd8Ffs92pV0XmxZAy2he3P+xYoqnmqnxek/pguUzTiP5zeL
8LFznsaBWHBszmVwcTKEGx5qiXcypD1723QcvZG8OqnPh0FX6gndF4LDJpk7w9iJOrboJVe+Crim
CKJT/VoF5Jior53eYzoe1MWRozM8OGgKeo8L0ACDaDj0etalu3zBBySIy6UkXCQzHAJbR2Xev2wa
TBRntI0AkqTP62IDlsF1opHrRJyIHDcQT10PW2bcaUbsyXTZhmPgxEBcEduAv6Vs/Nx5rObiUHNL
9rt4LuryMHnN/I+xO3V4x1AH/JhOsz1/4iqt6TSuTTFH+DrKaqvhwdmgyGDawGqnRT7/seiFWhh0
FtrU0TKNjgfsDToFzGgqYVlSVeuvN2AaNQxAp6gCa1tQH02d/OIvIkAEzqR7JsEIVdpZPPN5dcDY
brwKKuKqABLtq9KFkdNL5XV7ay28Pmw8UvKRWQFE2tCcnqVHd+p1FJcQHM+duRKf6sRqPxRO7Tzn
RKZ0aIpi+AkUJqbzyuYs3SxZYzzU9jjx/qVN6dnhMPwlraTKrkuyqn+2gFO8AUxQG08xEbsno9RY
55e+C4KPhbTT/ICcOj0vgdW4J0yXzXoOwP6qw7hwhrwMRkIuIe9FFeyJ7g0Vr5V8negbpupN3jc6
zZ9nhWN6h01egCCzIJ4HN0mIwzT8xSCLhx80Mk7ga5us/n5uEUhAiA5meRcng+Ioz5U2hjJfHXoI
y1U6YcfVfb92cXvHHAbLBehjW+6buvQpyRCLO10G+qSNEK+Q/Ejt1Kg5uXKU3ZowVQR5HW/inmyy
+JvRZTgXFS9X3Olkik5+2ybjblZO8qyagDdzUArmR6MvUMkbw6mIuDCdbstG6demy6jDhUDdMqQM
go7euUxy1BwTpLHG2/ZTq7lbiG6JOMXobMq0ihw3Nsozz1Rt3XEqZisikGp7bnTT3sl+Lv4JFWC3
9ftA5lyWNEbvWkuMRURFUWEe9ZLl+Q7WBGkWF6BMjSdaJMV4oCOHH9WtlbfKi11mDP1ZP3ozCHqo
G+FcNeB9vTRtqudyMPNp24LbZf+xxPYA52NqCaRZpXov8I5rdposqTcBl+p4rsqCY7aHAkFYwJI6
51g+EJkDU5Z9BvNam1ELDPazKAZmF0GrarKF2ym4/nyAvzk3XZxOdwoUETMw8Bpx7nWPxkartPsr
VyHpNObvswgb79BfdT/M3sZe7UZsReIVp35hZxrZwp7/OsWanVnkaXZonRbnAvwdt/w0Nx+gezwO
0CO6NWPhlLyagFrKuyBhb81+QC97vhK2NziYE3drohx6UWB06yElMckqP64kBvdmDYztUBSeurT8
IkzXttNlG4bhFiiHTOrk1MzSLvYr9cYZpmEIY/sZrhoG4tVE9Z9EzQm6450I9hzc26c1FWyA2X0g
s6P2oKOw4jQoJBjy9bWCNSFOQeb408mJOYAeV99jOlTUJLZboECDv+38pM5Ot/03ps8MedRxK9S+
WXgAlEQHfXWb9FSIbqUzdeZmBHp1mAhk/orOws2YYOckoNUkGfCwuqZQFI4nRnKpmJDbepkvMedn
xYA38I2N8PmqA32bDlKqZMjeVexuO+7UhgGcEMqit3keBEbIQ068x01840joclWnglX33yVQM8GJ
gLR5iOXrNn+hwhRbaA+ueU15OdY7HKxAX1vevU+WOxG1KyYmt8hYmtIFvmMnwSYNeJjz9q/t6SEf
a65IiDuN+cGu1nppqeZ5skVsBAd3lb4OO5AdBm+sVVZRn+mif2qZcNibxYXxuy4uRnr6N+UxLxvr
D0OJllHOa72I6KCIX53KWnTEZ307kK6ah8OtDW8Iezt2lq2vrSU+DPMIMCuHpVEcUekrxEIfwEt3
0Fxvbx7b92WTdYhIW0wd0El7kYNyKnIz0c8pRRWs+CnZnqDxuXJtd+vkyvxr6t24f5SwOS5xyknk
Mtg+Whv0M8l5zrDS+cb1lp8lAcE+ug2T8bGpHVYIDTPkuLPAZLvPMmuD+8GS47TNLad7gjZKRtOr
8xpEUF6THWXfWNtsrt3pRZvERveJ6KU8tYbjxwcDd2BA28N0c83XgrQl0xPl3rCCbKqczHWq73UD
e2y3Kk7yd2NeLDMhtAkUEAsSOwvTGK7zdjBmE8kVvkAFzaqEE5DHrbf3hrhrPutGC8slWYQiAaMR
QecdS0D3OSejN4R8jizsM6+6Yb6GxrvqOHO+VaOyF6LGLkFBvViGc5Eu9+wW/LN3t+QKylZAJAZF
FwAFZhkZF8M+pZrQPlaaEz6bfYkCtLWXCfoBA7b3t/FJt7IvhUpLQqCAGSjzrPpSBqSUQ4njJwiX
vB6y/cibtDlZuYEsvjbYIk+rShzxGZtJZ16MRA5yQbGL6Wp0asjWf7zVQiS+YDCe54gQQ6H+eEnB
JLIJJjX3+Yba+M4JJ6/g/GVaaTGdk3UpglsasBh2UI9hp9dzZY2nWXPM2xIHTaaDyzttLDDaONZv
DN8JRGBi65qgS25mJOKQ4wi9+tm3nU8sSOEQSazKs9u654lh7UfLKW+jtIHeTzy4BYw1rOkqnyEv
T/lmcW/IVdYC+nfEImGzjuAcdoJcbv32rWH/sOBEg2khsDYHXCpDvUfMageIzKvnhqmU06mdW2t4
mqxx/mD1l+RbwLkxGNxxJHu6iMT512ltGHfcUvlrN4/iNZHuRCwllQ89Zy/G2nGo/2JmAug62R5s
wUnK4nEEw30rSGgm9gPg1ZLIg020gIRkdUZk2Jz/ueRAQaNXwuuOmZLWtC1n9uLXjPM6/2KVk9Vg
s+F8MoahN1SAs4sLUieDE3YbwrbczMU7vBz+0uDUh/W69W12UVA1ElYRbTOIUFODR4CND9y9LJ6R
+Tt42mZ7xR4JjgKvGGBiEGJoo/acAqAKgqBTYVMMHc+/Rq/UIlpDNtAvJZ18W6P6U/ttW1iU4Hv0
oT/ZKgtdw7JLZmqPxzBcKOUdhFKkwDmC8aJLk2YOLri2XZNMEa14B4bm+B2hoWMq0JCrCdmM7Q9Z
ToN96eRWHI1h82yBEncgvbB1fXWF2VCaTplJQ56tFC2Y+kk2y4FsmbWeu6TS/Q2OyDhhuG3FkpSY
pboslkXkPne8yTqveUwedpzq6qyQ2InpOqPzFBiUQoWFE5Rnvv0sCI1E8d7W4G9/Ut0BQ65MZlrY
6OVah3kaAFH0UKsJBafIg2E6MoWHa94U/NRMc0hYK9/TOXNM5t7SSmOs+AP/9TGB/S33RskyM8yt
ob53e7G6oYf/0OeP17kZmRn04I0z6cYLjdZnnx8QB7pM0EaaSPh58g3abSY+Kgf95nUEOzctoaye
JTVbzTBrM+sKIdX4po29ecUbAdM4dnT+z3Rwy+z6xkeom2bJV9bJZblLkjKw7rHgokPzY8FMgdyp
NzgCIAdY0nAf5pEJMCrLavockCOs0GdyeurrCSBA5fkNYfPKtmrgLIWEesqB52FUpXvXs7v8w2WM
L2bKpoqDoJobsuWsZhEQitZ+IUpZmayJuSR5tPcTR2y3Kh/soCet1ub+baTJMQ1uGleM7/GN+wCS
sVbdbV/a3Sfj0M/4wzQXmAU5aJe6zvItpCUfPVvbH43MWddkRszwQ0i9u9frXDtbpcovFE3vqKcB
bNSY+PJrch3166GBlhtZ9c4lHsQgojrPrScxA4W4L+vGQDocuLmiDMHtm3ImbUctBdocOVXhfkt4
+cZDG9i9SRoQN9TByWL3n08JA2AC6gZ29MvVmKDWsWIMW6z06s4pQn3HoyHgAGmY8Ym0tG4+3c5u
EdPjjOIiVWvKZ7KqY3Ne6LgjwNwADH5sVkN49zNUZv6djp9xE8sYQEUBfse6sDjxSObpjiKEmjYi
7lWH8hPm+FpefS0dgUPFY7zDVcyQQeo//WdxC48gAzxK7XDJ9PUOX5dvHFtim3zHXYo8Uyhn9CNw
leKQcfwew7pA2bpK8JxkCso0CK3Msy5JRi/xbgkS64EgvvgXmLoPeKAucDQs1VVXScEATwJKFv/J
QutXKh54vIML7n54nQ24KQwiDJsezNm67eVqElE3+6x9gfDtVMAPpbJ/WifPmst6U6D/pWkm0u/G
b1KyZ0Wi27B3qlmHeRGkf1mPFgW784FK0EoxAcP5GDFfJQThrzeNpo+KYcquDeanDJupqNJXawBu
EA5dIte9VyfK+sZdMA7bFH1ufeNPXCjEETPHnLjyUD1ZjFCLtk4ltpyq8gv8KsTedvDrfRkZed4v
RdiTinMO/B5ogaOsfejsgTej/Hcxkn4hFUcNeP5tQ7gbhzMetc6JM4CP7S2+ib7H/o2tTTKEUqDd
Y1OI3bfajQv5EdBtu146Tfc1XgtPbr0Mnw90tHKCbwaTNwUghvvqubPK/tzFwGEj7ZcOknE94KgS
g5GpA2s/qSPhuYs+rFxnAArT2cgB+QYYVx0X4PCGysIxBgamRM7QX4K4bWzmUE5qmaWScFrQp2sk
X6Q0UJCKge+zyT0gFWOgRPtnFBC175lwyGGBrTCL72wF1n4qWlO2VyOfwcRelzyFSxKauprrmJNZ
5a+RVKNiv6nz2tr6nNn9S0H3izpg1KvKi6H8HilFdksVU8lo9DQpkY0FTtLXPmGa2hUGWOTAFwoK
KoPfDSeWlCBJyJ6OPPd27OkyJxz7aUklU4RRVpgsyJ9234nTZP0JvGfXkWSeJ+C2qp1LcqK8snbt
LLOPhnI6vRtqyhkOMxcILQJYRaKeFRSKvTG3X2ItIeaZOGO87YRZpzgHdFEXOOKmCfXfdWb1uIDW
mN5TAOXDdSmtajjg94OKWU5rjNN0Tith7Rct5HumlP2v4youwgau8hypyspvS8mxp0vFxxZpbATv
w5aHldHkTzW3IsxqXLVTNK/QhC6Cl/Ybl+/c7mOWLL85jIf4DAZsxJsJygDpN+fAd4wzF/opv6Pr
c0thqQkzaldoHHQ4ZX4Vs/JhCNiEY8IEA3RCgn8VLP2Noub9kY5cJ3eAh+KMU23cv2Fkw/hmZ0A5
TsASU3UACesjyxp8u7w7smL4Kwcy4FiX1ho8SZFATUfoKMcTPHPXVyHJNq87rFYtDSbgMS29R1wp
BbLE6tjfMbpvthWZ4wj0nZIPGClDpds4KTtcsKKEkYPkjaurjqhrqNed443ee5LaWBSyAjPArtHt
7CBEu/V4knlQLjtXVV6165FKihNdFVl5iB1+naguNFlg39DZFJnz0gUIdENGybSal6DbBnIxhr3X
Exg4YyusBSiXnuaWwl1KDELWwOqyV+0U7OMAe9UHPWlMMJx/lvZgAVdNzpizSytK6Fqo2Zykq9qy
X/LXLW7HgtloQfGEAMBB/X4QvUvgG3FIYPTq2+7qWBJfJF+1yM6zNYFEa7DI8pgh5zk9czdo80VY
821BCb1XMGysxmNsAVS5mEYsnPuxXRtyqD4vM0Do7WBuXN7oRoLORBKKCg+fWy9F0Crs8p2AtGrO
FadTBByI2/qxtuIl5SRnowFVVm0Ub123otPjf1fdl5GxJXzQdVx1f8B0KvMSWNlCeDGoZxDNZkVL
w0/aUidNLXaCIG4yjxXI1NbkzOz7prIsH7upMoe3QQG2Kol/OBDugQB4/boFNaK7DxdZkSGPpb1v
h6Ric/q1VoYcrn7oB977hOsE8ghPpLiLqNGohxeufzGC5RF50I+wY2aruHNIL+T0d+QYgoxkWKAa
SeTHMQpSo22PGVBtdVpyDzfHUtctGgV7fP+nSildeKPaSRjHweUc9rj27YJ9pYl1Yt6vkzlMOES6
dfioem1a11qkvh/Fa+pRtIBdHJf8rSiLHXCus7VfzpVyldZnp1IdjZxjkFO8iDPeiNsIKEKi97VD
h88dKltbXVhZyvTN9bDRnNMq6Zb7qatw7JVFUAH34Te7FOsNgtTB1QfxUrLncRFJMSEGWWaHqV97
Bw7ALA5TpjicIC1mRVINuAU3glPRd97X+AZh4TaIbWi/lLqAaWI3wv9wHgQHLMM7MBoqDweTxBoQ
73tY6c68jyem1fo5yFKkp2M2ZKUsDyxCrKL98kVacUfqHNficvZrk2jAKsd2eByFGCy0JFmAYfwz
orXYrIhI8tfLd9FVnP52PNpc0Z+AsSaNv5ugNLl0tGHiVpFtrrSg7CiXTUxsD0Ca8u1YLC5G0LqO
A8bYpJH4AbrOVw1PT4t9IG9j1dKHkWdJsXRRNVPMtuyTflRBup2E3blPcQwdDCASRYh2d8QgJueH
3LYEr4qRny14tm9x/0PLYoV+OK9R6KL0FbSUgnT+vq/s7E+jB9bAqVDicbLX4l9KKoY++mySv7zW
wJtIloRvHp0/nwEm3WFTYyt+yQY/2M/CXNtDAaXi02wb+UZ9XfCedGUyEogpwFjuWrinSGK9nPMt
SSKTFEta0aNSst3+73Tp/8/j/y+P/NL/PY4frr/fyf/E/t3+g/+O4pv+f/kysJyAjTrGPZKj/4ni
m9Z/gcO+pb2Ecys7dgl8/SeKf2P7weKjDRD6H1F9Anb/ieL7/yWl6QvPEVzLN3bp/0sU3yL++z+j
WvxELrtayR/E/4/kj/2fUa1FaZ+Wn6AM07bynytcx928okoG9mtWGt2xWYKGJQyWjDaNEaEG78su
av8BO7a3zY0g4xD0Vzj6EVL7loVVqGunu5DqtHEzONcVzeIO9OoZx3UZ6nnKUBG9O+82KpADOa7d
HDqjjUGtm8952x3qxJQbqp8yiZoSVFdQ8lfjJlMn1ZUF/Cdvvu9qig9O3/7rjODqgdhAdnhKLAQ/
Z5vkf5Lgt5rPY/CnX8VBxic1nYBoX0z/VTf2Xcdrf9M4rMVKFJZlH9z8vrb8Duq//HThqK401ZSb
GEmiSIuHPpgjYembi3yTNn/ysTziQt36w86O1bmTNzrZgh/7ec2vjO6AY6BGSYOSA/FKYSMmx/XO
p74I29rBCF4mtAhQj/dZ+0FvMggwFC8qxlf8Sio53brGFnZ7brr33L9OEi3DHzxWez5L6uEo3rjO
9p3V45Jdw94v0ahujwjjpewYZ5GfkDkeFiOOWLO/tOqLttiNGWMzeY6rBMEhI4ow7yj+iUo3fmCD
vJXkqfxWXBOnPtyyIBvqYSSwOb3HSPgdz+pE3ixB4cOJOU80uU/3CQvUeUkO+L/+6pZuh68KyDR+
igLhMWeSS3mV7gFjPTK9HG5N5bZx73Dm4aVd9EfLEdkjq4YoUXao7ZM9PrTWnyzAUcvuokYq708Z
fsVyHHfLIEoYwHCSkqG6jLwjQw0ECyjRE5YBcDgPMYvoxLNpjW0flDs+I5hwLJK47+l4wXTF3xlL
8TFXOCI51Tyqyj/bTJAbL/UhDK07sO1BOAsHTIJ4wsrGdKP1u837jjhWFXJK/WeKX8fsvQjL13XJ
/rCt2CuOejcrcDu+1bZrHvtah9nt5ET3MU5E67UjWTTGILbwfhQLa/j1eJsnZF+eU04T4dhV9+5y
td3hX+bNd12QR2Ur2ZjhcwKUJPVHUd/4MhMlPcU5HSDnl+cleW6bKWqsHln4C2/xK6VkB0VqJB+K
CNP5Q0eYf1P5l64njGObW5etfJn8JJQgOmb+xnHkOU6xZRKFYnRgcdbfkT+o1gV2oHzsvDo06/yY
O8ZhsqfrUonvIJcfVIZ9Z+17sB46A44xoYGgaI8O3Z+tdxrLCN/APWeh58Em2TkHyQYjyAOecZrh
4kf8Wf8SJflWeoBBDnMXV/kQoTXfDevYf3kWXR1tdUr+z5fR78obuYq+WIAxDrjNpDn5S/ZBLPIt
8LlJDMm5JxC/JvvETQrzYZubPCZiaFxs1Swj3wJUisDqPGCz24rZf5wHA/6wRLljY1nuzGl+9jL1
EUjN+7jR3r2x2EDCV/+YEBoKaS9cImDzajcnwNm8oIrMsX1duI/amWcDtDAxkZYpP9Z6i3z8ruPy
0MRxx0PkOe2/zXhZN32B7luyTK2Tv6bf3JFD21hYFfDqEVvFo0UC3TB4BCFW3+eDnJ94jnKG8JYL
eWo0EtP9mYS/9StsRJ51tnKvea4SA6OvcDBtB86+WV4HLHwrtVYPjfLeY7NoNmPlPGvP2ngrdTBO
3zGJ5uz8RNw9L0m+4eBhPeKmvW9qvV8FWDl39k/AHweOOPV6YNlRbCvTcHdrwq3poYlQKpN+aqs7
V36wJZpHtXRlkDO9+JWzvMhCvAHleNBZds48eWeWmOAd2nIV7pox/e0T42mdYiz0gfvbxhxBZ51R
b7JkySFYLGdLipP6VnrOGVfmB4xkxofdB6S6XOBZGEos5rFlYOkOynHnNtCXF+4mJt5LPJGnwE1P
TGhUZOec/OLJuCF/CtmAZ2rZQ4x30itpEZIQwbD1UW4waxhQmEgsYVW1XzEBFEfqqlxaaAP32Wjl
EHnU+fD8Ftd4ieP3fkAzddHp/rQInju5JPUjF0i2ZW+RXvABg4FwYCapzqkOLsCTsPTrZpsrmnEw
369Rs9AiomZauLH/XL022BEG5MvDU2YMyV4RsOSx9i0FfnQza2lZTYV+Vn7cbNuh9bGk1NURTHdO
BuCn7tWzaRgHm4oGyv+eurSyLzFW+8gi3rBteWI9tB5nXrILbnlH0qHf2UyrfxPse5RfUd90XG7m
XOYRDPnSKu+8CWmFXVlz39nrAIP0xSC+cZwzj+cj29RwxmFxe/0p+LAlh0vIT1Ew2cVJ1zfxFWuc
k9abwmnQhGatj/QzkT4b1oJjq/5g3hc7OeGV94LkLUcnW4R9UXM9HPGQPKd6Ka8OaO7vXuCmrjkC
nGLNoQYp2Q+bbK4JrhU8ncjM8Mnk5n5qKnfH585Y4Fp/i4wyE4et/G4lvbgzqu5BOoQHJdoXWy2j
x+lCfqVobn+aDc4tHtviviytL5sijr2EoAUaLTkUjf8y2da9FDRY2pVsyLwxKHh/LC8I9rhb8J5k
80pQZvlLGzAhMjWnZ8oLMGJ3/sIA7ln7jq86NJrrMqPxMiyt/4hNm+znOVzn5DbXsvwZXfVIElps
EyiLIbXOVyKur3baHWlrvyaF+bgaIFLs8tDL4cVqi8iEtkXt+ffs6c+qYUozoOHxsadpvpeE1OkP
3ADnjJ3LPLtYbW4zkzzha9gHiKAJYgSgs6gqYoK8CW1aHAYqAJdkknlRNddK6hM2x3sVDCQX75tO
HkqQw1VdA4FztywPoR0zuHWQ5AyykhvHrEHxuUwQzwZYsBP0QBL3dPqc13ElBxIkXP9k3UyYYsYQ
gv8ljFN4oKM17lURwlQk8CtMf68VHue2HGf6rSvD3lBFUqbbvllFEdEjlZOs7Wp2Ut0oD8rzytBI
qzQLZUtzD0t178yQ7P7VBgMk7pTqPLYQchPVi31Vr8kjZA7ejDQc57sOdmZkUPqyx2oY7KzC4e3M
kQg3scX+YeXFRAHweh4Tx3gyacjZD9MqD0OizcvYVtnnkq7NUwXpHODcypSEFBM/YxtAQCelQ4RH
ZLYTls083kvL02y4JQJ5PjdvcH1Wtjm2e9v+p0SMAfCw+6qXlwxGyhXe2nDqYBr8o2GhwkIy9Y+B
ML4k1dhMc+iOdxAXm82sKuaZohHGHbBklEa/TF/EQJIBDwG2uER4jyTOKCodFR4B06sPc9A028oY
KWaKrZ4nXwLzlMVPOJlTcWohFhOXauxlx/PDtg92bR9m6DOnMUjfLWo7nZ3ZC/lm5laKomwmUYe2
9RDcwBG8/zsbACX03w0B9/jVHYfgyH5p5Usd4PG2MWPKUk6hWXTGmWLNBZt8YL/ZKGzvhd3lJ9uG
7B8WlAHs03rxvtaRwdhoTJZnDl0Pe7bMw3Uujey9DXL/OJsS5zs2FBz4ZV6PPxQ8Ood5NByWdf2n
ZI/GA5FYoWcMztWq/Kc0kHs5V5TEqDRCjtk1rRXhcDpBMC9DzCEFhXwJWiTRgbis7vx2/gPVJ4I3
fWdBk+VSGmeaGwJQDM2IMTxbcEcNOv60oVTmsHVIc5WXVKBcJbwBFz8/iqF6ARvwaudo2/Rm1A65
Cad64b16sjt/i1ONlqmWkzjrtw9jMJHUDHM3p169bUS1AlfuHqwhRyJCJ/Mk4ImA5yWecRiPVnWt
zQSF4YtrkLSrnupt4Ko/FanSuojvO9wWDICiO1ZVkpwgeYJVtADN9ij7IYubt3WC0j2MFh++15KY
9v9CLWR7JXFVu2yMycI69QvFlGKD6OK8rBj8SZJ5xIQnTn5OZsIPzsw2qrP2Fe5n8KS1JgWlVqRh
EGqFF0RD6qldHNPVy5J92eDFheHLzmIjPECKc22clOfsrDp4WszPCja0DUQCdQcRGmWwp+CZHB10
RT6ZbBabwCJzYsz7edFYffn0CHXsZAWdssGPrUpj7xSdugvM8WfAyrXxmbAj+tjaHT4XiX1O0Ahc
gVvmN+QX5gww6bNYhzGirAGquaexWDCH8p5AkS97dYKld4c5cjiVYniok8mkfUz6+5y93ibtkn1t
tBE8/DgiiACMPqYafYsMTwo2b72SBkwyXhhqmK8slWJCsu030fJI6BLXpblGdxSjF0Le5X3psvjJ
m/vETsetaeYpNaPKP3OU4yYw0cV3lsqzXSVy5+ADEjgZaV6+zoYRbB3fTB5y9MywT2zvzc6HBb5z
2+57UFtYdtc5eGt8tT64ozu+Zu6SP3tysA5CjtBD25iKVT8P5Jsl+/yajE12zUsjeC7pqgubKsc2
1/mmy3Fmao6mgGc/1Uv7otCtvtg09n9H5otTvw60D7mJ2e0GbPSvAT6Y+0GX2YlgW/6JVDnn+KHH
ce/QbLaQuyiCu2By+3fAB/EzdG71ZEL89jeYvZlzrTgtXgZ7sT9Xl2RL5LseLJjZAptvowoD6aXH
07JK70W2jbXD4jffaYm6SRaaI5jHhel6hfkcW3iXq7Q1riU+o2PRes1drIFgsGWBIwP32u5F1K+N
e+Ghv55X1hkTV05bvvWa96TJWpwtQ+s8BzAm3qF/t20EMaV7GwLCojeyBw4sJ5+PrcqcrV/oakuP
9HHtjfQ4qxQfedC31tNsGiupNobayCoXzUcz8mL2gRlbfpr8ydlRbBu3VOCpR0ornREHKZUjWuP7
WMnfx14S73HNjiG9ebRJDR4nQ8+ol7MOEBI3Ae2YuFFiAkElbs7OJo9bXhKu2jSYj+achXa3bmxh
dhSvIEo4Pe2NRotlBRTzRNAQlmm8yQbnGSMwR5hb8Vs8pQdzNoqQETPZkIcxfwLqrjD3xxFViqTK
5qz4XYa0x0SVHdO4GLclB/TtIE26Hg1/qwP9DkA331tespsCZ5vZPLPp5CaC2qE7+xNjl/4oK2L3
BhQaPL13NWwYbnNBcA7a+UZI8rwjjFrmBmsKa0qTz7hM2XT8W9FKHOTkcRBvQxIfA/zvEy74jYVb
Z9Na68kXcUyllH2aS2TplLANFraJkDnSr/awu3AAs+si4jR6Oz8++p52+YfTeHAxVEfL+Oiur5Bs
MAGjNqAn4beKqiF5ESmdk6tdVRET6lF4OAxbYCIDsCIOfGZ9terf3rrHU4n755aOyoo7VA+PLaYr
KR3Eeo8x/ph4Tb25db4G57TZ2VYDUtVlc9kJ9ZuZJSx077eeMRqVhXFl2dhuvQY3ToBZ/mASqN8s
FucpNO97TlJHPsofA1TiBne9sVVdv9Nq/nIt94GHHM94qif4bX/gvWxF/U6InlwzckkWU9leVpwE
bp7VcM5GnwcCkAp3Ffz45sDj0jD+9CCCgWlwJg0Q9IlZnoV2TUhjyb6LQWfTiTADEC/w6SNZg2jn
u2vVjtUslaQqYy3qmvdK199GEkxROvDOVIb+35Sd147kSJqlX2Ux92yQRmmL6b5wp2sdOvKGCEmj
1vLp5/NCYxa9i9ndQd1UIbMyIzxIE/855zvTEtabh1G9sECjMYcB5EyLaoGHTJGe4uBQUjpbZPi1
eIWWmSiaWzjTTFE1HktLRtyvoekSz2fncapMihekJ1+W3odlyX7ZAgPcGHpy6oExd0wlWowbIplP
Rg2aBUCyiuUpxPW37LI2gbLI5B9ir71qKBT3Gzl9Bql+7GTgnFmzicHnzcHCl7kwIAmvMMvECya9
y9RWR505EGkFK/4I55iH0KmK17kYf42hpbfkfvHU6zRehZ44I97vUfR9hhkf5Hr1I9XORzJciJvQ
Qy9dTvn5OJhYnRschwPas0D9KLD1YwkR7Er2r+4Qtk5deXJ4DjBuPOL5Ll4wOrorqD0wBLSWjF+Z
DqiiKBK6Aj3UpqN91Jg4PZomn01YDWrZNnSIJ/PGoRKRiBWveS9eJu7aK4zDZ+QaPi/s0jojmQZf
qnUvYEp4WsLnpDDTjcw75+AIamXbXEGuKdZewFOKReFqpJn9lDFepCxYW4cZPbjgUdxNgX1rjW0f
fGaOUYVzvHfTVPKFH+8qZmvPV/LCnnjSGpzwrvchIXtvw0mwFMbsjTRn7WwiD9Dv7izvHJCEVlyr
QDJetDFJeDQ9iQBKvpO3FW0X3kFy4qnykSBV2gI2QqzpGQUdoRwxRBV67A+k8q497q0LR4OT0TYH
aGYmzjDL9L0hviVSI9EThD8G1LIVtXRfDq2wgGhC73Gk5YCDYHHTzJpFsh67dYjgdqMDJuHsUQB7
KAw4rJgxxL60S/uIchheKHOMtsTFonU0wFTWp7xYVpa5ZOO6plCmiWA6L2aXbIYJToVAt7uy8WyA
9sgtRSP2pbVxOtLkwsEwvhhO9ujZhBF787sv5792JX4i8Dp8HlF8Lxxt/DyunrGSJ9uQMj0SEWvI
v4ssFn7bVS+m8ydCI76EI/Kx6sDuFL4LjR7/Y6p/aMzhHr3Cxm7keNXeqGdA8LVhPVLOl0CBn/un
PKAJfvbG7hLnJoG/Itnhx9dPNhIpBFjvvfMqDoZR/VIxEmPMzsLb5fcr04BqnsoSJXhSfKdjeQSF
lfgyuPvNhUoOCtdHrl96iFj7WMMuVScuijw87l5jUFqtMMpbaOG8ELFjEnjTppSDCkPZrtolMtjp
hnYakNd7It2lNy5F9MyhVyz7WmyrWotXtt2u4pkLMWPXV91zmpPC6rOwMtdeNhVad9L0m5o1F054
iYHOq5aC276ZbWsa4EasCWHzllQkduyqoMWsaDo/IKa/zS2pmBhw7CrapjmxXdoLr5/YB+PyV+Hh
A+BSraCbKYQSOscc0WFPS5Vm7/UEZYLsiL4mKvuFbHpIqvw4wlPbJV3yViM8HwBp1Lhbh12WheU2
Jtqz6IKZCpesTH00i3kxkEn88fBubwbRHdP7x65lvCVmU+37KG1XxjStehoxRF9/SiPAkgV6845l
GY6Dx0MeBe4emaZeZ57V+5hDscUbzVeH7eIJR9uPym2/B27QMUEeVK6t+06xI4VyWOISZZO8O6T9
EeMmZmX7A3kYCp7szafSG554DK4U4UR+aYY/nH7EkbrwvYmX/DDaGn3oMSWy+IS4+AwYX4iVcuQI
Vjo2QKyRNH132rALSzBGAq/VssjMUxKPV+EaFycMX7VuYuRgZRub6t9NFYs95o+7T5+zAIyFo4jJ
KGTOsNSEzLm2Mytj0klAC8GbgiOsY/E+aYhQmvFJdXsXo2fylCcnkgwXrqnkvkn2TK7D3u+ka5fQ
S44jJkfoxoxVCGxkxYKZ4dor65Olq0tvGbcO/t1C1cmqxWHB4UZeTBdRfR7GcS3TH82jYYEHv9AL
bVmMWbKEYrE19fZKdurRbjNwf91wQd7d1wOJR0tM5w5jbVnp34GDqX0RRfamiloMr/yGiwvgYHE3
LpGXtHjPTDz/7h+91n85am8Jyec+tpS1NnmPsoqPsEwuEPG/c5CHR6+x5CIqsMKL0B4u5LgPNTT3
RenOpPRtgkclxRn5GZfB7Y5IYFS4jGa518xpm5NV9GfZbJxR7gfZSJ+PHw8XrVpNNd16T7+U7HmD
/lzBGwapB5Ju2GRJ4+FgD1dZ3TzyY11wULoXY3NIagJ5nZL7CyxZmQ3euKxOLlYxH7oJNhA/zTBk
IJZDjVu4gfoWKjwZMBrxrgoGwCn4L1u+gtmllgMNkoCD74VX5z6fN7TXzo4cuJTxpS/i2fewsC26
uJgvkcErRfSSoqrOtXfMVN5kVdyKnu9lHCVZX8SocIP9EuDHqG0yW74T9F4A/fIHM0Hz7L6hU1Ji
o/u1vU4dOn7hPDlqLV0BWAAaCe0FKbdGTPqQH95J20MBcz4HFfwJ2duce6lGvoJ+/TTVJ4fSeGuk
So2KXE/Xtl3vXiKMWlSnVmzFccwRMFpmOpmEmlnbo1Pw4pMG8XxVVYzfHK7KWDYeJcLuU9WM9mPp
TjF+1NB4Mguip3crJblYBlbFgcvy3sKuz1UtAH7Ycb+bLDL2Jk8xPHNi/jGVMKReAQzN2i68p3Er
w/uROUujgXiL2XkmdVsoNm7s+Iu4qpdOkhlLYU2AfrH55vdLUNnl6a7KiGL33SWhC2lBpENyDkzp
iCm0G0UOey0Nb3VMUt6zLkpLk32tso2WEMCzZHsQwlN7aWnDevTC16RUl6lOdkZYp5h2SX4yvnMX
eLYhAVCVwOdDDIUZ4nNcVL+6zkh1crl3xjN/gTbIR5cV0I8KqGFNnlobzbTKgybg5dCsUPTzQybI
pnJTuRGAiG+qVQhoUuN7KiMOU0Jqx1KBa0zay0wmTE3gHaJ5005fbVBddPshL4jfEJXHucI9rkYR
Tou1aMTGmvIHj+iewB4rk++mVWuO9dvWS1hZWLp2URyvSXxvyFuvI8Zt5JNRuZ21jE1OGbSkUG2C
nyk2qAEqDm1e+sp6gup2oST9iA/8HAmNRgduYOZAy+esWe/SzJtVRx5j2XaJoBATd6/phNxlhiEI
KMfu+O6AzGOnfsIxQtTrBcPvOrCTswIIGOJ46v10PNqu2ljhl+Qa3k32suI0oE34gUgT2OmvoE2+
r0e+K+KmSfQGGHhttngp17pZvqVx/RFgANOHu7fA9InKL+lGo1AkW9UgFRJBSvyDKCIG458pZhmu
2nXsNCuiUQgrdJE471lGcY0CpcqBHjJRtHdtfvouMTuMT8FTWeGQDQwmd4kFwNLpUp1gGldtijwc
/YHS6vCxDpvqmmcMBMu56ndNrckNVg6xFGYdfeoysDZ5xxOtdaxDy7oZjBVKfZFQHIcBkIUXVgf0
KVqCoOexZanpVJZdAzYvHzbElmETZLn1kkeCy9vYsNTHgnmirMH5jKq8WHFuvNsub7BdThSwpmn4
21huuNMTlujY0ovXzmgJrA8YNVd17JUPhNJJwsPuSckBA32MKckiekeWzsUMGIvmmnAceBo51C/D
nMih0SDk2W+VDLY0qz3GNTjde8cbo9T3APBUWVAc5KYsojgSb41uwciuXxDMCfROVkHXYR4sMq4J
0I6W4Ivv4MyCyh/pVT7x4i8RO1fEuhfRWzuh1O8AAKNtSrVo65SxIDf5znloPW8vA+a65Whf8DyH
aJLmRY94W4jphqsS5asM3ljlI596XGbCpo/JBJc0MqAbwNipdN6WASMvKoYlimGhme2N0KQDfzC7
1kO7naV5hj10qWz3jybsB1y+e0AqxzmtNzFpZmYEQEG1bta2YRJfIeK4nAvDx1GP95nZvlnsrvTY
kMlqLWVvy1RbMx8dFpIkLXmXK4ZM39OYShcmSbQRvbFDpjGSUxDAbItcnKvJb2102lLncL/kloqT
hBGvmYxkDzv3FyI+vpKBrS00U9wLcIAk/zKNHE7xo4MRUnhlu5vXErYM5mBjjsmfThL3Akv60wXq
k+w/x2snIrKE49HMtW0Q2gTI1bjNNWNjWtXaJcVI+S5DJLtA0Q4po5UvHAzPpkHzU1xH11EHXqmm
swW6YIJasojIFMUm22lherx9cL4c974mGwAhAvztA5mlvGFCUlR8o0mQvJWzu/FUvzes8S4oBuTh
pU/lfbq50/fzoP0zldklDhr2fk89UpsLWBPQhdMHD505L/VU/CGGubPa7tLmd3ItwyhV/gpL0wkb
yaeowDvRVOtWc1e1LvC0dnRP5Z65dScMuTTUmJBRBP1PFj2bQ2qdR06KbWZe+6zZOXFG2qQJPwwa
Jxe6o/0xOlLrfWP8xgaG7Dz+S/VmiOx1VzUal0COZ6GHF20IfKdp34TWXHK83Zo7PbjyU3brKNXP
yIXEsFvKnxxCcQRI/ZR2sZa7T6L32zSOfmzkUGp/aGSHJtiHS/IUQAJPKQK1BfjCy8QuZrg2GunD
1D167g6AydbLs9uYPYqE+rfWuVsBbAKUul0vuaRybQuSHUSyQzVRO6UGYS9GRYIhzqMDdH3wD0Zw
iSOCKyDscErOgGvguxlMlDnc6m0zrsvK3cSurJdVws1dpmqpx3dmTuZ8a3N2xPrxaHcROFUjW9Cs
bi5whd7ahmSRFk9rNTI379nTaKtr39Jy2qeu9R3W7d6RxgPSmg9K9MSMY891dUIPQ9fkfgmGFF5W
2GcAwKrJJy+FOdbedLLx0IJqw4/bTmxyQzBg13qC4C4KJMewdFEV/bHz9G8rBgdimc9VmX0GbnaY
ZP/T0RsIpm+jd0HoO9gIlqKrv1ovvmm2xSyqqx88Qkiqd3ZROeC0Co8SjBCI6+XYxSh6v7rW9ivL
/WkS7xlA3LkxpvvEKxPUrFbHtm0voIL1ezs8DgaZLSW00LCbi0OhGEEWIxaXMk7fOOTu9Kr+SDv1
NjSBiQ7hHsbBeJn66jdHyF0IBniMv7UnnVfbYAC1mUFV3h2mIEt+YfLRDec5H4yPYfJEFskSVV3Z
i/fCm66ep5YcMDZ3V4abGoTes8G3Mjrt5y6BGclP1J7EkYDQhZGdu1QJ8DM5lEctw7mkEgpylTH9
Rh26Vc1JtR082Lc6ymzalD5sumPdlK6fMzFbNKKdkDaoTyXoyuxi0nZe1YN+xCHDozzuozArlr3F
5BZvirEuHXmhkkY/YmNWSz6j7LlxUvzs2udMD0BpqqdOczdGRDjBpTWXDJ+nDpGa+PhKVLFQmAXP
o3HIER5ghIfFsq1L5t28q2wP2qbE27Opnd5aBiL6tWP5OFkdw+l7si3INjLs/7REYwHQ5CUSzFTz
Qas48klj/Mnr8WhxT1BrSMgBXVxYMhyb9p3IRyS9w4WbnvpFDUBErj60On4Gja7oJpOQtkRqf5qa
/utAwxyU8TEM3LOysnwXUXyMJkK8owjvgtRn24j3Qq+WNspp3NrQfCRxpgoHdf8GKJszGRjNhSky
gukVRoZoZ3niyo/roEmsaEhK1zi1/FLnaRJoEimehzSgok1duuYk1XlsXyI3tvzWcXaxKPfQQ7dV
1T94aVrudIJqS9sInuzWwRzRYYKZKPOr5LB3zPHNjivnrI/C9VFwH+dyWkAXPRhjf24j96kSfISm
WLuKdngmYosBXuWmJeWjheZ7UNxqkOcIdPNaMwMdJRI9K1MPFbNpRnILS8mbga+xDcfX0En/VLMy
N+0QPzZa8tVjOAzcH5NjQ4PIO0ADzDnvi3ajDZsy2U02ySewa1igTvfXAn9ySotwGD936Hqye4iY
BwyrBAA4QIpIR+Sgnm9mIgLefU2oomSNj8Q+tzt9f2d7KoAvcMRWz0ouDUrqUNgxo4XJrVKOeooq
FTxQ2l7zMDT6Xkxt9EOH8LzNOlP7SQBmrVL6Mx5xdZe/pvLYYUS7NhJ2Inqf1TnK7GHyqaGwkFqn
9jXBpHXGRZttck8HkTJ38QGwhreb5spce0RMSJsqdczsRH0GOeFapXFvNYPa4eo06usMOsRWcz0A
9Giib4MTfhD9ONV2/OFWaEmiBQBu1i1Cj+YSc2qL8tgD6zhhQE/OrplBLmx6qnD5GPWAKejK1PIX
F1Yv4rjozD0QwxBBM/muw3rJmovlW1vPsDABQPkqNy5Fo14nr8fE5rw0EQ5TI8opPOZiDKxO+FrO
+mYirj9VsaPdOsng0/woOFgsy8hdJJ1+isvkWiU2sMxgqzGA2DJHgmDv1tmqsmaT3u32WkXuAyS/
6GFwSipEmYETOxv3NUZpf0ybe/6uOxeOQdapPRTiKyalHPXcQFBmAGENLXp8nGySidATGlWgR2+e
fhoCuYBQajjh2kVzCZ0rRZZbRPFFxcHONX60AW1Radu40/zJrP6Y8ecsJTPkF97bJfNgiVlo/qMR
S1p3pBisEL6REg0WGm+aP4gpHVody6ntFM4yQGDntOjuEzdcMSk5Q6zf2QIR9x7JIKb3Wsugvd9e
KlaV0J9juPcjx6Y4x46lXQsgAjULn4h8S+yKLLtWrtWvvahbmakevCX4G9dmwcGaVOs4pIpgVvGq
8k1fRocimm5kofgFIGyrQfOaHfEibrgkthZ1/5h28hj0HsjSVuY+sbxxJyB+Qqkd8GOrhJkUvtlr
oGveC5NBtTZJa+F3UzBsB33d53cdAN9aUlJ62xPQ8qXrrYzkfmapI2dZeWyt6ei4izQdlrWtTmEy
r/vReCXDciAks55yexNNIWblWH5LwRLJeEV7d40Rqp6yw1PsEPaFOnzQimHTA8ROgDByL068RRSP
PecsMcB3H0GRy+BbCRTAFp+rJvtT1amj2/5EjY4xx+KIZNkTLNMx/WDL5dUhbDoV41s+F6six+JK
UcYKqRx6pSyIXVQczDLjy42/YJviQoczOric/zv+w8YyCg+lu6Vl3YIXbJi4pmnMQjLQ5muW6oyT
bsHaTLWq6zIZ7YjDyfBpasNi5Xmm+5PVZe7rzNt8omB75P9THekvKNxUr1rpgOOaJPAKiHzGV4FM
+1ey4L+Vsfi/thl+jf/zq0CNB0Xf/uO/bEe8/33/+duaf/xViRj+FP5H+/Ev/7GiIbqdbt1PPT38
NF3a/uPf+T//+Tv/f3/xf/z89ac8TeXP3//tq+hyYk4PPyFnUkISf/3S7vvv/2aYhBz+65DF8aNo
/o/f/s+Ihe7+zTHvyR5yEY5j6dTZDD9Ny5+p63/TPdZnbLFUdXr3WMY/IxZC/M2+N7hLXUoOmbok
l/HPiIVh/u2e1qDqx/X0e4Gi99+JWPxrfZCGKOXe/zH+tzqfstAiaTkZvqj5Aly00f8fHT44iv61
Zed//dHiXyMbiaIrvO60dFeOOdZX0TGynKHzUpuSzKvaVOKhkCl23EaXJyOO6VSMcvHNcI7AZRbN
EVAJiDotXEGg9Cy6BmUhc40XzHWLfF2CIJ4X+mhb+4lGsh/y+NO1MVKugc3kqdc2kHiZ0BMvnPfK
q5eFw7NZzeOfbHDq97iKipfKUOoR+af9ucug/kB1QwhQ0SxvsdbKR/Sj6aHRs+ENpvV4IceoYCZ0
wXuFSXrnaTZ33pFlVl+MbpQQ88B+FzmauSwaw3y07a76lIBpcHm0Q4NZVDfoy4WbtXCaJqcwHMMW
Vkd4h5tY2fWOgREBEgtOyWq2g4B2d7tO/IwDwGurw2LVG1pX/AkRez0ag30l5uh+5iWmYUkScl10
XVRxcTOiVeNM2UW4wcj5xp6+xzlL/C7AC4rfeDpYsoCh0zB331JW52wrjfESASADUkZtnTKBTVoS
+wgZnyF/hE09fLAhZfdTtITIlRAFuFdzMrIF+3mOoffgmuwdv6AneiXbKjg1lVVj1nfNi1NBj6N6
ZRq/Btg8711kQRls45mBVsBNESXrgYoCF/NMa79HZSTwvSsuWZWwPdzXfQAPAQriRDABraBi6oQF
Y1qNkYapy8rxnZSGl+34gmzm6xglRz5blKHA3UaQxvGPopv+Cm1i1lM3jfEE1NN71qnPqRaC5Y+r
a2iGj11nB5tAJA416gIeiG5puCfwBa0zXpAnJEGnoG67N6+lxXQlKkeNp9nkaIjHsXlMIlfj2uVF
W76F+FCbCeI8sfzUn+00syiQh8vVqki/2LH2V5zdSzL4IEPw64VInnQ16hsLiTRfR42XbDtPwR7y
2uEGSJsKYqlwb+cO4v3gNfoyLtPgeS6majlwXiCgQTARUKX1ElVTeC06Ef2JjVmdsIB5FzF0TPrt
vkmwTnYCZQg39SIA3/+MZ9z7HJoGJ0XLuZCRZFKewilRvz1Stl/UaA3EA/C6rs2qcK9TN2q7CUXd
DzrcDFNEnTSuKOc7ayx16+o8upQqizakqeQm9LLqs3GVdUBUDNB5iFfUXF9vveQLzzQvppckQYlj
Mk0oCBdBvXYBbG4N0vkogXx/3zhtml2mRYzWECNbJFY0NL8EwoV2kZP3ZZjLYHJlz3Ef+9QjQc7O
0tif5mi4+2HDN516mWNJwvtgMfR45rTeMqrTmPt4LQYs6NYETnLrWTZTeI6jufvogYsbxLIdPPV8
MnsMw/qjzfN4rURvfpi9m2kwvEiotFVfguHxzH0BSmtVcaV6DEuikG7OuMaaMrM6lGlHZUjntdWD
Rn/M2k477QQimbBVr2ds8yrvpcUBzSb85IENuDK4dA88CmTVS94vZzLHmwCZSm9HIs13lB/YxHAx
BX8Dc6RVagfdjj+RVwpa2LszaeNzgKt5M5rd+NSVLj88uDzLpOeotMBHON5hn9UGvqwHgkfvzn1D
AVOVJOYb2sr0hrvL2ET12GSMyWvUJdgf69HB7Ma3js1kzNy1XQ7k32KV7t1YA/gXxQMKlIx8UgDG
GlYDN4p+1obDRG6apTHu+oeWJsVjOXINW7ATcecbdf1pMh1IHrTrVvQWGCR1wXi7u1QBc0D5dMdr
3BvlsVHoRosQWvOPmrT41wy8sfXTsolXnO7JT1njaGzCLC5vI1IfDp/ZY8iS27ZfRSLc9GHcXGIC
Z3gm3H7XdlO7ZWaef/PTiC50yNgn7BNy7Wh9/wqFmpnjHJbTzTTChp4XeqII5oyi0GE4g04hVN0E
wRoMmlUvsyKol2lYcqjz7CL+sA3uGvipApDUo9bh3bAg0Gd5LKAXwuX4wVni0KwQTuVmjlCF1iNC
w22WY72rRst+HDl4bntL8461TmxFh3P/alU9F/BkzNJnrvv9cbYA3UwaFt6w1fRlb0wMqkcdHNPQ
h/NRshDcWhOlagyies2PdlGBhHjg8PEniibzzJhuwlVEjRPw8t7+dbSYzJ0ak7URZ/IpyB26GnHO
3xmieFEdoPC+7FhmSkIuXyWWU+7WXBSCNs7eFdaRZzE4zT7s8EisYvCRTwr9/6oq1ez6Zpo/QWJr
fucV8tSNebRFQ7SRtlGB4XT243AwwMZtLNMcWYAjycvK3akKx3otay96NTg4rfqqrh4Hm1GnEoLF
hMdJPWdWInyj0gAUsZiFx3ZiMKdX2fzTWw2mYD0M5lNY302/sNd9fQj692I0NXzVWfmuee20Gjw9
o2IrmrWDFgM4o6oVObi2dVi31NhkAP7z4QJFhPhUOZTyjMU+A4nW68c7ZXnXE7vmN1I6gb/PhK8R
G2dTH2KmKMp5BzFNo4nEbLGUVcDmr0/U0Fh0f7Wr0ZzHjawy71Z6EfYhJwFiV3Zq5w212JlanT4O
5WieHKuw9iDrXLS5icm8xcazMaRqEbE8hwqNMCf5VZgB9VmZo96anrOtObioBFNArRyLTJ4cjHxg
CD532Jrt1oxvVm/kT6zNFYbcAnj/WEUMIaGZEZ8zCD4tAEElrm8XhX4I6kyebN018RshJLoT6L8A
bRGMXADFPWhbeQqsux880sx+4dqEsERgx3u7iduvWujQH71oVfUG6MM8TWhOkZ3zqjD1fU2lY56C
xrKOM6dc6nZSQohZbzCCT41g3BrOBHdMZD/ZxDUvDbqGkEeCzMH/8oDwwHUQwlABLcKTDxQFxnf+
gb1KSrfa0U2XYfLO3P3UeBX1IzYkOfrNnD9W6JXHbmyBfA1cPjEjeCGli039mmQOhmbP0Q+8uPMm
D+OIE9qk9m0sjd+CNmmAvIXEH2C4KJFjWXfH3nFJ6Tj2oL/nI9UehVV4awCi3P3CKTylqYuwRbTJ
h/BknkZDNrtW9U3K7d6NlxKCECY2RsXVHZeT7lPb1njfuhLPJMeYfWfVDG2pgD6atTE+VPGA26Zs
rFe7VgJmuyhvdWDbW1kYc4N1VddeYeG0HDlQkjaMKuRGsXZcR2p+HtDUkjWuaURGnunqEa0m9AtL
0c/DTTTEZV5ZDCJINvtBabWYgZz+ox0MylKz/lxzxNiwggW7GSL8wEHStNbgH40dS3TwOhr68NKB
cHnSG26kA15dBqBe+we6TrUanNzegYqn+ywpnZ/Aw/44Wg02cOwEJfavIkAZLaM0sBHhXfchaoS9
6XlQ917UQo3R606eh1hn3AJj+ezZvA6rUPQs8Y2N8wk7wHM8UxS5bFQ2POXCsm+RGSRfdiLCD1Kx
FSagOQlA8Yj5Rp1XthrApZ89kcvfZM4YjiYQdBhVphn+LyIb3oLEBiFbd2C3XxQqw1NOdIAHJryj
F5x8mNZ2OPZIi27xomOsY/0TlBVwpZM1N564/Ko1h2xENXH5r2sHhlQTiGkr4D5c57zKjroHMg1E
PcQ0/FjYYDOjzZeS4rJtHgGoWgbZRKUUxOzt3HW136ENncG2DYdwbHG+SLC7GyUCIyBkSvFd4Pad
Cd1IOU9e4fWHMre9Q1nfvyO3yjD7Tlx3ENXCT8nc8Wrdr4H4RpzvOMVorcag2Y4ZKZxFYhJ6WjVh
kd2YBUbnxJrdJdBIHif6TPFjhryq5oDbnXMV1Up0n5xyJWYgiHCnj0MHySzvBe5dqkD6zeikLWZu
vdDJpXAkXgni4URNzQYhxQiIv2k9uQ6X+vL1NKD6lJD2NpqRq30E9N1Z5sHsrCTi3BMWxXBHFni4
2mh7hM4FM+FssM6G9ACoDPqQ+Yw0243RV1B0+g5jmWno7pYkzn1y5RJbcUWBNlkbxVM6axRTcU1b
FnaMGqPRdoWLT/ziZm82hWNWb1FpQ+htEcbLJBDfGMJ4D63cPg+hYmTEsjnNq34ss6NLQn+jV2H3
qjw1slXX4X4ohXutu6Z8pDEkgtjdVgoDjz36iRVbV9bF8FsUsfkiZgKWPh2fE/YBfVTryutd7klg
J5euR21xDrsVI3YeyFVT29rJaIC04Q8T/QF2vnnq4kZuLKoql3i7UXibWYbrDmmZma1u3BGIrflm
GHhecstGgYRUhhvtnnepgz55h3VXvEBWZIND2TcXhoXIWTg2bGcOdfaKXc+jHAT/d5g448Yr9WQJ
uCU/z6ExH+re1fkpj1gKYjGA/aEm4wniM6Uf3Fvtzcxg67eEptoS/2B4LgEzvWJZzEnAyxp+32Tn
T3Uvhx3WZvkcFMgDDRW2E7M+6K4sD3cSI5jlAMyP3f0KShU6ZAXHuE6N7n6B7SPMkBiU89mcdM/C
4YlZMN/NrmkDSy+kCmmo+Miwgc8OB+4xa1/MLPI+Q9Bi9aGdQhxUPdxewEGh8yHiJD2EriGuzM3d
p7yNYUQBF/f8hK/iXn/Gkt7MQXeM8AEDxGw5WGgjFAbVzuFJaErtuDraR7u727TYy/0EisAZ94rz
Tu1j/EEWcgTmZDsP1I+HPtkxEmBUBds7s/HSa4HGtUngfH17RmauS8ExY+Hl/VsHZiwjDAv+p27x
BiqaPCE9iuBZFmF1cmbLPXVaoZ9L6CvrBv/1RdgaT0VSS+symR2wvLuGMhe68Tx7eb0ZYQBSyNs1
j06s6UcY6uMreLq4ItI4MpwUdb4XeA1Lq+fmPGBV1GK6tZFGyVjYBbUZdj3KHxdm9B8ccXj652YO
1zWXpqdANs1OD7PkkeQZ/Qu2pD/ENvr1DP/rxaTV8Jfq4WbThq46TwP9pg5eGsCvoDQGCxg0uAQN
YmZTZgeHHd73ABDBLEjTIxyxmHZJNRBDm6V94MeCmYYmqI+RS0DP1XuSE9GHMMGP1SOBjjoiTiTN
F2ZM9QK6l7bl4PwE6Wl+9PLKIpzdNeu8z6tTzvp339S7dV1zXmT3cctdL+cJPCPNZdNs4lYHMnsm
rcRWqGN+/fSAZrg25Zsrqxbdu4J9A5JD09+YNnBdzdv7s48f2YeXlb91TfBYdHiG3cqYThmec9Kw
De59BSB/2zgarUVa7jJDcdpJgXQjrvPpuslzo98DPeZoqDUyo3ajHFc7Ef4sX3vMND+xllvfKrl/
0VXf0GtT6MFaZ69aTdQE4f0AZ1aWM615JbbALJf70SA3NhcsGZwK7t+3lfXl4U4BYy+Q6ZbGGu1k
Q2O0SLRJuipnMNuTKJw/8K8CGI+kCAfFbSkjvbwpoMmtw1EryLc76SaOu+7UZH167qEGjb6JVQjT
DmnC9Uxvzn9Qd547kptplr6VuYChQG/+LDDBIMP7SBP5h0hL7z2vfh9KremWdlqDXmCBWaAgVKky
MyojyY+vOec5NeoOnM22KZbFuQYzBxs2Nes1lYm0pR+n4CKNLr01Suw/gjhnwFM23ZKbKrsmnWF9
GbqkQ44DGr4noARIW1UE4QdTOWUAf5GYfH5J+2VAFDxBYZNX1HjFQYsNRNqF9OLPNGZtHpmTXNrt
lBz1Nmu/eoCvwAiK7aM4yltpVCmZ4pz0QwrkvLxCmNFW5HUgZcWJGqHJbnhbcSaZxLD7CrKhVMUg
4dLlcBbKKo/DZdMb0RoDZPVB8jke7MzgYI5o0AmX9GUezY3UILRQTWs+53DShLlqnulcrZ1VBRng
UDErXHS21VFpBH3fAHgSKb2U3iGhtF1SNCUAAkF5ojkqwjZxlWzQ0y0RmNJPEcbJC5mzxIeEfiw0
+L+9+ltH6cRwISnKA4Ih86y0NY7wIYAP8WV403juIkPPXQ4AuNMlHEco7WFf5QsUwlxLUaj519aQ
mOHIkxau6i4CVpNMuYoir+g3GbRdVkQ1OaS63jQvvocETEKMvNOkON0WgBldnqEkjqDB7o5FyXbJ
CjHIL5op1Do34/kB+lcS05ewg4OJcraYk3S0DA5H6WnSwqoz/YntnyacPTCJq1SKEBsiQk2dRoEl
mMIav8QdZL1W7+svHNv9rlYIFEEwVInURChv4Sd0/dOgIYyijVSfekEXvkzyxVZ6UaBwTSUkbBRg
zR1KJbRtNc1PDZqvR0Z+Gt5TUZCR1qXTpZDU7qIJnb9FLUolooRmRrSMhb5fzdTuipIg/E5lAgPj
yYhZ0emTRH7xpC+rWABlGEoaegsIqEAuDCBrswXJB+NDRokvGdMtKPBPVUMYgAvOBOGn5IBL0I5b
2VbDfu9aaPm+0hiyYDNS0JI4RBcohwSxzNrtYwwDctMHTQ4Ku8aLMPra9GYi8zvXBsM+SPICRWhG
GpzMGBbIy2hOm7YUvBuEsvzREqnJyss0XnW189dNklVfUyuoBxEY+tvkT6hW9cJbGWL/qkkTKPKO
1eM+qzX1LZfr8cpKgOB2o02VbVIJyQu+9nZF9HgMpxA+cBgp6Htobfz6yUMhoLAiLPNT1KjVp6rH
PHIHSW5OzcyiET1q0sXUhSoJ3XnOESqbz2SeAReIDfXQI6/DURMTczmG67j2T56M2bePodh4wVpi
M9EE3qvchOFXlJuqy3Ktu3nwZVeEsxTxIu9EhlwF6VdOWEP5FYvEfGF27iMfwIwoLUyzBPuLR9d8
zXH1/XS9NDyNadZu9UErILFVWbPyrZzLV+OhtpXhZ0Q2877pHf4LR46awtK2DI88M8jqCVtrT/sM
uTE7JE6ovMiJgoMjSR5Za4a1ivRhKlcShO/RTvk+HNKUIuRLad86dHsgygWR1GXAKkNCVufYmDvB
TzhfQtKK3LJT/Ufd5umjYjF9kxnDXC2uNoYTmX8IAwu8KaOhVd8IqFvofNgwSvQEdE40MyBCLBJp
wc0sJt1o760hRuS9CPq2pm5kXEYkKXp5oLgjMJ27NkuMfQwmLs1FtgrVbsSwU+sYwAcUkQriJVkE
G210JdvTKpMB8kWQujylvxBDSZJpgAKy91XFTSuJ3sfr2m0aY4HvmYq+RGLTUg+3QraJEZ7YFKnB
M2mJyinNZKNyG1THrg5Jt14kY66+w7ss182ApyRWm+JhBQp6/qCuHPG3JKRMwl2utlGJvCRJcTJ1
uAVVj2SrPkyOIo7TJVR20gZkVT9C26vWfo3zgwcCRAs0AfjjRvE50cSQaRIOAJjmQ+ZWrE52yYAi
O8kboiKC2KcXVsgskcw8IqNYMD+SkW7Uxr5Ul6vcr4A6+OyjQJ+bhyZojQhXbuMjI+KMe+9RdPdu
lkXSa4J3655VSGy3mFTzcUMqkC7aemKEYNyxCj2PhtHvU4zNGynou71Qq4lgqxps39c66wlIKDvS
gl0JlWq2YazUPU0dQBm8M/W9E320RwWjNYq4QmHP1eH0Dhyqe6z4FffoOyll7TOTSvhP4ejtI5y6
L5HuaYeqUwMm0eRVOEAfIub0E74wlN0mEVVjALLFbUwBxS0dU2OR4BMma7lGfMTmOxSQHUOuuUWt
hIBYlRpPmKWO/T3ER3ec0klAkangZyuhpvE8KdXeYr+m5GtO5bblfJ+ql2pINazSksxH1N0oqSuy
AsgAFvCh3nO18iRb5aRF9j4iIGsGnSzRCtaVtgayO+J7LRQSoXFDzWg3KweMPSADIK6B0dclIyw+
YbFfKd2as8xb5QlG5x0fW/Tvoyql3pvmjU23rmtso/DgwCDwrRHqUXe4UGKUEQmclcrR0/m0Vnst
fcf/q1RHzFVYVgNrkuGWBw17jinTjZpHpYRovU+i4VuoBMJb6ODqwtHMiiZNtSbFQrdB4o0txAJW
tr6o+2HThGaq2GXO+WJIRhi4JriAa2pSpjp86bxcFeyDmXKaSOpX+SRHbiuyR0KNjURXFLlJJoFY
cl1PoahFsNQHtw/DiqjzTknWzAvTax6h1vQwhT2F6PdPEqbq3qbkzl8yw4ymHSC14loVSfQ1ESSy
Im6sOpeRj1aKTmAVhciJKSHov8n/MoadJswkGYgi00+KnW5Aw0t4wdpvA9JIFOLR8DHkMydKr2mU
EkJonjQ/S5HeDmivADwgChqn6cmYRiT3JaZmgvawr6xRVZSMKLGo7hJ56O6hAtMOgJe+EcnA1dza
75qFklBcjSIIniBompWZN+0BlqUMTS5q0ZOg7EIVj7Ejra1oRw5K+ULazLThvs2OheEHa+KqkwsL
V38bWCVDGTIF1DvgGfWnFdP00fSwHJADaUTdKIyk7Da26pITpZQP8swFCpIhmmkqcvXdcEom+Fss
kLyjVN9CSY4ccm3Q4U0agKdEa24p0RLkrrSqgAZEb28VfvcrcdKjzdg3v8oohnfcVoQFmkF68PUS
u7zXdPfEKDrSwWN9XyvyuBm0iQXdgA4/jqfExY+r2F1RaD8a2LCj5Wcju45JYf8W+qwqosksn0e9
i10lLONtJyIyIgmV+U4TV6Udxln/3ISpCYYC3eQGMOwczJnp75CZDXjFSQ1JhPzIc4jTT3e4UwR4
Bh4IeQ89TUk6sd+5ikjINJSwiLlHrz77TdXG4Lj06ET2Z3Aw5Yb9oNj7CgtEvTyKaUMHQRKE4GDc
JbecCB4fm6misdMXzeFEqEq7H1vY9AagA1gINdsDiMGi0/VoT5EiIGtiPP0gNc9KF3WedG+RN8Zo
jXzc3BJfrlogdAKDOGjSqJ9gdks9/W8pfVWZBHtNCaY7fPVOcP51Ic09T/n1q/jlP8Uwvwpc/v6n
1Xd+fE+/6z9/0P9EAc3sJjAs6a9UNPc2+/i3TU248Ncf1TT/+bm/SWo07RdFRlODJ03SDZQzaHN+
k9TwN5JiEf2OYBWNiDHzTH+X1Oi/IGsgaod/hWgYkvp3aqnMXykq2Y0KSyRJpND+VyQ1fB1EgiOM
o1koZCgGmgOJkZqlyaIuM1v8o/5FktPJKrVWXRrEj8TtjLPIg9dIiT/SNqhWjOoHFzH3P7xR59++
/L9lbXrOQ5aOaIf+BEr99VUNXVYlNkiyLJp/elX+RzgrzrWlVDAubxAbETOUAM0J022nhkf2sSkJ
2wr7r+Tsa6QHECwZ7uIqAKRqteSOajgfskj9TQj0L0nC/qnQ6x91Xv/rL4Vj/xOvaO0vL+bD++d7
/m+3/7j+QRc2f87fdGEIuXRRUURLVySuPv3vujD+Bmm2oRsGzkgSbvic3y9i+RcZ7RdLcFFhoC2r
iKv+pgtDMiaJuqmKkqLoIHEt+V+5iH8VgP39Kv6begsN2p/UW2BxQARaZbczOtXxrCNUhSc2kdjV
GcvRZjtMbV/azu2x8+1nXcJfX8fK/PX/q9fley4+36+EQ85X+79D7K4buc67HerXqd0m0g2Q5THz
n6TAXIulbJ+0BldeUix1+G61MayNfIt8oVWvZbPm6Yltx7T16VuEBdwmGZJoQu/0U5+Q24L4DFTm
yowfbWxT+e9aFWX+8PHX/3b515vsv/rH/+nmwxzSpZEfdLsYxo74HWkfSfhG96KOiR1lD41Jb/GZ
ST8oqLpPSV8HCHL7sxiNC6w91njuKaiM5Cg8wg/+NI/i8okQgb0k7w8NULD0xuQPl/qiArtENqmH
zNTOapap2/yt/IkZRs+j5w2Tw3V2yN7QMKO1cMmmdqvVuPYcbVkssVU6mFCWxFHuGU0u0OM6kPps
wY6WsZOdhMUHcoVF7XjxIthHe3kkUsHJvRfNUm1DduXkLvfHgaqw3HjSQy+OCRyYYQvr31CAFzNv
F0FmvlgDmx2MJGaGGJkcOHy+3YlQOtN3O+IQk+1bzWZhi7FEm2VDCwQyik1oAmaB+eRCKoMa0fOO
zWgtoYcxeiuVSzyeSMyFXoO7PanuvGCHdgmjjlTrAFLciMQGcojA4TfPZbZF5KBoa6lY6zT8M4rt
XLYn0+eRvhK7jdJ96TnSeWHRdus0d2N+Uf9r4zXo2aRFNh7KdE2yWfERLNsnAmm1+BpMB+2QEKTM
cM9JrCX6tZ4UwcXMDbObZ0Yhes3oalyq1cma5QuutM1RsJN9VTIiDR+9rsOIW3Tv6qf42VKnMBIg
30AnnRiNBCQLYjJYP9rSdTBsD/F2gRv7c4aawlpOHtmq5o2t9Y0wrPtb+DpgBigt6QWZPnX1sfZW
Y31nz2kTR7OI+3LpEYcd82MXDmELepG8Xw/Zz7vOTM23q1WiLXmfAmcw6MUWEUYAAz7IGnIhe33l
eeI/lkN7kC5HbROOzy1IIiU+6qxBree6c0tXdjun3igOa+snay1vNddyNVd0LIx5tqiu4o8sPP71
LSZxKP6fxwOocuuPx8PA8D9oTKvdCbfk7G1hfqyDk3LUDso2Ow7HbAsn5Zzu/ptX++Oj/HcJK+v1
P74a3a2iimBZd9m+fS6P1Xm45W8klq40JzpWx/Qx3jKnOpjH/P/2FY0/vqI8GqS6krO3k07i1tvq
z9OmXAWn+KDvzZO2ZRax19fyi3lU7v/N90ha2D95T+f3+h+O3C7pW/TwWrtTTmUJCoX2BOHoQnqx
juF22Ojb5D4gIUGT8TxupU251p3JjdfcAtvKbbf8Pxf02KbeZnvrU3G7PfSuU+GGu+wc4hlO4Ais
A+/QWMzukNYvJ9xVS7QYEAphwPiy48fsOOwQ1ybNC3m8qTOTt70Fkzz5gFCu/ZAAB13CYckkzQLS
PC6Zo0UO6GhsN1DQ7P0xdy8E+qJfaseNBqzvtdjLKzIwymHfdBcRm2LpFs1K09dYjWHx9Tuv3hNo
wO44wd39MzL759t+Rho7/sCHn5h+sTX4QfbJpDVdpReRGediFi29l9fyaO3u9YogJOZGJAGyCokP
zZo+HYpG+1qRLgfifOG5s1RQszFb+xteAO7WgnG1w07NXLI7gEUhMIzgKCG9qFm3vmvKqzLdtuW3
xembFz/Wa1x/JsWjYTOc/fhM+o21Ga2HT/nQ74RHLNga0cXqMlqhSyAtGHps9S1+RAdlg+wO80iy
rD79j+nRGwsUkgPN4sdwFi8oRTm0dlh34T376bJScIet+Q1coApxxWy9mX9TNA4XRM0efDF9Uj06
NORrsDzlBWgazxHEzgxJ1vUO3htb9xfWmFfxkmyCu/LaOqDN3IBbMjnk69auuIma5RfLqKXukgN6
ss68+1LP8ehaDdgnu+NakZcFZy+ZMxuA6W68ytbMlBzwpPbkyhcYncT9OcjZnPiYl7Zo4z1yQZSc
xJ/gvAOqvahs3NkLzEu8fGSjJXwtHXI7n/HE8BPG0qksQDofeOhtDMdzyc7d8i0WG6SY5Idx8S95
cgeL4mU8SUf/rY5XjXXxIXyMzzX3gX/P6ODzBC2Kbo/Zh/ht7cpr8ageXAQlv2JHjVbVtCQlgMA+
lRG0rTlVumC28iMyvXPCp2QHuMw1u42ZrRpAgaR6nKRyXOSAkBZ8Kl9Az2w2itJVHG8mO5yLeDaZ
aWVXzXSVq7gRLtV7dNQu5at0GU/mXnA4oR1lDx7LBkm9bBZgThZ33SaJ/iq8Itjcz28mFkTb2741
G4uPJkTIzpaZC83hgPJp8SBC3m3vutusAgd1oPsY7E9CBNxxH38xyAsfzXt4To7erX1F4YhYBUOX
fo6BlS7mr4apZDtteWYtCdjCS/weKyscjXB5g3LJ8qXuHelDAsW5JLZQX6g66QdQW6AO8eAXSzD2
lBcLfbxy3Q08gyHrwCzg8lpYbuaylmPc9QVJJn/FG25kOxNCDpWiPdMTEHDpbn0rDjrBWrh4uGWX
wirfcyeyDyLT0SkCJkp7zRGO/iUUnvM3w232HeP7FsDrsv/pMY9Zm5ELXz4I3apWXHGwQ8UdQPGa
jgbD7Y1UvjU6PDeiWtI30ov0oqxVp9nAq4K9WW8Qvh5ZlhzLI5jRZ2E3nftL9ynjha7WdWBX5ZI7
Eu1BwJXMVp0ouc+ILf5FhhrDchtee7AqzaWfbEKRCAtGKMvQ2pvxDqNy3y7r4aIp66reTc1ZVhaM
0EsQa4R7G8lSns7eeBzQ460GyemHbfGS3eKdv2uIW9vmxbMsPQrjw4rfdOHFePWn+IFeYs2O3QuB
PIlYIe/++COQBBk50VNySYbmDmbkY7bnAe3JkUEhi+ffsY7ARS0oUIPFoJsO+zjGeD1u5i/htbt3
Z+ulS4rUzstyXvjsDUS1BZY9Rsl8M/zgwVJ8p9/mw7jKZ/E8ntJpWMw8IqIBP5t3/9Fcu4v/WhKx
0Dcrxs2OjDcVxDb7liaHDFuW66SxvfDNBy0NgRU1cYt1OABI9KRWmyAmfHgZUkJVV/K67OZmfjdf
pPRRNTMaj3FtH5uT+tBvFDnt+KoK+sZAhF4P8mbWJo6cEYRij+9heOo6MhQ2lrxOwAVe86/I23UI
7VlU3sxnsfuI6y9Y5cJr+gyX4QIQWsAtWmKOpLgliMz6IMRSQbTC+8Mtnqd2EdhF9zy1rofOH9AJ
GqCB6hOOmNEN+4JS2Nf9g1V/KZYNY1DFltiDX4UKvgmeiqRzcuRrzQsjhQPAmwlDNMc2hyxck3Cl
W9dUcjNvpzTnEgM0cVtop0Sn2lE9s5fX93DCTuXNc9HZBc8aTrBqmaDEh7BPpsW4ZLnWwFSKSPnG
Pc7Qe+n7jtqBU3QzZHKqM7AjSLnCWAc9eLrxrXl7dWldvE//a7YY4CR9hpxFlIXOVjVo3WS0hXHT
qS6hGYSAU2X2/gqmoYqHkgNCWaDppMlAsShdJ+uiNTvCpDjn+JlGPx2i2rO8Z1vEtVesg+pdUXaJ
t0/VDwTzHg2gtmE6R28nVU8A8uzZlWn1a6A0yYAhehkNNrQ4TdopZIslHxKpibrM41mfByDYz59T
1kP68AWGhcemQQHTuMJpfOZsvGA7AoUM60tpj1p7jC+qE17jd+1UvCr5W/I6SwFfwlt+Up484EVS
88xSO9/Uy+EqvZ05kxx8e0/hMi+doqTTghETEOxG+HHssFqEnQDwibAmEqHNvkG6C6O3X47SSxtl
Ox8eh9h1trgZeeqtSFI7Qy1KxvX44ecX+aYRxgjskChZKCf39hbw1ZqF+SIdxHt5Rg1WTDYaFbqO
AX7VuBgu/acyckwsuOjIv+mSDeqZym5dLsj4M3fmbbmtvhh3063PiWZHK8hSWJDI04pvzZuJCkF0
2YsC2DTUe1UQD2KjbWS/juCgXkfrdFl+EISRPBG6bu7aW3YBGZbbw4ErHG0BQA5+k3+EP9Ge+GIk
WqgdnoJ9/OIdYUKAVZ8xyP4aCcH0Vb5Y1GTIk4q5sJFB4eHvZJfB4xsLjyte+TGb8/rQ/nccDCSs
e3G3C70I2AqHkdgqa30mLbyyP3rCNMETIP7WoTi1tiQeo/og6MB1thXtUl0/y8MS627h9kIHSjtz
5vhaERc4+X+q8JDK9zaB3dqmhwStM+20Jb32LG+G/OfX8vv/wXjs+E5a4E/+/8OoV2Pq+s+9koc8
8/Pkj4lU0vwpv8/FrF9w+Msi49Pfp1+/DXdN4xdDVRjfKrIkMwHTmR39HknF8IskC8v4bR48Oyn/
NhZTpV80kzEWDGqF+a6mGv/KWIwd+58Grby6SLqUqs9T3nmg/KdOzWsEpG+ikZJKFADfMNSGi3Ko
ZCAepQid71DHKTuupV6U7Ofxdltca/g9AjZbtSkLBZgvXM7foKlN86QXejeyvhz7D6QhqfEOHzIX
4Tqmqg6cEKbTIi+VDmI7UXzTluTLoj0Trh1nhBGq1bKWKzbzQpNAHSkjEQjIiH7HR+NVSWgj4xlg
jiZPr1EZC+E9qTWFLKCyT+913SCi1TFBpXvBUpMrCihd3BgBYHWwsnF9adJEfSYOOwK0ZmlRjoIo
UlIf005br+GcaCxqYiGl5GtJilWkRdbXZF/AOdPWus7CHZ2ANdK24T+Clg6KNPJv00yQQgLblOaX
XuB1kaGDDXafKIxEWPYDU/aCPnW8TkrwjWVZkx1qEtzpWTotV4iwQpNF/mvP/HSHGEPEUhrlafOK
MEI2jn5ghcFGrrS8XvtSIddfzCgLf0P8JxB0oe2TN38q0FnEoQC2MFeouMw8MMKnySihB4qaVkDA
JrNPV/t61Wr1sJLSBpgjQB/13ovkHbh4SnGUqAmYOMKDIOf4YO548A1xJtuR1wvBMtZIUf0OUW1S
J2VqNiyzeFYA+mk9ZYtw6mW0UnpoaiYXRVVa7lRH09FvwGViFsL8u0eWFJH1OARSKDoFfs55rDbq
LcdzyErMIxSoAgKU4zP3lqistPqCy6jwtioRh6gYSllYG0NEz9Tn1FxceTTvySxkkoGuqqBoM0lo
bylS3XHVmkZITa73LLjPmln46Pe0VJ0vlqYj0G8ZKGnL09sCm0uJVZt13xwTM5Xil1JBDG2bAG8b
oCe6bK5N6BaWSAppa5pfHcm1Kjlj0TBqdD4xvI+uHyEwSxFLTIxXqWYscQY2Pee7CQ9L6nr1IXEl
KHDdkYo4sLZT7IvdgHuAKZUUagDFcWsqTwjrRIrcukl18KwGxazWZV66QX/YB2cD4ezE1R9XQu/k
XaphoMl8aXhTgWkAyy6Gvr01bcrDeczMjkRUfSYleDiwQrsXp8FYk9yEBgJjx5g4gyaHVN1iFoZr
rCgFYWyYWBAiKVMlSK+VSRjPAkO+RT8r8Z2PM0sCtThEmUSNDqJRIcVz2K2bY7qUdakItjpmDIEc
6QINULBUYQRVBnbPIvo1QaGtwf2qOoxWwKJ5DS3S6kQLRySGrnD8NoIh1z4aQ+1ZpOckpYjSIqri
yCf/suwAyIZRXmjPhYlQwKQcs0yAOWqse8YhwFEkmHZieXLuFuksGt/CcY7zfAsbR0/RLaBe0W76
FJpzukFfKW+FMtLNKBZSR9sQa0W/eyTe04pIjU7cW0os0lOH4k9bWJlSh06Cq6Oxzanxrp6oUQuo
kMFTzEAi4ltPQUa3gwSs0SOOWkgrqQiGdfZzgrztHpLclz/MkRTNSNpXXAdgqbBXkadREyVaMgdW
1XsqZCZ3TxZGFNWhqOHdMOpQedXNfORg1MKqXLUjXsLX3tKFfBl3okof4xXjqx4KbbgqB1yh9zIf
QafilENlW7a5+prmHZC+QRo2ahxY1c6L03ZfD3V0GBWoyfte44dK4hO9T+aHPljyvJOaeKFKIrlK
FmShK7Hr+Wvp+3DN2OctJBySOy1Ru1Nt5egnZznISUWGTP/PaMEOs3DQ7VaisA4KvKIoR4SHPwnN
I65pAcKQnSeTh8pQ1n2vm19iGhNzR2rqsBARf1JM1tlW7yXmCgUmE1MqvBO0bNQ3SG/9Z3M0fMo1
UkHW3liD9x2m+NKTs/INHXAimytER55q6ljAHYF8v2knwsQcAOamgm5LLtBZBQPqt3FkrU7fUGkH
PPH5Rwzx8hV6fzpPukpk7+EQjzcZRRgUcL+G7wUtfTMCegZ7mqjiiNuLjJLEjsPObDC71QEj6MIT
9IMnEE9y0puwveWSJSebvK9FvpSmXGGlBK4nI2Em8qZiLpEVKVm2eUrHIgqJDkw+ucdxy1syChhS
/EYCPeilbF9NWATDItJkrbeDSqiffFkAAKkjDGheRrgsz77WVcyrBlhCnpWEhu37anEoC2l8pNlY
bnojLk++CLfG8xEFpr4UXIcmEbakj/h7dDacP+RO73CEVN5NVTthN0JDmqNTeEN8rQp7G/dUsuk9
Sa5XGGJp9uJMm3biqAgPZGhMx1oVGIrUIqlLGvPQ98G4reIZH1lDUkxJG34lZsfDVTGW1Q4f+MR3
UNdPHbbshV6NwsGciMaQe03e6WpzqxGgc5HJMTGroymxcqkRQpc8xJywrUSuZWQNvZyGX7pQrMMI
AheU2vhSGXV0izFZrfMiYrqhCIzj2ooJECJy8xUdXPKQR9Qboqly7ZDXuwXR6D/ECZnOop3maJpk
3Hk9wLRU6JMNzGJYhIYfbk0DdWmoSPPaTcbpJYLYyfGRV8y2ws646tPUEgGtl6hGjElf1FXLDghY
MD9JsDXvamSq2B/zEg1RCgeThqblCk1E64aWPMICi7oIDKK5I9CpXLcZNPe0meIn6G05LiqPwaMR
WUe9xxpLTq/07qEMhMgi0xdbugiTuIutV9mPUDoHvnQ0cIBsSlLEbLWZlKWVK9bRw4v97mPkjZOE
uZLXGBe8sOqqlVAYFanMSsIQrUslWvHVC+mzJ5WQ60UnC8oJ1Hd6TEA+LYssgUCkYgil1KTz88Il
rm16EQksRJsZFkbYINtxGAtLBbHoCkEM8UEjaK8aB8oOkB4g4ohQsJ2VB+F6MDrjXks+0aboLPcD
qLeLEHnpi4y8ZmtxWXJcMgbPp/isZhJITeIGXQjl6os/gTfkDSUYq2a+YouydM/z6TgOKp00JmE2
bpmZHXSLkrTBUBhJcLyVUn1oTfcZeKO48nXFc40kQtsuMaMgVgc4ueh/NrAe7maF04NwPX8dpVHC
eTvKTk02lo2Kaps05AwUDZsES0nPIyH32LrotOAozCypBj4FG6nJ9IpVbfT5HpPpbKgI5lluWfrh
mWtCYVkYkuCxMjxJV855FFdHYGz+t2pY0ZuSt/nVgHLj1HmTrzs9GPeRNxS05TwtBg47Ew9mirXv
iyiR6pnUFNaDGmmwcS6eM6K0+Y6H+mbKsEUzTpplk6mubk7BWvToqGMQr2jMewOql5W+KROgcMgC
SO3ssFGjMzl5gbwYGrW5FNSEe8WDI054Cr5B3iJWllPlaGVSAWgLAjIuiqCydujRpk2GbpcWX3+i
7o3OTQ29KO7aJFgrAziPBZiNcZcWrQySq8sPJIATGxJxxdqKgNgASVWnHJsGeFE3hN7Cz4kn8/vg
RxD0ZjURNe3zx1G7NVEdFLbWCcJ7i65g5yV1Sy4fcfKksRety/OV0awe55/ByOJcNYFfJ2UFtn/e
tVeDqVORogvIRslapoiqaYcIdekHQz7WOsSpaWCg3hAPRpIbtZtGObTKI9X/hoaNEBRiGY4NmW2h
QteyIhKCH7/eURVqszE7wLZYBS0ugSAkeaiIw5eu7nsqbMtz8eZlh4F7Dtgoc7FMrTdCIHguMlIw
TbXCWEacsNkhIvXoQGgsQC3p2pvflR6Whrjdge0T3aHr5Ac+g24j1hnPDj1Ll9gxsp+gEY8xqjrU
xICu0yxploFRjTtZbVPXhFW9k6by1KiSdC00xIZqEhub1JrMVz2on7KAgG9El4gXg4QB9GSKRNQI
2T6n9Nr4SobiTrSyVW4xv9IFD/PlZAYrixXyTVLL1zZOwSzIVPZtXeFrRjnkFEMWcT9W2bIOBiJ3
65SgWT9K1loZYOqrsZ4CFKiPJb5y3qTeG5cEuOXAYC3E5PCJwKZb3bYu2E01Xjq8tn3zVlpBsoOA
rJP1nurc5NmjwWNAVTiJKwsKbbIwCfGAsj0YxBIpUwHouDP3DbaSXRCiPOwk9s1k1DMYj7mI5Ui+
xZZZ3LMQmamPlviV4/ctwxq18sMUM4RObSNIsEjLqmd+ZeKc12sCY9nZo2KaHB2u73XMAUDmJMe6
lcLQdNC9+CxZsGjaLksPKkz/JcUAHNWhuBG5w/BcUcet1qRMz6q5/01V9SdRWAROEmbKcWLACPeW
jRuc1UUr8Bg3BgbX1MMLxeQAW/ilFu2yJBHWTaRM63FiqF4DBaXlkNOeTXrqHfs+I1sXH5rnmhPZ
eBIZ9yyeJrx5CWZE0g4MsMJag+OY3IiDWfTxJquJaVESq7zR5Uu2T5kxX9Z9SmvEcmkIxosSFf4c
/ivcSFxXVxMi5V0j1gkfrMwOSc5S7O/VU01SzbvV9sUlzOkT6VBpkfFk5rY5kk2KgyPGe24w4BKb
4FYYXsyyJmlvaj1+1qqFXUmGqMYoYYZP56FOLK/fZ7xZlRifCAlh2mn5wzWZCmPN4UpoVJBmTzS7
3WM0R/HseaW2i1UCcJiwpycCaKItUIOBhF+FsQBq11WdDe3RAGXC8HV4UekLXqw8DN5MGWsm22bD
4dZkdcsjxvF1KIyTMqmXPG/vOf4nqYpVQBbRsLPEoXyP9W7a8php15JYqI+QfA4nCa3i5Hf58Fxw
s7wUnUJYqFVR1QVB2+4oDp7LXJIIv62TA3riYF/RR7/rAQWBOSK+R7156Ay1gx+t+7v/Td2ZLMeN
dO35XryHA0hkJhLbmlhFskgWSZGSNghKamGeZ1y9H5AMf6223X944YVX6pbIKgw5nHzPO+hlApu1
OWgXJkqvXc9DKZerSz7BhJv8Lj1MuZgPYQDzo3VL/ZUTynSesIJGBtW6ZJqxDl9Xtpmh7TfPi0/P
ZFHYRcJrwjVwQqbhd9HNpC152yH0PPVpBdpR9mYX4Giwq0I32PmFczc4bUBY9PKFmIF63xWhYJUC
TiCw654Fe/xraTR5Hk5YoaoIXXNCR91vK4nniZTKOXlT9yCz3rnyhBxe4ijO9061biqaiPAk6FpS
PXApDlAVPZe+viQu2TNRIcKTmKmR8VkxW9e4Of0JLDeQOjtn34F1XY6c6y3b7h8azyOnIkkUzf1x
xnw2choNkTmsm5MBLr2asbj2SrVO2Ypp7NhvtR2Ex9DE2NjxJjYiGfQRk+fmiAKKLm8NLwtpSXFi
P+9vEG3MlwV7hUtg0uYGaw/Ono7bUGhE6pqbL67zFtdt5VY1had4Rmrj7n27v44dAlja0u6fEYtn
NBJi6xkxf/5o2+gtTQqlQIW1/D6mGPUVFXZicRFg+iFF6wEp4xJJHF1432YBzq5e9QthY3SD9nbe
O6ryaIC1Ln6crruq/wgL1ACE11nejJCdKdp2pRfhwegK/LmYizerzIxqs5dfhVmqt2yp6YUZkMYd
uE17NWM9+NA0FV1cjkHDpvDStfsWy/DohWh7QoDPH7a3KLoZltoXqtCUN6gedTxCl67nZrhGlWgT
roeWxEaes+XoWlyjsulf86Sp0P+P+qGNaucqc9D32iQPv7AlB7RbdfqWuAEUrwVhYgn/kFq+TG4g
S+N8ZAeQw2Io3LVxUe7ZPQQIKmAOjCTW3mJiNdzIUeNXhcsRPInFuh6d5Ewfl5S1TgewnhY8E0Vc
VBCSsuUvbE2wSIxXF852mVD/9uFqkhEeWlybSMYGsYNn4OcP8RQToNWv5h1Jixpcu+qtiSrn1owE
EtVTxRm6XLD/dnzmbZzUxdcZq+yzXfXpUTQ2TsZJ3T0olE3nGevHQzuR7rkUc4EKCYFlizrw+yyj
2d84pUdXqTMz4dmLeO3cGGGNiMpnGXNM3GC8g53pavYcZLG6r2d3vmIDgTIFw++XzlwRbLo8d3d1
Sye1MNb02CbmV+CJ5TaflnH1mIcrUBnRX3l5SCpChom9MDH5HRzvz7qhz4ufx3Cwinwkncsy5NWP
IwlzMijMPnEt6wJmCg6GxP2ioO8+RQOYD6izurI7uWDtUWhiAnObEGvtYtPVhvZlbJbuxoIW/Bjh
83Trp7raZh7s/RGx8abyB7TbVpjS+iZSi3iGEaE15/bDhIv0NtflynpLUPR2uCu1CUIqgVnGtg9q
l51PuPRSdOGknE8H4g6F01+lphu/OND+kTa4LhrIwGCC3JB6d0G7PO+tLiJesCQhEzKa8h32JFRP
v0qyCqoV2wWbANBBiYGQIdqNAajr3JcYrbvIWneDWh0HcC17Aoaf6mNrJkhATN9sbxKb9L6QY+0i
8u4UJlHI4Shq9iLv4+Uwe0P7Q5OhQ/089c6bRWjFs54xW9iw04xfopbjLA79RBPjmHxTO9ABbVUR
ZyuRk0DV04A/waRsKoWcZmhYz29jmIm7fqTeFDM23q1lpifT29k+l0v2V4lq75cdO5LL8Jzv8GQx
EAZhvkhd+bd4b1kOB3fENkZH6oVUElpzkXTv7dob6KhP4UlrC3i8lwDGjt0SuR0s0LThih/CVhOi
UbYXEjm8g2R0ck5V08bVJfr0QHzPdRBvq5iiYwjt4rUlFHYTo/Xb5vVEulW93CII5XyCmQwwo/uL
KPTxSGn7F0avt1aCuxWo0U/T9HcxLxyJn9c4D4tbSQiBDkZ56bgcoiQlmg7cbQfqLK5TpFYHzXgk
LW+ALDX3uNHyMOLevMiJBX1ic6VmqS4yLq9Je2SjyKyLQE+5oXh9HjTcE7i3YWh9a0uXymlZ1Lc8
qX+FWEcBVhiHCiSpDpCf8/vZwSgd/u5ERgwHdix8wSRmt3tCGE072y9Nth2DFFYUObJEbHcceXXK
uUrn1e8uc7LXJYmPQrFoanRHuwiLshNpvtBeyzjm2F+4DV1/5bzNRAIfOJirK5btp0mCR7i6gWRV
Beelq6kD7da2TlObXuIBmU+KzJKRbH9tinB6qSO32zW21itgHm11A9LRWEtM9kNU3YZKBWdtiKyu
HfkIhv6lptd7qCzri5qR2xCXQ2Mfu0PmU7zz48k8WIm5Qdk33QHbGEYaZ9GpH86p12Y/O8mC2HvV
tPcSEAXUUByD0DmdqpATqZgtG1+0cdh3+ME/YlVsvjvORGElfCo3vAJOE6EP391BwI0OBEkytQo9
fCeKJzdt9M0yp+3JburxIDnsHYOF6CeMaIhcIY3mQYcONCYvDzZOlHr3hSI8kQqrfbTRUNOeT8bH
UjIpx8U4GyJZupcggfzBUSh7HdN1kSXQNN3mzgi6pnLHhdOBxcwmtpjEtRDt0Z5zDDarYLxKKizE
Nn2IsD+O5HfjALCWMxSIscsAG5zC+tECCVxw+Gqw0GAA97hLXZd21T6EMl+uyC1PziZQ43Po+NbV
KnWDKevGoGizdg84d76v59ExrP3kYTRRv0e81hwTjsfPNKLKqwrA7rpzvfjY+cRt0EBTJwLHknNQ
prejbsOryYBIE/yU02fOg9smG5frnmC+64Lb+msxHnw8NL9JFnjthk4TZqJO6O8ny0oepzJiXUt6
fcDrMPgC8xukNqmh+swRbBdnacZnD3IoJClL+Tct4bCcJQZmAvpGmFWVw3ocSHUeMjXbbHRreF++
JDPMaQdZaDtoWG9JpantME0UNGvONMEAXfLC3JGpKcI9KUHQxcr2m9e5eOngEuAihc+wEWBXwTQa
FMkeJmDutvcebNewOCBDICsk9JNdUVTnooGJHuAnKEX6RLBH8KDawLkBkAhwbkYxeCQGM74D143I
9O7j5444mUODMRSLGJbLexdHf6ThoOuEusbPeHQ/4fWf35eY/yBcd6iPWieg1s4m7AxDBbqJBQiu
/8lcXg1xL4m0zcrzKl87wjfiBE+f6myGvHjwOyPfRGSBeAJ5TI+JjJfN0BlSDYpxOFp94N3Sdcmp
AHsXZNaPflhz/1aQlththEvWDMAUeY2+q6P7TsPMUpi9XVcVWyH275gJpSVOGQjuGxayyt8ttnB3
jVDwNgB/idAaEyy61lSekEroaGpxwTJl/FmTqnY3D74FetZ89QWHkY2tCEWnt/RjwfD5xPEO1/yI
Isnzs0ut6ftWqjwLRbW/pB6Mq15DruewOk97sUQjpDO+CPCmafImJoFkXKBiF7mAKrS4QVVdaCrn
j0SKUv/7qXSfOdhrcgryUr/OCYrMeLvmj5fblm3TgVs0qXgrBD66P/OuB1GxxEgPxqjEw8HFw7n1
a0EWOD3ZuZH1MYmzigMWlmXtnsgO8RPrBJ8mbSeC4UHi5UUmWSAesUUUWFnl3ojLRumM1WFSOGBt
/Vh1ZGojUk7QGvSASaNwH9uuJo2qtbryS9mww4NUljiTTXPxQCeuOJQToRQWbbDwFNdFTLzEhJ/a
bo4i8x2NZI5Fw4xN/lz0IwNGU0yvL/q1JzDuTOKduQYd6y8smeALjoGRZ+HRAGOnzp7Ii4p+esq/
YMrp/ZhpDu1FhB1TU5iHhoG0cYrYZLuWXsdjnGucOAI7mG+dcqnohTut+2wRCN0eloBmR5U1sr9V
WVD+VRZyvNiDYtYPnNjGkxV46tKkofwaR6Nrn/qkStZAYhIAaFJCtNWZicx+8cvhTmLftlzbAEz+
cypNA6oTsTa8uRJj3O3YB227l36xkDea0FZg/eX4iqEvD7EHQYvYumVaER7bWSBSiBufvHpR+pB4
0h4IKmgb65R1Mox+dpbsOaRZjB6FPQxHlLb8jeOaTI5a8lwXVwz3wxzG+BRRmh2doS2+zWxeB+wM
IZPlnYKpR7Ibxn9jH5e03OMB5NRCiastdeCBYf1s2Q38MJx2dCZ+yZEFfV0SVeOPB8599dFYtbpT
HBVOUzf2Pyh50y2q6bXL3GY7OabdDpML6FIqbbA7Ai0ul9E+4ueznMs4wQFeSEIbB3f+7bMRPOUC
o6UttAL9xShPXlKK6p82tknPyziaV7sOSnyVY4+En5ROblDI6LYXGKng7hj8LFWFdU5SIErRvTte
zTWtWlrvCu8K0tJvNUlooF41yO/GADWfvWEkArWt8+NQ05xKx/ZVDj2LqVtfq7LGhrjN2/q5m6pq
g3nD9BvU09617VpejYIYj3J6C6u2vIm140DTVB1MRzM8zEEEzhOHVLus0PaWVAgfKkUHJNyM+trG
fv+qLpiy40DVmzOKtqYZyss8T+IYWbo8Y7LJELam2cFphFx67UBbEFQG55hZeco95zWbIvG91sL5
kWjGD7kt0fOEQe6d38Bfq3x6KXUR6N1AmMnRW5L02UuHhWyb/omyW0CGz7wRH5WAVxwv5oz6ni5W
P8zmBiW0OTL6vaeeQM4vGmLqxZQ4Q5bFzDYbF2656y2yATbhAIchrjFIYomy72DNuMigyuHVVG36
HDbRdLZRd++gPZRnTGW/sCKJ567GO64now4+WceZVaSE0sylW2Cal/iCpkw3QtgAnl60KtFWEWI4
et6TlfVqOxOqFxBgicn3SAh1DOjggLZeF/bSc0RTPu1FMoxUOQe7BYhiy9wlVTMHiKvpum1sx75p
gUV3qfHMsbV1dErxiODE7db6sLB4bScW3Zd0DJZD55U/l1CwZLA4hqSxavEYdw7BMBKoBo87Dz+l
AVkCpc066dLsjkxX/1XriKyV0GV6hS7Ffji6mv5LFJ0bpxZ7gKUfjRviUAc9xtlmppm2YTfQ3J3X
2MBctUemlzjSqlYYalHEZwzE+14s5nE2mMzhN3MJpUZ65fb9S5Rl8e+unBy8+tyh+eUPkzh3pNj9
mOrFfRpZAqDz+c7zUHTDb3gK0+/aL71jbiWEE9ISl26PKbIdTLeWYJr5oXgMhfOQeL36EvvBnl0B
L2LhZqc08KE7wm00ooZxyDXEV4XVVPe0ovDpUPBPXMslQmxcxGOSEJU8ZdNPzKvfBg9DwW0m/OK4
ZOmzlrgXDejNH8AtMdDAOT5+DlrnNjQYE+xlpYMbf5pgEdeydA8rCkuwCS3WmP3z2IgCT4DBa+kG
T/QCpmmE+CBx/krdMrpJw+SriaIIb/c06V5StONonlL1zNCAjljLFB9jrY9pyIpRDzWXNCzebQ9/
DNBPCfzDFwjwOZxOG6eeZjPk+Hdtah+LVMGp/OxL332o8+TKdG1DYIg9vjHqrd1ChfaUlAOJrT6M
k2jkd00UjEdVUn44fSffJnoGR+221FeEYiDUp2X+RLZ59ESraHxWYPSnuA0g3HcDFUKdonhROL4h
TsOJ/7WklXBMMv+rTY76tRf48qYpcbe20jD6C/QDPDbKrZTo6ojpD/F5VNGvUuZII4I4X4pbM8jg
Cl+AU+kwZ28XHsb9ZIVLewsLRx/IXpjTQ4upE5Z9MXGf9Fl3jDLaVe1SPzFagm94flrcXBe5902v
O+A8ScolJvsRVtY0j4/YZXgnZ3ULTi2pj6R3JFsMfLtbreM+fslxTbu2lxB9jWnUVVqtYfG+QC/W
dc25cAZs3xvaLfMuru3CIUYljcjvhtYT4gCWSiSWNEyJOBqEbU3XSw1zg8xwDQ1ce8ttJhKYzg5m
Z8OhWwhc+5bYoNmoBa0pJlyxiJ3ud256JH+BA7tpM85ZnVz0EIoOnWCtnr0SVt5ORkvv8JY41Ngv
cjSBuTgexvS3FuYknNRp7g7x3s9tTEeBrfwZwWc4Ket5dGNlzn0K6+hG5i6e066VoVcgWyrvfnSz
kNY9XDJiSmnljnh/1FJ2P2ci6ElKgftm5V8Xqw5QVTgGv1GY3eDyhMsMTbHxoje/sp30d2SNVrCn
6UsfNkuXI8GV+rpX9YLhRgWsIYeaED6rXe4KMaEeNzCvY8DlJ/CYBS401MKbrCnmO0yyzDEybROd
5iD3613nwJ6Z/CrcOzWu4kEP632IbX/X2zJ46iD/FpjXoumoMV5IbxNa5b/BkprvHrbob8pSmQd4
JvSaIj5Pf4FQzL+WanSuO+TWb4Pjdt71mBP591DOHLYOhTUk8noqa8bc3CpsPMl52lYlwgQPZhQt
mwAjZKhqln2Vq3H+rSOOS5OUAcv1nDcuRjiDr/Y4hiPlmIxyDp3hTJSHfXVU7CXTPi8bxVbY0254
7OxA/DbY554arM6O6USYB0E/zRwAUUDEJJlcArNdVLVM3U2oBUYeW5oSar5XcVWGuy4nF0PcRtMY
i699ja8l9mROOsW/IH1GoGlCJ00/PFspkbr3eCbbIaQ4d/b6+qHC03QNU8xkBpMrM2RkEa2F6cy1
8f3UP4TVGFNiG9P1j1JUtptAL7QVnH14IiGQf9QHsOL2XhSTihdO2avXCHKQu6qf2p2H99kdkPZI
OJFX5BV6HZesGh2E32kkDN+KcsG8aAwDmAWuD4o073BLptG8J68zD19ZHLP0tW05fOHi0GZHf5qx
f+k4NpbHcSDym7La8jpoGlkZsmdarht2+8GUzXCfjFmTPsMhcjuUAlUwWA//bWUi/z+gY///5lbg
ovr8P3Oyt2/F26+3vzsVrD//Qci2lPjvmG0Y2ziUNka7AjnsByPbcuR/vAmMCwfbNgYDCl/yXys9
+z8kbO3xGbZ6D8AR6v+Ggy1XNf1/VPbSsCJpqgEa5MbzlRJQx/+uWzXkUlglp8cnz/WXZf7RRlFB
P5jjx1B3X3LDwWr1O4YmaW2ysneQpiDO92uCA3AhWi1mYPmise/EkBC/mC95O8oT8GuIiS1sRjd5
y7q0bGNs+keyG+6Bz5tQkHperf7dYxOrJD+7rBamgOHosfBeNHVT/GTPNO+7nUqJHVmecLeV7SFo
etE4d8noG8w1E+U5/B+JwhP9+s/LaueWCK+DTJwGyg0nLvqZT2bm9EgDt+7rMts5Bd6RM3xov5X0
23F8Ntim4cpDfBryxsJugvPfBsD/xlFEr44Lf3vMnpF0JBxHw/L1teO5q1PD3+TBYNZxVUgTvhJp
VhA6Xy2gSTSMhGfgk6QF/MZ3RnVQ/7BwE5rkNo5EVkw4fFfswEMMCC82o4oNj6TLHcx+dj1YAMKy
kJeTIBCyuhA5SeMucI03rEcGHwQ4iS4PW5O9zhuAUFwDHFcZPqGEgoZeadNuDmErhdhtjxnXFaIk
4LpCa8S5EMQvAR3fYK4fiOE6n4IKv1TjweO/uCMdGWysZ2fwftHtJhZkNZ/m6grLXj9QN6XNV09R
OOR4F+gu48eVyjlDH60WW6on6k6vZRGsgw6+DB2FovdWm95SQm7GyqPCcQn+Li1E/Dv68bB0Y4nA
PoGU5HnbGt9zPr+uYaUNt2bK2LxOadcF/J9MyoRvq5UkM+wKAqLNJTQ1wRDWVUZ/zMIMoLfX68fv
LOa2o0So+r9wsPhTCS555QgohPSNlCgyXO8fr7yBoq6zZAT0cmGAAgkrSafwevWM1yRqYDXXRbBI
lnQeT5CrCOh5srp07JIj/me0+47/PgT/lN9zOcpTdIKEqwxqC4OjyR8jEApdJyjQgy8tuzpDY6Lo
mrBUgKZu5ftKky8VXw1jlFfRxQLM1gOmfD0Q+vbfr8NZNR1/TAUkJEY7khODy9NZF8C/T4WFjnLS
V633xStTGtx3Q8Nag9i3gTgjL/j1UxgROch4zCjT0qWmJrfqwWFoIVUCxzsE8Bv5A+q7P0a7vK9U
59x7xNC71n0+ZYP5UbpdH6bkNwdueiZ31dGXf7+LP60TeJqADw4nFOXarMWEh/15E4rmad2pav4y
YXMdqQ3kCpfHKAHG/Pkq4pzkDte+VbT4Cm7+/asde80T++MJetjVuJrcbYn/nvvPNTtvHDg7ixt+
oTfXzwjvhhwT3kPXwmSNrwI3W7/ciznre5g6NqRjbW2rxTT4XCyqLdy7SkCfR20ah+tMJRkgotnc
t4DKjIuQ3gHtl8iB43lf9rkgPED3xbqcAJeVfCaN1xmRsXAWj1W4HJbB/xbkaTJVj1XhJ8xiGTUZ
/XWfLob0MRZlXPubliQeXR+wO1brxCU2lMucp9njk9GV9Kw7MwRirihvzTorrThe16TAmjQvHx2H
5CebYUq7dht7JmoQXNf4wmWwiqg8m635+JQBt2Q+2u6IIhopPNt1YZkIVeIvTVGE6+1NxXrPSewz
76eyrflyCdVFRj+DOOvHGW/bKRgRKOrCrn+wiBY84QK9CZe32G0kyPfIhMYzpUL7ywbY+Dm2VHhk
G6+KT4AdUJguCWbBvBLce8MhuFQpNubWW/mxQMItIj7qeapB4qtvg9NlfLQ7k82pXm1awolzSw5u
maZHOoUlNhqbxWI2sMAuQ8ePjnAvuGojg4r7gv03WE9y6NZVbdXF8BM1fRDrqajadR8tFVIh7J1n
DAKdAyEgNtytGNQbBKagc9yuwpjRrX/opLN4TZ8fFXZxh1kbiqV1NE1kI06PeW4jQ6/DtCUyAuvJ
qRPPAMnry42VdpLstRtGY2jreZAaAoxRinWcjV3v6/5G2HPLGoMtYMgj/fe5sVYr/5kZ66yjrocM
oz3j2piQ/WORE9Ucm8ArJ3wjQE2qv4ogbOvshf5OnlKx/c+a7uHjQ/8wCXP/LJ3eDck4S3guvqJY
p2EX9ecaIKdFGJwwvYeoLNlZac3LgRy7SKEXK3BGlXhcH3PRCUUTW9kBDfawwlV5G6h+/YP8Mcxt
dwFDnWnk2s1kPX28Rs5cZFltg/d3qgL2d0UIsE0psw05oOvvmgRY/o5wAYdVJ5uDgE8AraCNeyOl
3yfudTe6ky12PQdmfjIKAKYtQJSms56cFuIc6Ur4iQ8vI7FTpFkNyQJPHaq5hCMIFvp+oUTArDfm
TXhS044MYZrfRRk2ooKgvUbx8dVCfDm3x2Si7T5NLrjA7nMskAdcNcEBZwY8GL+Qt7s+iNGjDzu/
5hP1qNwKp6ONeM9kxgD1Ok9arftD509K1jea7Kx2uYQEUnADhazrVlJVpBHPLG7zddeKfBFB7Xfq
YYmn42wnLrc1IEnS+VFNbSWjvargzoaIpW0bKR5ZEQNXTcpH3ae3YT3WvLCF1T62gYJJvQoeMiAy
h+iaQWYBWhyzrKtGRHJE4F0CJoj+HnAM5FJWB8zWP6dZui6+n++Axn+7fmQlQXMeP5cs3041c6MA
sI6qfe1CbnbverszsNf8HCJpeyItbWHjsJpwvb7FItppQuqSjXlwKppufeWgy9xyglosqSElDovt
7qI2BcWhBwr/vdmWqmS+fwwhLHgdHrcoHB9LxwDtD0op4qHwqNtXJb3oYiedCsHMkSxQN0cYFMwh
f9kF9sTXTA24a3Ad27aLOxhr+8xlhQia2pA4Z8EiirFJmClM4Od44FBc2fU0Rc/ArnnbvAAmKL69
ipeOp1GBS47zKWbU9QmIdr2O98zI9d/oJfgSv5yqc24/KxM2AemxeXdJrY5W4iOfCYVsdXxPgz7l
GvtYVfzqfzGf/5GxyXyG2sp+SlXieEyif1ZIfDuVy5SVD4NnVchBF4opVNVNDt8NL1QsghcsTjs9
kmX+sXF87jDwV9ZVd456AmFZfUux7oFCV2HtvVjspCb8SobPWko7rrbo8Te+vy5+bGSOvqptcnKC
beNzLil3UHbIKthkMmIfOk2gCTzdQSnNSYeyYt3RPmt1Ymc0j0kFMj0TxbAW+svH6ULxEfxcNLRG
YygSxJNDHrxsQKo2lRhYtcMRABLQxgp8jApQr7pUzyaYMU7a5PiuryO6a9dNxGHx5KvrpMhCfLTK
xvEZywnEtMDbO1xK1d1kjuPSxPr8xVlkNYo4wFnQnm1dD95c78gBlfyhXCS++CE70Fpfg8pabyd0
q4G8nclV+TBtSotRz6b/8W+EAIX8CO4kkiDQj+1dmGAtBNTSBM39UqUU1vSHEEMGz0XiEwTOW0qj
dbsiAjsu85tmXYnxpdFzxH31cBj5g1iNwKLFCR18LQhYO/MyvNe6A6CCOe8PnTOdAcjXs8bnBkYX
US71QyIX5dTHdG4bj+2sni2219muXNQhCl2tTdJVHkApOH/uw+it1uKmLiaXJxl1aqFk+ayGROWv
VVdLr8yDbRgFHCQQRtY6+UZmCwTVvWjVkpWnIsWI09t6ITzRDiG+jVE3x0gL4ef1v8+EPwt0heDa
BZbgezTbqSPcf1hZNZkivTL0UdBiCE/5UXmDqH/YWZ9OF8PNM4yLvlnrLS+y15P3v3/9n+cmvl5w
PGa4kqOL6+f/socPgzWVRDdMdyRKrjhDX8u1zGTfowWBpCGJpwvkd3s9mBZ6nVT4FycMEprd8fLy
7xcj1orhbxWFYEJqzm+OK10B28D+xyY/C8DsMFIJr032MxYGsOInDOFiVgO4kn0O1Dvuh6osmSv+
2PGkorhaR7D1gVV8jlYcsgMveYgoJwiViPg9piv+VNBLyJu1OaaE3jgyLnqLYfnWlybMh8cUShXP
mU72+okxG7DO9yEL99yd/v1G5WrZ+sedshkZdkE88DnA2/778vg3iEJGHQbKFHj3OA5EBIJRjhAs
daAUYdjvW0+ukEvZAx832wUVeoZm+X0JRzlVkRE7E5I05ydhCOLB3cXu+x6WtrKKA1KdhN9luhBr
SNwLdl+QQaLlpc3RfSQH/KVVeu4zqGBqN87N+g0ttuzTxZNUqPZe+/n7IUEGa9HuBMn6uqsSj2RE
rPD48cUf+mp9UqZv1g/RZMVKCLdt5OCpIbp8ecllnq6TkM2DQ2NhvKlFX25nFogWp971eEnp7jKc
6zHx+BFrRDCtNp+nI9/RXGNis8TfszyunJSCLIX5Vng+iM2NsayGDTwbsvcz2BS6M16NIcmR/Sad
Vr3RoacVxcfbdLiZTiNheMvFFaivn6oR9OYE1YIZNuUpR8pDTCji+9BO3WY59NiUl/n+EztLO85A
MRxPqx0pungNFbFVmN69VPAOuH0FT5LPMHmjoQ0OI/tduWug8EyX0kpNBAeWdg7tkptwyVf2fZvg
B9FsdarZS6RdzfydzmxqR3w+I8VnoTJfZ2ED6M+SQER0qL0T7OsVQ+gm+jr53pvoE++SUmb+Ee96
0g+vAeHW5fvzgonnwWrk0DVkPkCN5TDPd9r4PKwPTrQB3tZog7KGhkVEO1huVZT20GGJ9ArD/p7Q
FsCkKzPaSYaDZh1JAmlHqDd8d0z8Ctc1fzy8vvAHyrU0TqewR3SF3aJ1ENCH17NY6c1zSXop/yaO
SdiPPl5Ww1iFzUkkRCCcIqAzCrtq6Xu+gEE58UhtSyb8Njv+eriefY5IP4aKuWwjOcbpv2leGl3N
jKnPKsa4hB+lN7NHUnd6dEo2VXH8fJjCGiV6NQOcSnoQSzqU1BMEmrUE/Px1YfftezpM2NBKQ6Mc
lveBB6f42c+Ew9t3PV1xXZPJacnDTixrpONTp73qEZviSevdyImXKVQQMIGrmZIMsc//KbOl5Xfj
IlrfeichBHMeywZ+LlqS9dNTxzKhfcS0Y+mwloI5im/5YAC2nyosc4gLjZRoVlxWC7hft6VV1oV7
o0Ji5rAJ+ECIPyejHRfIKjdVHTpWtStneoCKPLD3FzZpuQ4yD2EI+zsE1yQ9Nj0Jy3Bk2o+x1g8L
ngdz0ubmRrD7DOG8K9PwvRr5rBJIdFi4aKcD3oAGZLMgHYwtYlWTYAhHn0BhaGL2dU0TbdZ7q9Lj
WBJg8n7HamyqgjipfuJ4flfiAcEYBVhJaWKVusdmO3tfRsYPpIe9v5omVKeL5+Hzxx4NJekmg8Ax
TleIF4CaMfrJoSxWwpJ1tcvAQQf/rqOOYkx2uAnwvhKjaw7BY+Guy5A11+uz9xVjEScyA6I7HyzI
SsuL3S1OSsgaeR4z1zUMds/o/US+xTIrJiUb11oTOCwoTvNW+EgOsC4Z+/Udf4JkKQ0unpCVgvUD
+nGPXMTn01s6C497Wlm13Z+WqjUP09JgrjSMxXo5Duws1sHxvc7Mg2r9TcvD7pICk/hoYe9LJwOE
AEAKBhcXO6uJYYbQYya18ckLeWU4llFnzMU+7fvQ668VzBluG77iikwExlpnZBo01TqhScPiL+sg
epcFFZkzHyCETf6bTBvB6iTwasHnQc/Q6zZJ2xIfekGWNugh2X5Os5FMcMtVmxjSpUKyOKGTcbKH
ih/zsCtxPubyYGJN7yEu8dsfbl3dAqGeoAuvNwi+gwz6W0O+Cv/3OSfJirdpI2xUFjX8LcSCeB36
RDF28YHMEA8EHnl3HPUnPMuBjUw62UywdK5zloKQu2UJ0XnOTGziwa/SG00dXhcPgb+sC1YNP5or
mjgw82+f5bisMIgoN5a2U9Lby0EkmVmDSeDBRdTvvKHP68k/9jRhY6zwMhEsW7mPn++rR5TJA3cI
yOFcDAxgrQt2lExyxfUT8NTuMOYI1LrzCOUDCD0L3XpdJj+OgwPZ1/zCWDSUuY+lX9dwzuI6WJa/
wtFm6gYxphnnaHDfd7BmrYKaMFqHzUhOHds54B1jmuX5/SF/4LgmCcuBfJW8X+BYVBPnXNIEPN21
eI8i1x/hO0X5Cq9WQyx4BuHaEvqRgQfUP8iyKE2AXc/7NPm8QaLD3keNnc+Mdhoo67KA2wfX87nE
YFrPBKCZavHgPrfLAJc8vlkJX/L0P1fsvB81t2wL7DsuaRWvBUhdYbrC58aWveLPeukpHgZZJGyC
Q5mv0w77u3XHyzKyidGnT8V6aO8/NsimKNe30C7Ec1CuCuUy0OMmWP8Il8jm3z4RA0gcK7CjioGg
+U0Ivs3/lZrCgWme5Ovu35t2XaiVHteaKP1YAYljZI9v3guJOXIpXGmO9++jzvPwHMGU439wdmbL
cRtdtn4iRGBKDLfFGjhLFCXK9g1C8i9jnmc8/fmyMnXaLPYhu49vFLYpFgpIZO699hocxLFHm8xm
NgeBapUP1dV8ZscJ6zNH9b482fMir7VcmJQzW2sH+Yoi1W849n2vkFnwWNrIv+0xldpeUvJOI7zk
2DXN5Rb5tJzD6O+tF5G+GfrNhiMjA177xpeve7D4hPr8Bkz0Jhz6vIZ4O1OI4T0WY+lbUsZYIo39
q8Q24/HGngru33FWxV81io2De4WTg3RsGRrDL+5FV+Yzyk7RRvOvpfDYLPcFjtDUtHbf+mQY8x+p
ZRWG1k6R4/SHnOlN5O/IGZToVkzlz98SHB4gUQGzKbnpjkXAX4tG+WjQ0AAM9Wj+gMugLwv+mALm
+vj9dUMHWOHWUTUQAJm2mcSvKua79r4ThfwjdFOTUT2XFC0/HLwTvL/mrZ35Yk6wyBe1I6C6eFxL
wLO/Bmekwd53BpUmJJ7MzptvxZhKnA4mp8Tp0IfJlatgI8ePe/5FA0WxggGbrpEv5UjkDD8/uJHH
F3q/n7jsJizTRtzv01HYsps7dxv/6iaSopN2U7XzOKccMzUvBP5Jw96BJU9FrtZdb8+4s2AGRbxZ
hsGiXHfvX8WbXpIBNwkONjwi2mjHu5hu+ybsTNfo7YcAr63xRr86ONHIklb1tcS2yAqkUi9saTsR
722iKqP3L+b1zIjG1gVt8ZBAmhYDI/ty8JWR99OSrzw9JGJB+ocTJFUWO8y5H4AZf34Vq1kODN7/
4DfPQqCVsTB7Y27lWGBcr4FqFHqM00J3fBDqwIWC4vYkec5shqwCt0UOrWsBBABh4v6KVd3+/mWc
P+dfvTQhC5xKUBqYfwtq+8sO0zACJqFllVwTodkE7k3iwByOb8MIFGomp40oyuC02XDeOaO2EU5y
deWSpgYXE1hm6uz7fEyZUAxmSdbdJ6rtcW4UaYVwjPhX/d/A+pcNP11+EIQEf/icCmbgioubtXKS
+H5Dxqk+9FWpj12ARXNed2i+wh0Sz6YwjuOGItIny3aBmvq8YO7VwJgmgahPd3bZjcZzh/lQHeMX
kgDe4HXv2g5DQjWkackjJgHbTQsDc/9RdMUSIB2mhkrgP2UzeILt9JyqsIn4Ve8/C/H6zWAh+MAa
4DvgnSiabfPizUi8yMQDLxhe6hEVR37FUR62BB2r4bDRdgsrlIgiCVXN+stX4OXx72LISdO+bfdO
Vg6oLO1Ashqc2u5YvcPsd/Pz1EVm2eOF3eWgoWFiS0Su6QgZPQkCHvp2t9DbCvc5s5BGxOnODPum
Fsj24YBtX0xuY/xlXjKxePetv60yA1bYTQvm5iimgbo9tenHEm493yvLITASJFyNBTV2mRFmzWUx
njE4TUVaTrRw3Sra3qAmrAuz8QixnOoh+a5pAahUV764Qc7WGF61RmjibGw0a0XNDo9AroHOB8/G
cNvNYhNH6iwZbf8+HoOu/5szY6bZswYB1nqPRcjYGHuj4O33bkXuAoMfSpCPaoEeJ9v8Yw6IJwuQ
xthIrX3/SZ8jcv7rrYPbA4znUJiC6jkeI+uLJ90QZsjwVuTPPsT82jyW0XQujiqmeCAgikMTuS5G
i1fDEkKtZJ6QJZa4c1ZnZny91SQ0uh+gfJc0gIDkdqb/RKuYmDa+ZcRsSONFimnRNzHYcjfcplr+
UfRtxBk+NAyPvjClDmoG2/g3LPPfYRH6zXpa7GBODGLGBpNqLbSW0fFO9lxP5Lbplq5cCJleIHBH
GQnORpB57k0Xk0WbfhAx8Boq5XDB6oMApADXt5DB1eVbtIjZGBu7tZ+ttWvB09Np2eI0Q/qE4jPD
R5hK1bmh3R/m5tRRRLj21/cf7+u9XV4B7zHYEwvblC+z/P//Ome3jnpIFgvPRCrlvvg+E9MnaB5D
q5S1HIAWpokJYz+etRVgypPtfL/Ef06FbP0/98231wHhV8gpKNZ67ps7gUOiW3pt2zyrITL4mISO
efMlmKULQN1aOLz1nLFDUkqC0Pu34/UZy+1A0ozkCUdRrsa1Lxd7lo9Dl3hOzwNB9oGODE6DgSPb
UiNkCP7xhqzk5MvcxffjDzheb+4AHwwlBGkPS+HtwbHh9pjX+dY846rk0RewWfhUtlMUyvmA3nyw
IOkopJ1kmtaXKLJEUX9wB+AYvQJyuQgk4MxeZaCXDeXn8h7MJDVjmxo2z3UyLnJqpF6wJKt4evh+
41OFgDqvZQ+r2R7w0GUPnNRRBqIoLdWc7GipIQo0XtBpeOCcvHp24Tbi/J3UL0ZDiX7oZqaEZtI6
J4voOMjaxgCsghwNZPwJi5yhNg6mnzN2uwncBO/EO6BPOVudIxcsTQA2M5Xp/LVGflrYbpziyBMS
M5eeGrMbs/UWKhlqzR09L+ycY5aY2MQiZT1D40PImBjMHWBHHtNq+88mVt9PiSTzMX3I3A7SvFic
NDrlkHw5NCwb+w9szdlEBRb1UOZrUng2OddRIyd9AtZmtw4+qTYoGfl/+LiWXKxbCzhpd9sm+XRH
Sngjsr4bQhT5Y0WxxwAIpxMkUldDFvMdjwKmLXe5ww8INeNAx2GmxyiIYEPvZoRkE9LXoMIIk4g/
/G0GKmNM5b5xX2pOWnKcedhHiHf4Ydxtgtix9lgrcsfclbKSZ9zqJ+sVG37K/9vsQfIuZzIAuTUN
A2MuJaVo4cKKQMjJgxd0Cb9MLGvCj9iK08ekRXYH+i8AcUpApOLMZfwEuUXe4MhZY361HJwzO8M5
Fu7JNEAdwI0um9yFgPvOk9NDXGzlp3bNEvKHrVZUX3kS92EkUnCeIsSUtYYlIrZQWp0zZ4/8b4OP
cxFNdd1xIx01So4OLoKxQOhQunkx/YENB7Do3TjW6TDS7CO6xF5jrKlHzCEUG7IIBDTzP0zWzjQn
a8DYZ2dktRRnoOSOMFGPq2mAdca8nTWO9IDx+pWvXo0N9ir7E8Z3+P6auygpp8C4x7K1S1Gsx/3a
mkQLIC1P/ikZ4dnTzg49PD0RCQzb4t/qGW9WuZsfX1OxFpir4qCfsneQcGRuU3trZBxLFqa2pkQE
ugXuAL72fRlvd16N4rl5ZJCI7+8zb8xWb+RYRwTqJiezwO6WSbPttlu6xz04EOWNpd4n0x8kmlHG
eNNN+wyzPL4nZZpje5gEOjkfpIeImgamn7cFTZ/yqFLllCt8+Vv0qWyMhgSFQn81uCWKYfD+xv1m
9wxovE1GfialCqX3RZXSFq01o9FKvqjzA2olla/DN1qehIIiXIV0uEhvgDXq81Dy/Wt4c3gQ5Mex
QSCSCyvakUmI/z5L29Svs4nG+kmBPolZM19fK1hXL0blQAo7ElwL3eODHfv83f5doTExd5h6Ev2F
qCsEgXj9uZlXAqGEQ0daRxQGMR7JIUA4oILdLAaZAcuc9A/kHPSheWVZSevXB97FHAgmzKOBtNYQ
gcUYX2N6wNM+lG3hB8TbxzOF67WGmTSuz64WYYBlWEU7fYlXIR3csbpOsvlkw3nIrWOc+MzjCOPp
UUqcUrauBuGqA8HIPL5/u93X7t8c04wZPaniZHt1fPfyoLK8dp5jZNdfkNh6INfAkR11Xtr1I9WK
U1uS1WQFANmMbVJGsQBRtQvGTQhGZwcIPWP3DIEJOcG3zrhnAzmNH6jR+iKdMNeoHXLIgqMcEmXq
F7tGkhFxNoz4OMzoUzuY6DvsdXi/7oARsOw9JENM/XKjQXd0Ki03e6gMeRpZjpGn7q/WNzzmGNaW
ciXMF5YEn9wULup8uzTzivmQaeQI8cjm4RSKMCS0raXBcygywzF9WhhXiuYaKmQ4IVvn9EVbhjBq
hCyCRJgTjyggsrblU26GSOKYGTCzZR4hACCd+qBLuCxkaQBhsTEUtszAFgzgL5YgcWgh3mDhk+Om
09T8AfURJHdTEKLGB5NskrAJFoEfD/0vXz3IN0yeGeELWUa/KR/l8ArSQRlAMJBzTI1q6qEjJC8J
u1LAsye8vwb/m891QGZCkInQFeYl50c0M05Q7uY+ma7B52qsXc8g+sVBc+AXQmLK73+udcHhhTEI
wSGU35ixO3zoi72mSNJq6eZtewKwtjrgxKHFWOZKl6tsUIld39YllA/jgFPt0ojPbcH4KkWCmqzE
mdStm/moApOltdad3VMH/QEXM5jJsf/gWuXe++/9yYYSAuvfpNfAkoJt+vXiCBezHFNYdU8LxkR0
iXqK6XaMTP6iBsjicA/kCoqUTT3k1itC5Jfsb/o/OavSrUjUzOHWXCXpUGTE4TmN0cKDUujv+9d7
AW0E4H2UayaJtgBuzBMu1nLfmlmAJFh8/j1mSmFdEBLjOnI8q1C/dMajZI+3HIPGk6kwe7yZJPb3
/sW8WWCAjwHaVNAu/nnDZpFlwlAjSniqvFGO0czRlcWVI/BhTfY99MLl6X9CXLHe3gW4sHRDvi94
td60/XgPYp3M7Php8VvmTVU3yUFKVS0tTob2ICTPmozrcQpk7clMlyHaueaKe0cOJIYQUSt2QQGw
c7gTVrpx2Zq6XDIEJIsgwINQVnX4FozpowWhYNj2zFmw2oFMPeci/ef9mymDLF6vRImg+/LZYh8h
gYOLlegy4hRTNj1p6nqI6tD7NFotkdZwADavaa4nWN8ELlY5Wtz4Gg1uP2DQZWIayZSln1u+zdDZ
khw50bcgxYfC281foGz6kXEFfd1zDJK4MWixd467hHZ+bL0FosjOLxORjyQdQfxwTu5gUPx+mxxI
NcZBFQsaUoV7IiUWHaDO+Q+a4f5P5i6egMSNMXSM2RCEscI5yRGowNGv8kyCU4o8IavjdmwnWLpb
jS/P8FM/jm2dJCK1jat8cH1f1Q7ti2vVMV8OrmfRHSdF4Adhw0d3p0n32A5wBO5H1DTETzVGw5ly
X2C+yIW1oSfW+USfF5RQG5scJxrjJi7NBpG7Dx02w55+stKk+2D3e3PaIGhzXBdWqrDhVF0e/DK+
fYPiOTxNav691VDUfxZJJAcrcOYlLO1bBYzpPs3Fh5vv24+XL4VFCrNslenVX68iai18untMtTTa
6dqVyfmSj4Gcg6RnLZArcsknKuKMh/7B17ffXACjEXhlQmqEQuvN94dKlmUwn6bPJFXJriorqN/A
SJ14JEOIifW2ENc6Iocb71ogBx6gvbmskYMRtjWtne7NsJCRuKFmNGoIv1LiCV3Or3XIWop60Zn+
DifMacx2mtWoVxaRBVIM0sXjUIprPN+qEjceE48aPJqtFS4sfnQRuwb6VxgjpfHBDvlmo2IkAt0P
pF3qGa3L0oPpW273TTN+1luUJvppVZ9Du9r+zNeEPczzSEOw4XHKIedcyinzB/vLxfbiohtgPTCr
8+0ADfzFoRxZi+Q+FstXBuFyPqxmxnMOe2vf43jyEenuDTaLRIEKwBeulBOFQHivV+JsCC+uozH+
mrhR6jhXlomMiTjHFfSKkrGG2vZjdqU/GDPxqJXmsBYkPdzJwShICmtQtnz0cr6RhDIc4BbIepDZ
wNsjq1+KYa3rMvkqnZ/YSVYnd6j7cjgxlL+qQFPcogbLp+GmXExZIG3nc4ZjDQqZSNaZJ8WL7nMb
vU3QXfepIZ+e2ijL2IGT52e9nTWnzedZfGlx9ccTm3waySlTBWhL7cxbqJhxejaekojBVSkaRcH4
D2OWpJ9W6KClh6IJurmJEVUb4oWyopfwG0GABWYmZB/7BA3ALhvTki5uUtSEpgtlPWu5OJHZEAgN
OfdeFHj3/vK6rAV46Rl8oVy0qAhCccklHQcLVT5zgmfdWZYdbJRjjRcoFsi+WLMMV29e7+GDN+z1
57LFUr5Bq/DR3CGLeVMQjbM19XE5Fw9IlJRcIPF4oGhHUmgp8G0B1PeaRPv+N7Ze617lR8vC0XbZ
7Vnr/uUCb6c0Bs+KjPuk7CVPoSB6wfIwnmybbtgNLdyHn+Ac8s4jXT+PI4NWziXgAEs6hRv5cfTV
arIMLPf9a3u978hL87kXAoZwSMq7uNQKeT2mF8KPiHBQ1FahgIVhDNlqVJWInzNdkF5wpefJlSH+
J5zny9EoFxOa1MMY13IeAAfIR/gvGL/DpTUAz+7uiU7Al/FK3xPghsn8ssZD64770Rp880eRe5JS
gpdvZf3ARqvKMVRrGQJRncV+6GXXYioSx/6oCXh9ZrE5hw6TdASPHt0S4pyLKzSxpZyMdnPJBcfJ
PvnuiG5oiHUgkch4DiBSUFD5qL7LP2zuEDXKMuENNN0O8TIb4SNGliXWGRWsZmJw9QxtLrCyR0ku
N6S/IEk5/c3G02IzYWQZGcPx/Scut+//6mP4ChbXj+2Yze4u3Dd9DHSFCcA99B9+q//UlLsxoOBA
bQ4yOkDcZSGZocal87O2UnCr378I8brz4ypsBuFm4MMDoHF80/lBKcHGisj0h6wjhiY6Tm1fB91D
OIVF9BIvi4zWG4wVvSIGzo6kyGoVd4rJFwd1zkbpPg7sF01+arbWrP8hPiPOfySGxTTS2Xm9NVGR
BiNUL0TfqyELhzoOwGhny46pf9FFUBS4dLb8ds0Ca/G14qmhd5WgsZZa4I8ySdy7QiACPxNcmGpF
l7Wa5s6SwNZ6N85IUrEtCiaBIWUQ1Ii1923QYvLGaYXyfGNNE+Q0/1Z2eOepdsxkMiXQ05n8bjog
UHF6PL/QG0kN6pSvcnRs4vaFuUkd40lenjAMkhVhHPTybSzwCE6w1yDjAN8bUzg98Utdm9DUY/G2
JubL+0/PerOGGPWxb5jAhNSOcBhfv6h+AD1iRmb4oCUmjfr6UIjo525N0I0oQPA6FyESwA5FGQNn
BaVqLn+rtLd5Nsr60tywpsGJyh3k2FrNsPXXLtG01d/MxY7Ned+2gRd9pGCU1cWr9wH1IqcRpbhl
0Utd9vUO2noGz2Z3D6mwEdXfmBBAyTgyyKMa12JT/aZulSGHCGhWoTWqbRs7J9novX9/xcUlyfm0
x0jTY0DqUw9elOb4oYnOB4S/9zdj6Kg9+qjEDt9Y4B4TuPr/Q8vxTfAuAg3pRqSm27rY2BArtfAi
RXmvlXyaRdUqjhRmA8Si7lsPLNW+ef/LXm6pbAGCXZWBHU0tFfDFWsqnVtaGc3OfJhmZPoeyk0K/
359f+L3jffbDXkreMD5CSX79v/x8UOfAoQmy5PHsiItvXhUEhawB9ux6LDCzIUhe46uJZWkJaqub
1kY+/FEj9OYG8JjpqZiKMMU02Z5fv0weFH4P3wNC76E4y93DPRMd9eEXG4NkN3NElCTzYgDa+9/f
vwHyC/77BQgsOFFSMsymHL49EPJldqFhxOQAsblsX4Ng7INj0nsRRFsumpCro2dDlPlgkduXVRFT
e/bRkGYHShZr7uJ758KZHNztuzumaklLxoPb1OtLWHbZdqNVrBWOGs73weoYCUF7wbOJOwFfkT/S
yM6kBqHNRsiD5PxgE3TFmAja9bGzSwk5aJkswiK5wyMKLFlDDCFNmG6Tw9HS7TJXDjuRM0op8vu3
Vb6k/7qtnM0sJseni+J1gpVw8RLzrqyWyIhTclj57U992UMd0sm9/0mXNRxYH68QiBlAAg3UZUUd
iahZatvK7oZwcs5no53mBL9xoObtYazySWS/J6xiRRTzc2RUPZHnLPDp9j5YTpebV8BTZUEF8qpQ
r12yDediCGNnWLM7/0zxxm0P6rCqIVW38v6Xf/tx7JFwPqAbgPBRPL5+e7JUCGSKm7jFJcUHPsls
CSm6xUSpPLjtxyC9uCDtcI8h8CGuZ88IhIl10MVH9n20tCHV6K1GM7MzK2CJy2Z7GftZ0jqkrH8q
7pJ1YF6NvavXu82jPQ5bUxyhIkVmd+c2SKGne81N12NLEQPBw6QNO+jzSxHBKdZtUh3NIUPtmvnp
Z7GNxLPuPH6rrBJXpNfMn6NVCpYabLR4Pagn5FtSeKWUQiUE4vEjeqp4Hi4Uql8V4yQbTT8tpVZ2
SOKOH9ftX13NshfJgD8g4tf4J9MGqGoRN+Ma5dpUymFpie03bayVygLyd13UTSmx8kUE3WtFOooe
9SZVMqupIo0G9ZxfyQtlTCdBho4JNB+i2486rgS0pqkZ5VeSphXLk7oPfeZJOYbmTUdik692HQUb
ZVBH/gmXo3qXQrI8f64Y7PXHoDNwrd3NndGt3qkvGS+GN1lLUAsaWUnFJah55ntnECc254j7eZZ8
VjdLt0V6488Uk0fTpLU0pF6canvRMlFAY9lH2udfq5QAUKmZ2ChzHbMSJkFyETN4kntU/697zsAO
5c3020kSgrTyrcbBjy+YniUF/wYNdPHuVm7qPhUBK4l4AvjsLvUTk+LmH+rYQAYJYUjyY3DJsHsB
8CqI1oq53UxJy4RvCRM+PS/XyrK5gcaIuXB6QgLcVceG1yr0bku7mcO7dPT78WuGZQUDd9QkAh9o
VQAx26wol8yo7EvUb5DwMPvOOteFFo5DYPljGE1CEAfkNV57mMxGzq3jFPbHy7gOJB7DKbCMmMkA
4qdp51kCGvuhxp4OqI3/BF99yDNTnLq4kpqCCtYwCTVIxheB4eBZj1Z4xuB8inMP9s1eSy60RtdW
MkktOiAawrZ/EkI8yT4NlrH72JmENiakk4359m3uVq7LaQ1r/lUCSeHekWRbIl4Wfs/2kvcU33/D
V7bcl5GKYPyEW0/Z2EfDaIz1xXe3xRg+MSOX9jdic6VIMIeY1oPNZJuFu3CvVH9aDwKHT4JJzEfP
2iJSbXj38TPHnm5HV+5Z9IhNVqPd8VGZbcdQST/ZDdkLTlsZet305Af5gKGy1lOw80o6dad2AV0q
hqvnpt/LwLWyJ7WsR6Iw+D7nF3cyUVTE+20K7L4+TIMpl6GSpkYYOm7XjWEbhMRPSryvQIEc6gUL
UwFUGAtmgmB2H/YoGSJtJGB+4R8m1Sp6PO1l+Rx3B7MtxQhhvyCtDToGPN9HcnuY0e96DU6RJsKx
rr+pWmLB6kE+MAuUizZkGGfDikZx59WrngdhYHyfRDcR3qOQK630Ir27ktvfmcMwnEE58yxl0bdJ
M/M6nPR5abHLlhwphXfaZ6mglmkUgclOrHE4HKJHoDLcdWLzZRmoY1BKaW5hHLfDM8GNPuaEjphK
BBtK0qL0SF6wSIrLOG8FDxBcSN4h/H5jAt1M7kwY75VmarNNDDzvNNujbEdpSRAiV+HnpRNI+1P7
Dg0zOj6x77AyYINfz8vUR1jBnpZYcoLVWolIHkRaexv2N2qjJKsoYBMtifvlZczhZefZVRUaEFx3
oYGD6EurXrZZ/b6ztqVz1jX4hmUZT3cXZWtUY1vJON9kFSibAvVofq/t865HHIesXn2Afm6Z2imZ
OnF5VtBJvgKHrDwFsiGRgzkFqGoJqRJEk4IqoZB4kTrAaZR+rTt9SmhlpXPu1PT2oHQEY2bJV9CF
kMlz9ZazELiDPc+6rNo+Kor4qmlSnmmIhzaRgWh2O+hTmALLAZ+FvJf7rTZxGEcu/QB8QtnoYTkq
O+7fRJKz1vL/LrbzNHNet17iqlUuf95R8IIWYVWqdo0LE3RNPyDTXCQ0YW/ENKZfsn7NUIbrY871
B2qaOdjkuaYRmrwe5BrqlSHASqQm/za5MQjwg0OZgTQpV45Jg9pXGquA9Hcc5SDYOLRE2pNPbTFq
p6GhI4CX/UdDriBrBdI/g9q9/jdLOQ8s6tNV7YZ6XLYo2nkgp1RiHZFaKRko0VixRyKclfJxX40a
6W1L6yEzyHq7b4kxhIzbDE3wV8eoOCEt1McgFu/N2vhVZF6g+UxFMclTXUvQiLKWDDStWpndmHJS
kiYR62aj5N9NNv71L3qWHKLHMphpwyoAEiRQosoJ5fCw+aiJHD7j8b2LIxmQEMa8fBVkIS7Rk8wV
oxjLcqDGsT+Mpgnl/TAoFF4t21Cx/XQloI97/JvYAcgJsEfMPrCt26qQhJ8aDhcCudIhIZ0UPPl8
eUJcuN6QdeGoFzrIoJTl5KtkCWs1XkXuNmWz6kULUa4sQc04CA2og8yWG4a6Nrrlc407qqJKK/qZ
N0pxeTgTXWlfQaCQKwZ9FO+dqGxBoYWloNxnsTceWTBb7yXL84DacKj3qZpAdkoEEdn0jfWOjFhC
Q0+NE5fJXiuNkfzLqtLVv5H6kN/IiS5R2DIZ5FRcOwE07UTXQSimlNGZHAVcVY8ikXdZnUehHTLN
MrD9gV6rdidVPHWqPEQLLHcLzYiJlaoSgQRKZ6Xz08tzS+WPDe0siYyqIFVwUq8qW6yFPMz8psQq
bTwU0J9zJ9nkQaduspLvhczWCCT3Xq3mMbZk3w/pSN7BTHoYtTvUSw72LV2PU4B/EwxVW6fH1Iw8
92epHnbtYSf1As1aSL5gwrDqyfFMSSV0pjjup69RPFUEaS5nWh2ekFL8Twsg5aVKv21k53GAZv2B
BZUFthHcUxsqr0s1faUVl3gPFxNOCRHDbLIse1eyk/TkLlMWCRblBVff9oVo68/mLFOTd2XK0AJ/
gxzTHIg3591av2M4Y+Fmvg+CdCu8Gw2LGPE8YNAdQ//EMLvNpjOszSmZV1fDxGY0X60msj00mcrC
wimEdI7gc6Bb7rCgLoqBfeosE9XVa74Yci1aHMmsHH2TNZ+CExpyz5U0F0iWx14JxmHXVGQk0YQs
dbNHNBT32Z/v95OXaAhejMiCGIwEApWWewkHElyx1GlcFbdl0fj5A15Lqp7f5OhsVWI1PTP7X30w
Y09aeIAgwHmBPu0S9CtwIG6Dektus4Ko15+Ezpk+Pl4NPOd557YGmrFDxVHBNv/+ByOUeA1VIE20
PKhnlolFJ3yAy5bdRDzM/Zjs4yASAkw4ruPKRQ0VglUgUBrgBLZoCMhdpm2bwyWKD9j6JvUnWymE
PIcqj57F7yzjpzWykJEcnKF2LXjSNj+gd5h87Eofe6Fkb+Kya5CukuBV/9DF/ryaV6WfJG4G8cSk
pz1WpJH6OO7CY6abmMchwaWPannl5VP6IwTa0hPGnZqJCX2IMZbNgSL3pZ+a8V0XTdUaV6j4N2s6
NZCl+xS0vxfNQ03pkZcnIM3e/oHHJkY/h1WUjv+Sb5GApeK7xtjnRHJteI7ctXZELXfaRkiCj+i9
15KiGS1wQwoZwYt1dirWsIoeLEmdwNlDhMZMTEU0NeH6uHZ94DTwiVLZqcLz32KMOiY8P1dyghke
L3tnjlIjP+jzXfRE1BnfV/JiF+JznA5z0l0NU8f46s6mKRCk1WG3FkeSpQFWT2kgCvaXeQ2GDabS
NqxFfEgncj+eg7MhT6mw9ggDPf9viNTEl8aUvS1AUV4x3d53LabjAeXo2YtSz1lmXFRIgbaNFW7X
flp6v42vBmele7zibcRX4qaEkD52X1EmbzjumW0IG/QJdTdx6PDga9/scbwdm/wHwZyz+ZOKyw5u
xqazrPgqX6JiZPKBPxAzFW1gqQr1lOgsHkiXR+Oa309BI4nxSo+gXT31+WPwSDmaVK8wbbVkCA15
Iyu4CX+5sadymsVY7mBcd9N/1FYXk7hiPCe+N8Mu8Vb0LMR9OfWEQCkLjOzlg1cMHuXrdwyEE4iT
7QTDayiWMPJe41TMvCvPsxpxMxGxLjPqmjCus684mftYQ6IHJe8E92nB3KuoqyLsSG+hnPevMSgf
iSeylhQMhuhpa99AfL+f56EBDxqt+GtRjJhOh3ihzw+2X/Y9iUUuiS3cg5GXmT06xqm9pYKu86si
HHpzP3b8v+RU2iSwfMrI8OtvjQY9w2mE6ZzukzqdfkR9vmZHR6Qz5oq21X3BriKtDy06gOKq2wKx
4j7k2cRKNRjGHWsnCpt9G8X+QFj5guXF3hryxboLw6p5NPzVJ8YEEzkijcuEvDU6kG1XJUGzBxGo
w9tYTODOblb597DuqvAwwycO+LK5/1xUo/Uwdu40Y3jm2H9ZXpjeFovovR3IRPbYleG47yAGvyzl
EuO00/3wkqR9MSw7fyxcY7F2GxF3WMAzR4pK0kUJOA2CeyASpqT7RbhbGpJ71ZW9eQ853SCNJHZO
KNfKPbk426FpWKy+6INrvqsFqRn2KUj0Vn/1YCXv+tAdkWCE2/2wRW68Cwt//WYWLlksYCCkRFlF
/2lK2+Zz5DTdQ4yd25G0P/FlCAznFIVmfaizRmrUaFjvmCZXJ5NqdW+BF0putv+Ar3d83SBV/Wo2
Qvy52kHyLeqHjpypLrqPEZbcFH03kIrX9u6+TmuLM3omM3fJXDghW7bcmM5AJC7GYZ9qu7cO29xl
B/IobAQpEzkluKCt/2mCOX9uR3f+XLrmcAsVMnmcfbPMMfLK2gMRtdsdRn3hM3qK4taKI/E5wH+F
cEcMTXf40QR3JvYa3woxdt9CBEsnhNyEqYouuhbd2HCaAPRcAVEYLkBd4F67JGg9N0QS1lcIMlD2
rJPxI7bT+j6sG7psGpVnvF/s/dx0zmn2a/vBdmJjPxN+8ivvovpn7KWQ29fI2BNh0gGERNZPC23M
tU8oyDWpFuunzTYIyYj75mShObtJ5gx3vGhbcaxJg4xE5Nr9jFlvsByw+q34FItoW/qlu6Zx110W
BJ1/DIo8+gcvk5fQq8efFsfbCScEgntgSuIdKNgP09z86rIBH4wlDz6RgOhfO1taIzzp+QJAkeJr
QAEJ92zGvnVfB3X1YyyJP95BLarvWZqUpmEz857YFZ6ByE1QWefEy8DQ/rGkrnHb2h2mgpTYN4Lt
hJhrgvs4M6sXSNobASNT9iMhAoUIS7vCn0fMFd15ZMEKQuSDD8nkYG86F9VPNtTS2dn8ke04eHLw
DJwed6tttH+shj8eBVaoN/lIIO4VnWn+hPhseJo5bJjT9tVpxER+FwB9PnvYOZDWWtZWnl8Z6ZTQ
lYHZLtOxiMv+T8sfqseE3uNgzNAe9tHkmwQMAQcd4P2+zBlKr2WsvycotW4wdf976p0XD6wZ++t8
ORqjTzxXaOMT6fmNcWMNbR7egw+V13yxwrlCx9Q8UlEk4ZHBHbElbWtzJCcGmAKOiA3ba4XLxo4B
ifmD2TpZ2aEgjMBtjD+NeLBpQToZLM9VFf/xtkpcZ4nh3tXb2v6FG6JxSxjPxMvlLg+x68y3Y9pn
cAE8Ue6hhrZ/zpwdd9YqvG8IkNqnkpgnd18l+XAkJs57sS1ynvZRZHS3/iB8DOshufwykjIh/2xs
BgiyNjb9h0T06UO7OCOs8Khv9k0uyNkNfcxsgz9gjQRXNkHGyL64w7fjVNp7s56Hm2Tz+i/kBRqH
0WbYdKRzNr/EoM/EQAdlxBeq2Us6S3yBz2Y8Wah7ftXOyvYTps493k+EPXHjzVvCNdND4IzlVxQw
IDvLFvyInDr+ljPs7ne1JC+QVek2z1aYiWO2WBiTp1FXnOI6SP9yocVd+8aa/HR7CCxuNMh02ZmO
xNtsglmiKuLVxMn1iHSrvU3JdN6jUgF5cfNon6VN+p+gSVoSqoPgqQO92U89+dVFsC00kT0ZlcKO
78ptau7adH3kwv/Oeq/8u92sitEe+q86d9i7W+IsMQBJ+VvMhW5zdwgfsUVzD2squqPTznG5E3Pa
7DNhiHu3Wbyd35h/QU5375Z8wVqSQMzTTGgIwnfeXZxpmuKPzbUT7K9F3cPKGAgqc6fuqweJHylS
nqePRmzYVxzC9ZeqW6ZrLzQ2grQ69zSv5Ji5fHa29yfX+JIE04RsC6ytOC5ZnlanPA6S7Jfy7wGZ
kp4lGxmAoJGbJUm3KYGigD/KlK7ZKNQIwMZkmyrSDgkjGz/pFkVRM1WnrXm7mrPVz5K58kV75eRs
KPQQCmoLhpyIXMKXLKSvhwFdVxFeLUU8b+mLjx8rdWxGDAI/IpQBE8WVbIT88wxpg3A9VjuzGbFm
29G4MhNaUuLbv0ciLJfpd3O/VRAXKPvxvbsJiR93/9Z4H3A5Is+rvkSvvF/Hadoe4F3ERGVFQOrI
O+JmbXa8dV71SLDgQDpwHIohO4xEZSQHo++cbm8YldSmRdUa/DIR00a3uLZbJTZpOSWegcX/fGwZ
LldP7kw+0R8DeV9DA/+3r9MvyDQjywIMzAvbvGPQuAjvBFk7blPiw7MKGfuMh/x6GODvBXDG27ze
wZyMcYKL5oyDawd7VRqu9QtTHj1Vy8ICE8DRotLZK5QiPEuJ2m1riAynBSmHX0jJ8xH6H5ZH4j+/
VVx2E+QPMzPN+HY1PV6xwK+bU5RHDHbBevLN+0FB5qeHMZtH4wRrI68+a2P6cmMcS8p6EzOPUsh8
CDUqoAdJuI1+Mln9PxBYJInEXGfZLiyilO0/zk5Y2j6q0jg1DQndaEgb3yCmDjt88Nr+SWuwtMFA
GLmF5x0ih8Ove6SWAqGdabSABC0F1juEv5XZ1RYY/RqfkMg0fKYaZhkbGrwbhUlJ4B0ByBmf1xY0
8OAkO5N1LslDyMWZy2gYPFH/TY8AtLVbPdvSbSIxZzmEVDatqo/QhktSAL38ptq3aSVhHbogCZea
89kCxlcuW3puoa4mdwKebaU0MRqx+j+Unddu3Vjapm/lR52zhzkAf/UByZ2UZVtOJ4Qs28w58+rn
WZt0T0kyrGnAcJUsaZNcXOELb9i6CYMiujVIUgYF7nf84KScImswBtwukUCPgY9bDE15IPueG/UW
I9Wm/Inlr9Ukl+TFiN25A11HubpYQlwoBk9FarJCJwuFERb5attQIMLRgj2LVkU2u6QVi5CirIty
eQAqXhRKA/xsJ7dRB1AAaFmkiE4eNl2qsraF3iOmr5QYt7bbWiMyZZsB2UQKOzWPaAOHKtlBt7Nj
OJA/kOYIS9pkgV0YFrPHFCWtMy5UdL8jG0PHCBKpW2Ka0QpX2wXk8kHBU3VGQmWt7tW6Ok0ADSxp
UOGVnSuWw+q0MGADi8iOVGKTFrmFRkyEIuAqsbUVLrW19l+Uleh7/EKorq/pVymQBilFuzwoF9og
Q+SIFxoQsGTGFaZrFTWnrdJlaUL8aBPrJLMQpSpzipQpOeQj9HxinyBtZqJBeJXciq6iKMdMLmg/
0VttJZouqFeK6ViLjvu3eaUA9gtF+tKTUToLc4HYrvUHuHSCeNmB2ZAjL07IHNCzMya7h/l4lvTb
ep+brKBZDwM5yqQ7kVy5GcSk6eMEsab9tglFlk4MoHzr5rdo88TcxQghs0VH/9wDd+LZmX2ok/P0
NWFbkD/IcLMrdmcnSvJ9j0XN8JWsLX4sBH98pEfrKOk7OcKeMnUnraE23DZ1on+MljDJrmIT2Y59
Qz5m3q97SWfSTaaJc67ldmGOQK9kIEuJ2Vwn/6d6uy66rbXVr02KYRXey4dYjKiadWwUG6txE0Ud
zhhovKCYkkXVix4xzHGg6TTocxNU+4pIbVi1xtfRgnH1VEaE0t9SoxOJfrMCs7ZFe9ZqWKtAbSAL
JAGivqL50FW62r3L5zLIHysVjk/vAsCc8LmedajysbfuRxuWf8V1QE4Xt4NE7rAc5twGhRFYhV6R
D571OitnBGiwDlGTplUuCsQ2pnQEfYjUfV67cUpbhoyUvqp+LGee5VqzXk/sFHAPG1cx6eK0V+2z
Bq9GQYV/HANZdCpWDM26R2/H/GzRJKicdNZ+tAZYAWxp0Wad7jd1VLTHBLZibT3g+S2kYjKozerk
h8BujQ/rVgblXGj3bR3YtdfZrgUUwS+kpT2uqPS8a8UP9ufyeoBvDUgi9SznS91L3KIyzWKlVgP0
rP5283RoclhAGDmu6EUKP0J4Z50mlM3E8VPWlXj4lWSOlo04fjYpsBIfwJIC/KDmE6Yf60Zs0qJm
tSNCKmBeoMmFjDQejzE354B35XWt86VbWz1JPIqGuYb/1PLRHGZUSk7YPeO1AxwXfGtOPF+miWnt
tk5LPSVQCU6DmYmdgNKgiHnWrt1cOUJ0u6ABXdaccyUWxO6Gil+JjL+IynMgeokDOp0cZOPa3F/f
26YYvr1s89xeLYXKTunWTSi2G3MMxPEcr3wBq7TORehz1wt95p4dr4AlJyE0gmSmQ/B7Fo9uzmec
vqRD3xyDuGi1focXQZllF5Q/7bo5KC0i/fRAHRPL2INs5kz+A/SXVEYYByQrUPU0j4Su4QA3F/B1
j2AuLhVuqmXohB63PsyGT9f0RvQQQMyKqBQRYC2qvKzIqu6pzZQSjofW6Lke+4Y8zNa4V5RZcGhk
uJWMzNq3LQdHMB1+4bYI4EXHNiN8vDfPR46UteKgBUYECyEkAeXm8jMCt115sxszBzqfGEDkl0UE
UJ07MAHQN8ZKXumm6+FFZ8ZEoFWjgkt0u7HehnIpLOTVYTGW1REMAWysixJqPLe2nGFYeicvQk01
p9mZ+YNESunT6saG6Aa1I1JTP9QiLBHxBQeH1vlw2VS+59goY6sPCRYamQOo9LySt2m8LugiGjot
uA5jaVrAoSAYUNZfWwX8zq5E5muYfVq2Ok+xRTra+v7jXLK07htaVufpdYZIhWFZMrVTB3hLvjOt
NmasZL0Ru+6mkrpJDa8C8vHadUd1X4CAtgFMm0TAs4wxE6CUsm/ECk2CSDRz4gl2qeFXK422RUOO
J22kBIUIqJxtAiYNaw2mS3Rmqfe6MyLourXmt97nBk2h2SaavOraZN70pTfGlNRC3IWMs5KFNywI
Tr9CN1vTZVKX+zSt61a7KQn68IcrEjDzqCRwBPN7YZkvuLikSdZTop9QmxGhgRyENJk6QHoMUWHi
84E0VUd0BN1pQsxU8pYUIBEVZ5BwOU5L5zB6g7MhI4lO3GmQtNhq/V+UMPygeC/K6rBUE7RwYyuB
Yj0RBwdakXEpAcjnDjZZVqPNRYN0RuWN3lcy66naPKapcVY0XkNbijANL3BFAZbN3DKRtjnTVKpo
/gIgES4KXdCgi3KwnYAewyGGfHSWny0Ix4jKxLJZgUt2JotFto0r2hlipdDQFstwCjqxeuWR7cRw
ndYye9mfGhRucm892yili/7+TDFy3FmavBQlUDktgVi8zZkt80DG5ZyAtNAoT9u2H6980g2ygWKQ
kPLc0qQZHnyr+AXypfQ/1ow0LNG94KROoo4xWw/5bU1jibY+Ozlxsq9XxtqsWAiLccYFHET7VXd4
27ClVdGWhxcKxZuBVr42vjeECB69ol9qz5rYdbe+nj4j2Abfbj3aVu4lKp7iyNm2bNAvYm/vZayB
gA2usrNZgnC64a/ETJroenUA6KONyqk6R98bIk2qNDTxLqNYYefb9RjhcAPrQK9TzgEVxxit/6Su
UJRVVV5dFX1/vc0VrRc2rXj5sj5Rb3KBNxNCLS3a1Aj89sK1AYtHjmq8WKNeMt15cUALujL2QEXl
hnS2KONTcsJ8eJvr63vQOlu89BVP09ihMLxYEb3hGnJvB7lD7sSlnFXkefuK8oF4RRsuiIRQHNBK
a0Q4ci+2HhpweNdFUbdwapL9L42NFTWAVYCYrsUquxutkNMGORIiKLCCEtf7hdyC+cuL6KqJEsAG
8luha1EAg0tIDJzxRStsBP0aMdXXc8BcCxrUKM9qjcsiQDKtVouxl+dJCFKLwRQgiVV/Fuya2GqF
dA3jHaqlyMQ2H7dBsUQdBRsZod69NMg2w0+mvAEHf+gn8TJmtmg+rKSCzadsah6bWvWW9C4GHXpu
YtVE7gFCikmGhBSfKdI1cS/nGGaLFgdnRA7IF6x4wFhdMIYtMI8V2Ev+BZYCqTCx+a+AiLVoE2o2
FUzPoDpoYWrKccO7IRkV0Ix0ncm5xLRFt/lMbB0nVWAf1mB3O7qxpyTK1FdmTx2hDEgYtoIZVwmR
mqoGE8Y8l0ZW7Nsm075GUe0ZkZqvkX6oVwJ+l6w7BZygoaI2SngTSBfKKtCInxL5z4bG2M4FWm3n
atk617exkyJtEnvbudyyrbg11pyAIfAcmyD0hkAAZSDgkmv4FGBEUn8D2kzKb7GRide7lrvkuDqX
yVal8U1IR67SoSDAS1tpaWHsRn16gxi+vIxeLU+OQtQj0pkyaQRIag216SkIqMfGidIWu5qF8YeM
yQFwU3GaWuMowlgFSLU4mdb6nKElIiZOA4VpvuLiOMhnIYwQorb3cVPy3rjBYBHF/r6mAva6y29D
DXZfHOcRVSzeumWeAeTWFETqdG1TTjR1z1xNHBWVWN7wNxn+DYW3wRK3DQitIBGXrPWvNQGSJoAD
16iXKQY14l4bS3s7RPJWFTzbX7rX5j/UigBKnRfdCoQD2yKGqNVSqHkF/T2gksUOHY6O8fjFQl3B
K+RiItbfEnzB+eVHfmFLVgwcy5QscZ0OWwkTR8MZowp0dmA35mec1VZyqcKks1S0fSZ5H5mSOA83
zNg6kVc1BiQ6OwYPiwfxTlaeGHGiAUxbk9r2sK6UBj5xe52zfZf3gPDz+TarkUax3RUliSqJAGxu
rJDtdFyVvjaFoXa1hYlr0hRlB3ZuaYYLpcqJVfZwuZoBrTMpFFDDbd+zxlLg2jYvjFqXRdjzC0t5
jtFCmHis8q2eUpLUibCyGcRS3VIlzRxF2FCuEl/bZrUZZmz4+mKN3ErDFnJSUU69pzypaIXwFYqL
mt1ykMKeqg5AFsQdYeUiIO2KYUfdhFZ7kFJj2u62dWKYxrcbRJPOsnig0JwnuTkgjmNj9k2NTghT
ZIqlsS5XJKkpkn+Gb7XwQFCRWUdtjFetLYC35z2LWDhFrIDutSywIQTXRWQllP5JSmtdhBmNjNs4
tR4EgMQSzAvaO/4Gra1rtjIO6vZM7NhYWdRLFx7XWBoxFbbAZFjF6Jc1kgK6J4CrQoBcfKZs9/xC
u4Y1G+RfwjzToiPWJZD+vZWKECx4e6jH0egsQsctl9xwzGt8oJxT/L4HwhbuolrRu/Q9250IzBEt
EANuy0iPYLM20xihGIqPph2A8rDgT277eJRBCOEHO4hpVCVWReyN9avrIoiuUvRFSxeIldjcN+jz
tiisMAfO51DTZfVtIFvEW0Ts165wxKaIZouVmWot9fKtALGcfTo2TLMztWG/y+0ORht9p3MoupWc
N6Q37CKHVxitUZ+9auOPa/GwWIF+Gz9+BDGvy145Fu08fJQi9FTIKO1CUaaLRWGnQa3JzLN+ua6A
mk/GDRQlzG1ErXQJqiz6MTUyMdTeSgs1edeloGvMQ6Sag2FDq1HCXj50FpoErkEVue+9xOzm+keo
VuUw+fDzlvSGVFvJfLPCZbf/1CItpts+SpIRLoXGsmjWrgooDh2WwapMX1SjlOs2wTjkcqgBRUUH
JyMTv5ujoddOxVyU2ceCafTTkGjrfszM3hn2WDgu9DWTfDYpxwOduijHuv8sV3VT3sDECvJDMHB/
oKg0UMQl6w5PEWMHxV8/UPOL+rupYW7tczWY5UNVyuNyqaI776dlooLiLlWLuCBk+wVuojvl7Hbw
f3tfHifwX1objReNMZgllRryO+WqWIpihFRUJeYe+XwHfwF1GctLO84WudnrrdN1NEtslC3jvZ6N
EvKocSn11xKyOtnsgQcFRe7GtAAnyTWKYEw1FCzlQrPo1kq4EHn90owzUCc7aQfkJgGW6ZNXxkjl
JW6MazuY4Yj9wfRlloEG1VqXjasAaKuKV0iUDpZzgRdF3JmuNijytPgDPavxNivNvHksjQJUizNE
xngJR7Iv9/hDqgUao5l8jBFbwDAUhsVtFdpWdaqpeOrXTtaW0qVR4rT1ZLMpV0+VbJoJNVBom/PX
fAHvlO6QnB30wW2BNldUhuHBfzOzkZ4TNYxPUB9oX7nGWsdeEbVMEQHjNji4o45ao7nE7thbWvnV
WAivBK1qotq2qc6thUNLCUPpCmSMat4BkmFk3EZ35lJD4CmlF4VWDk2oeM4N/RjSeilmN4crCa9/
3ZYlQCzsqxvgeAuU1xB/Rb7H0AWGTzaVdpKDNUQqQ0FDO0CpBGCrrtqEq7DJiuCdkE9Ir1cI6/oh
ydq/ZPcTuPn1UxRlsXgmRAnp6my9DKQ5R5sVxjoIZn8Fxm4HzlryXFukAd4S570ZBw8mqwV6W/Z6
SJU8iYWwB0pr6rIYD8FQN7J9O+lLIdm7tFNoXsSxJVKkRQHp96NFZrEEunoORP+Ts4ngaFJqdrcW
vH/5oavsoPgWd6kZfB8xSYeUJw9yft9lnY7iQCusgtennbe60/mfVkR3PI8xFWYjkzuVZlCbfbQ4
yeZdSXWxt/cgacNJ83E7FAd1ulovxOeoJOQhVTAc2DPHxZXRJ5V9mKcOaGYgq2ip3tZKH2awWOlG
IyfXG6QTLcLzytgSUsD4vDW1Ilg+9wQeKtAOgJSDBxuJesFO61LYCI9qpiaKdCjbLA7L4Z3V8vFW
fQTqozjDZUT1yhwk+HtzVDp4rMZxiByxV1cDpqdTLhvVrm/qpnYBTakS9CmEpm+qyakBP81jmBAC
GHa6x1qj2RvdGGUHp5uBJ8F2txzA0pH6PpWlWr5pYfX4g1FPtIyy7EsKYfIjnrDpsVTt/onDp6t8
a5HnXeAYAXyROeKimRV1lxQRkYxphmr8McTU4I7kdeW7iCrmTZ4M2oWdDMOuHx0WYkd9Wf9eoUtf
+C2Sw80hGrLpqdGBlLn2oo6xN7Z99a0OK9RHZjBAPpxl630DQfYSpzX9CnkHrXCXEdnBvWrk9Y1p
TMk3IMr1LbtbxltO9AiLplx7iKpGOloB+zwsxXk4qpkywjQmyZa/IobIrpZVZfeJWD68aHn5WeMG
Za9ZfgjW86RS/f4O2n+6wO4tAvXROHAkaEEweGnVqt9oQaTGtUqaVyDyMyaKF9HQrt2miamQK+Zg
HkKLSM+NaWuZJ8NY4hRihR0mgMHU9ttS5CCQQtXU8GOhfweOIkOeYlYh/6iJXF+jPUS3uLAyNfUT
EiT6dnV5svJY8xNFG6+SIFQ+23JpfUVTJ36Ko7S/APmo3Y6TwixzzGDvVKoMfinTL9SxTW2vo24/
uaocNBeIMJRfONs4GQaIMl8kRS/2Uci6I9V76EF7fw7Ih/AZGJO7Qnbyfad2zsEw5GmvYeb8Vc3V
6GMQG6ZnOGm8H6UleBclYHesUc3oxPbq5CH2Ud8UusaWGkvR4IOwy+uDllvx96mUlPet3UbTLh3k
5gns62T5IBspAOqRNFRulYbsLAE+WV7dwL1DvBCjyUxKqxu7m5p2J/dqnvuDU2gATeV4OEBNHh8T
h1zML8JW9lQ9GACGTPplgvXjtcEZf7mEPbjBaDbeK0Wd7fskwDsdA+gThjohmMhuHIMT2M0+3LEv
le/tfg6vsJNr7V1FBHc/hvH4Xa26kOxtsOnIa0nVNj4Por3XhJ71nTyh60cnOrFlr8Jz8ZrLQpQM
g2VfD13+lEmYWH5I7AEvB35jb4v+wM+YM/OxkOQiOMrSYPYPzgyYybi2x8mCxUb6vTjmB8PmDU2p
J34kDg/48gLoxbaDBirEGqmP1J56TRko2m6ZKQXD7evy6RYOTtpdqyO0hRPwnEo5UUdLlW/zjL11
4tnOaBsfQ7D9Se9aCquNvUWlZNz5E8YI+a0sqzlaQCBGcYLO/XSWTGfRoJ2hQZvcxvhMgyTqyGiI
By+QheF8z5p59PMi6K3rSU5kOtElkpRX4xzS2i0GuJMHdY6XuxJhDcuVU6O9ixMHXjXu2GrkNAAU
gaS5iUyD/ThD4SqxKKdX5CMW1kHS6MNaPjENMu0u6TNj2fSA/88zD4H23//L109lRbUmjLoXX/77
Q5nz53/F7/znZ57/xr+v46embMEL/PGnDj/Km8f8R/vyh559Mlff7s5/7B6ffbErhLH9ff+jmd/9
wAK7O98FHjLiJ/9/v/k/P86f8mGufvz91xMWA534tDAui7+2b52+//2XYsLs/4/1vPj87ZviAf7+
6/ox+x4PP9pXv/Ljse3+/svS/mVy2COKCXCSUEWoeIDhE99R/0W1VshvsbeikyCMAoqy6SK+9S+K
HUgG8JeJ54Rp8UttCYvg778k+V8WIHrsOUxDF5sy4ctfvx7+bpV5WN/a7w11BLr7/4lBiLMCWWs0
thD5Q8YJBPgL9Pc8zbHZdrIfD+8c8x3OjYUndzXOiXikeRZ796XiXP1jgLZ7+J+iz+/KuOjav/96
jjjnmvhACGkTFYkC8YAvZPUCZ4qK0gll6FBF6iuZ03sz/vO7P1/F+u1ldPZfxTJVZHqF0tM/RLuU
ABxpPkayb9imi8LLTguOLcsIFt2Mr8+XMv0EFrfCoza7qBf4h15MTJz6Ek338FQ/SIonWRc4e2EP
E5Re13md4vJHDj1bdwv6b6DKiQ56fyxxFacOwJ9dLrn2Fa03AHvlbhwuqRhCOjEViMtemHvJY/pd
e3RKWNiehOUCCiHLXoC5n+anGtLfCKxtr0fwzVU/XhC8virC9xjOu9MIsY7kd2cNx3TxgzdEQV7N
A96JSpRn2pwJQnHl+WCNTVzLCs0hHwEkivDpskP4KLwEA/suNTKOnSWcaLSYbziA/e4dgd9GHISL
m/pLYbWsqIy5DLmsHJXTXl56xS2ctrr581TQnguRrDPOUlUejI4+U++FMAYB/jzVerD4Eb3zxq8t
uIEHVNtHh/Lm8IRhZYWzj9k85sXHNrvBRDgv8WKn/8L0nzF68EQKc1I+1CU9ubvG+ZRCKyvkW0u9
UKzLuLnFWsYdl+A0jV9m7cEEa2ENX8L+Zkq/DcUb6+e3jyNUqRHHUVSxip6/rAaj9AnqpOyHtqeY
tyVIRSujIBFymlBtiEtajN3BMDP0YSd/KqHdjHeJwZfMZPlY2oe+us0pJdaX2QJs76cUnWDKofQ2
eU37YIZXGdFENZ5QaYl6Hx6Do/sGPea0oRuW3pv9nuKYa/WnP7+n54JD62uyUUthL2QSKvaLjSEE
IT+NqbnA4zRQwKiXPX6fk4/AGi5e/cBqgXj350u+kEBcr4lcMfUCQa5D2er5WGq4vUfwRBc/1NVr
J37M4jS4iQyE9Azk4KXaDLw47Y+lw3ZI3yM6IPvq//kexNp6tgfbCipHpmkid+jw3C82KvgplYUS
y+T3wHe8Rb3S2maHSdLTOHfy4b+/FgppkDrR2aMF9eJxdQD0coEDqW/HIpvtgfFbUAiCMuJ9y8P+
z1cTn/byybCQQpOQiQqNTyz/f2zBc6WVi2pwIbXTcGKtYd8l8BZwQ6ndOaPULdR1U8psif3Gkv/N
xsL5aekQCA0OWePFuTZNU53WncEjCtb6qHfJYR7M8I0z5jdX4WB3SA0VwVF8OWH1XgYmwDP6tAAb
l2J9uAt0bX5jfrzQoT3PUTiVjsNZhjuffD7p/jGMaayVGFzIi+8M2c6e0xbKdLSjsOewy3S2myW3
8HUNT5qa0JW68Y1N+jdnA4AlpLjYOJHhOovu/ePyi4N0kk73xY/zhVclP9YEyZg3DNPObucZglTs
M4PfuOpvNgPq0CrbgE5VGGnI53OHehbqa1m4+GUxpRQ9lcVrsd2Q40cEwBTPJE9x/zxbf3tFdlUs
TlQ0BGWhC/aP50wVFMnHqVowSe91V1cQ/7AifEYD5IG8Ssi+LORSb7zc3yx+1O3Q39TERAJk+/yi
FfSUFjb07OfKrdEsCEqYM6AQp/w529ob0/W316KMIdY9i9EU3//HAwb6GElpyrWCqtqPuK5T8SHd
BT9buchvvbEEf3c1riQjpUt7QrVeDGfQUaLPmCC0xB+GGVY7Hjm4885DSKVLf2MYf7cSGUMiPZM/
bKTPH00DpwyOkKaMCqTOUycJQl4W6W/MkNePBE+SirXBfg151XmxU/dACUNUChnAdNB3RvZ1GNJv
Mz7mVBniN06mV3unY3IdHS8J9KfhXr+YGDHgqn5sLRn/WY6/MbHHI/bckTem8kd6tS7cmQVD39BD
IuHizwvhhd4tGw7XNvEmpMlDuMTO9nw0I8i9tEhVEWDET0tTPLQJKH/8WBAKKoViKFZHs7rrI2gz
Q0i23yztQx3rby2OVyuS+4D3DRPUwoaGCPH5fQRTaBbt2MiQ6rrvKquDkoN+AA4tWncpJZSlf2PU
f/vohKNC4pJsyNBfvOKkhvs1DSCNtLQPXLsPfLwo7umUgWt2gHlYsXqPixWiNwZNq97RfxYDghwg
r9+6E3GlZ4cn5wpDT/aH2qYJ//35w8uS0Ee0YlKzdOlBXHZIZKnShZzU0sfaNm7ncMrczNbsvSNn
HyZ0fHeDbF8YTnQj6UP0RtD56hAg4SRJxIBJOALIL2nCcjL38UKx2p8dEMbopond2KsLUIBjA3pH
jS7yKvr554l41hZ4PgaWjHSezrvHfYld8vkYqCGVwSy2Z9ooNGzynwMJQhh+LqsfrBnAFMCwg31Q
7KQIHObegYph3ujpjdx+zYaPPQ7U0tcInlUNV6dy7+Nb4yIbj+Ho+HnqWXAFBzc1fqi6P7GE7ZOV
vQ/Awyi7Sj2V4cdk/jLgHmbfj+n11N7++dFg9rx6v0S6IvDTVHAzjOvzZ1sktB2nihFNmqMuX0hk
n5bxfbbv8jHcN+2XurC8wbwN5g9ldhnYZK2QNC/Hap/jZVQbN834ERMpN6zv9b524+6z2dMN/GxX
x4K0tjzkhTs7+7o+GKfcRsfOrzJPAjoneeGuNu/Ccdd0p7LdG+M+SE6ZdsXMLvp7KfyuZteDeqlV
j2VxrY/7LxNsVVR8Tb837zXFpwmrfZ6+ZOq+7z4N0fssu1G7o9FfOeRQIDO/GdHnKf48LJ4p/Qyj
94t+wq9Qjz0acTlaSsFufofIXLi48ngs5M6djbuuuYQZqNQPpXNEf6QuPoxPSQJz9V0R7CjspZkX
JL76YMVYoN1Fyw3heBbxHPt22UHvpnZPmm1ol1V4bxteW+wL+gHK+GAF7+seY7wrC1rsspPskwhF
MfirrUu7cW35OHxp6x10uzRyHTxISn94Uq6MwDP7W5meZHqCRVzRMpYuEucmmZ9M5S4K6CB0p2X4
lkffpmI3Y0ZeXcvLUW/2FqDtckxcxXRcW3uUzev6lNog50nGdsF0WXcADvxAP02UB+03TvjXG6bQ
y2XNU1oCtHG2T/7HCQ8ZyskLi6ApKjW8rZTkkpAw2YVS/mlIMmA77OtvnImvTl4HoVziX8OmpIND
1YuMAtRC2TSiNabyP14+DDr+iDgFvLFcXvgeiDOJyBdVcHwPOJkU+cVWUMf0GeH/zv443GYVeYtn
qvda4Ba6uzzBt7flr1XzYe7fTfp3Tf/R0ksY2qNgEavyKWp9pQC65ZqVuwx+b++k6tjFO8M5jMrB
UiNPaX3T/pz06r7od8PwObpHHCZ4J13myDQEbrmL7kladBWOnbtcdlfhhXWdq3i37qPL7roDlUEz
gw+vPXoC181N/V613CbzEJksYj833fKekkJJiVs5hDdDdlX1x1zbO7l70nKMf9zsaeg+2PH7woHw
83PZh7g61r7a+1IJAnWPlY4L9wzSXwb28VO1PHXl0QguWwNVMN+eb+L2hCCuE35umpsqOqrKztH8
aXhPRYD2ZZfuuunQU4cer7XEXyg/F6Ct9rp90bZfDA8KdbB8KrOHnG6tzioblK92DhU+Hy86rJ0H
aIem9KjbR7261VrKYWaBMMfdkF+U/dHS7tP5+5/f+KtYi5wRpzFqHGyR4r/Pt0dsmTJwITrv20xq
34iHJ6MxSG8M/RLVscD/76+mKJwxNk1vco4Xs0s1C30A+zf7xYhKpE4Vb6yhB1stshaFnbxxtdcZ
HSVfalFItOLggcrvi9i4AZqnaeEMhsi2Q2/OhwKUvtXsaRxc6z0zz0ytaW/XaN20ynun0Y03jh8x
ei8OVsJkYlm0Yhnfc1nkHxtFAmoEWCDPOy0Ox3kWJ3BYnPaNVfu7q9iUsXEnQHGNaOb5O2wwMbdT
BD58o7S/x/QO3Rz9ijf2vN9MFD4cf0zZoiSORtHzi6iZM6AxEJJBWcY+w3nF64eiplIbCBTpor7x
7l4HQuJaFIt0QzYobLwIy5K6dPJ+qGe/AcB3TKQLR6aMRrYDKAUl8MLgGLej6r98SDSpdSrmlP2p
+iv83/OHtKtgqY1pGHytGL9U5Yg2vX2tLt9q+oNvPODLxINLcRmVuFsj7EbZ5fmlkmEqQhPioU93
rL/meMV5CtuC2nkAmu2qwcUQN76lxfP+z0vw5dklugI2j0ZvQCO+fCk3roDtVacqaH16k7Vb51gh
5QhsIIcKKdAafWgu1huXfLUObYXT0kFj3yTMJvV/MUG1SFZ6G+iTXxmVedFLzbU8xEBdZ2/ukTxa
itZFs1AVohIALBbljfXxcupyeTSbTdSawQRYJHrPhzrOpLCUUqf08XWnzDobbl8SNgkimota0rs/
D/DLmSuuBspR+AkIVeqXwQHlJTPIpAQjhum2HcvAl1GXsNHhdCuMifc9Lh9d8fPP13z1UlWSWIpX
Gu9TpW314gkrc+gWAtnCl+0JtJ4KDAOdTrwnpC7ymqr/meZl/MYEPpeG/rm5ofRN6EPRQbg3UQB8
sVhio5UgeUF0LO27Jd47qbOTgyu7ebBq7bZvJFeuiBhHiAXFXtAmq+ok51d8MUh3y/g1TfeLdESE
fZG/RsNDolR7qQQaEuL/c9WX1/w9l8ludEh5BxRwe5efdaq7XnngMxDH4AMMScjw7LNU/KqU564S
XCHo/ufBfTV9eE4UvzUCLypztAKfTx97KHVjttMCCH/zPkBFGhiM3nuIrg+Q/yvtjdn6amOghsPM
EW0U4Bf4sTy/3ASFgLZ6HvsEBIgioJER1Zh6ozO8y7Ls56JF6IHJ8d1Q6Hd/ftDfXhkPXqK+sxnE
iysvSmwqsBpjf07SH9GkwPZBisCrh0g6AALaO+3iweBQF+eNC78eYR6ZgiAVc4ID/WwV8I9jskev
HuZFEtOllA8zpuTUzS2SLWACXpW/dZK9akYg8SfGVdFF7YWa64vVgkwMdtvYU4MfbmlUtX7TmOYx
b6eTMZrzTdnCKHOG4oZGWQgXsS19O3yr5nIujT9fPQTb9EOpNnMvNGOev2atsowpbyZ035TQzbNT
LUtuODwo+J+rquT2eryTx4f8KKPwBRKrzeiwxic9ag9FdmLCLyUm2XJ62WGNmj7m5RU6dq4RDuAe
QxTn98X7iM6U3e1l886pTyT25KF5uu8V4alW+x38nPqR5ovasveLv1mEylB6DQWOKjwt2ccx3mMp
QEycuVi7YxIV8NFRRyz6X/eHeCWGePvsIzQp6SU8H40hwfE3D7DqLoubWEHDCy/v7jIjEQG8pYCE
k0EglkLo2Lgvu7ZGzC16y6X01cYtmuXACCikasRqL52v5cCIu3ohFVAGfC6XGHkMW3Kr4aOFmhki
UfNuCaX9n5fc65nPSYzio3ruC7OPPn/uzM7qpGvq3heuoT0u7hS/49ALdcoiuuz++WI0Mfi4Z5MO
bwaOBwGR4LKcUs8vN2JivIzw5Xz5Xnsq37G3yB8Njexpl4b3AVD0eceX0lOBRhftTCyk+6uBog+C
TogAInSmu/LDchmepsJXcsDRt7Xxnb/76VPv3ILpTeqDrewlFQHzZnI77XHC2IMpJHmqQYkVKpwb
Q6ZvdoWKbNGXST+mCCGFDiVyJp6Xywh8u/xdKUAFPcRWQQbpNQoxfgLJrKYgQ/VhZ6ieVfs2KL3+
COgNwHKqHaX4AK8pj/aZdKyNQ5B4Wu2KqDvw0tAt7rTb5a4b6TK72Qfrk9K5IBCi1Julo1Ic9eTg
6Ac9/F7Y+wmZMFKGG4eUbkA+SxS11Pdm6JfmsYHg7NxUKCM0+ybxOoB98qlq951yKOTjvNxUi9fN
1DAPbXjgH/V57xSHRT0AIUsLrAU8c9wnX0EvaeGF8qWKXQQioiv1Zvo8/swvza/qAUzvj5o6S2rs
QuM2xJl2viq1zu2Hfao9BPNTUz9U6VOc3+coq+mucocvVKhcyI4vxb4pe8736Hp5Y4d+dTSIiYOY
N34thK104Z5PHClTZj0PkBCXW0SoWqeyPc2iqKO1YFgmLbpY4EVjMa6GPrBO8/TGxP3tvKW7weQV
1fKXRdrYKCdb7RUUgOViVzaJO1OsHOfhILWJzdsy6OUMqeymwQhAYMjf8it7tUx5fBMoADUfrE0o
1j9/fIUHTswmZKpJ7UUOGBMMf/8+W2qqIsX0RhLyah8iLqfQY3A2yWI7erEnoNZrddgeIb2kN+Gx
nYNrKvR7iIWgW+bsMeyYDMmMWcKfB1kVGdyLzYHrAhayORfhpb/YHPIUrlEzmliJJEZwUAZV4DdU
1S2yRD+wa+eXsaEJDITigR+YbrvMNHbSECsePdLFx59owLghulxG6kBFr/7Il8K+IG5Tczwjhmjf
xRL1xbgLvC6AOfDn2389aoQQTE4R4SMU8hKtsdBtHCQkQ+Dm15eN0R9pwXnxSMzYt0Bsp7H8NCZv
pPfiTTwfMa6JADYhPQeHY784tfB+sFun7WrCtHo5LMZ0MM3+YqjVSxo5Ettq/n+pO68luXFlXT8R
d9CB5pYs2y1vW7phSC0NvSdBgk9/PvbsfbaK1dF1tO7OMrFWxMwIBRBIJDJ/cwtudb0RwVBQy8Yk
EdNP2hWXG1FGg08JBUgUhY/hrtB+oksSwLzU3kyq/fS3K7r2goCRrdsQX6HNPkzrWvYu2og7jbvo
2OpU49yZzoiv7TN3BOrq+3ekxdXh5WGvF5W9B19jRRA5lDo3D2M/RSMJOciKNEjiC2H0iNrq+rGI
TLUvDP0Bgmh5Y+tfZ4QWG2atedIKp/XobYoblegNgY5avTNmnGfpAeVEEWqazjJG58rUIA1D4LjL
G1yBhxExQpj/SSiN/K/DLPL7K0qLt6pvY8d1+XkB1VpO3lrlTs9NhJeFSSUHETA7LcMIDhaaPxl4
8wTF0uX9y6t+vbEuR96sOlqhozt468juzp29aC9h5oVOL9w9aP6Xx7q+TC7H2hybhvqzSzgrd32r
fVce7/1kxPcXOrI1vFmGV7aZtQe0qpMb466rd3lcGZewSiigSgbi83J1y7QSPpRjioCxAWtC9VC5
tCq+8X57biVJ63licFGAitwc0XgRSOYl8IhEiTZhqjs7ZeHX0KE774nkFtjgma3rw+YDeckrVXBO
zctJZQjA+0td4Gw2F4+pk/9Ta32opBG9nrg56ggZEXLqpHDdM53H+EQr9Mbt/KSJvllXfoIgAFo2
DH9nEyjijmYll2OFAOv3JlnL6Yip0LfPqlcR/jX00GV6X2sTcHnb+IEXpxZENAJQ6YrQ6jWmVx2F
jZAhuv04CkxvMnJOLymbMNEwKeqT6q9vWNYMSzY22tru2L69RktkiDC01S7JtLeNbEM8Q5sDfnG7
wlEHylVQsdLOuHFDXW0MvN4xl4M6TiLFg2+TQ3laVIJCyfLd4KQ4HjfZd22a0W12v1pl7v0ng1kk
+iYFRp41m0gCdcseZJ/kOz/tYm7vnJ5Gbnwbm+bY07d9+UBfzwx85GoF6lDoxh93Td/+eL+DW9Kn
LqHhMcfdz67tq1Pj+cexdHeV0To3Pt5zg62IM3JRa63sb2YW9WMyaIWHyZpoT57jHEUEi8ckPw3m
1Pnn5ZldXUYYQtESW/Mx7lsoAJczUxruiINBa6mleQD72CnJ7b0flYSvUrryjJS1cyNKGbfG3FxG
WkmzRqZUQzCc9wLp5EcE8IYgr0b9YUS5mcoFbezWOOSYYIVG0p3ixETrlNQ9rIqvy8LjDEK1fY90
H9r0lnsDt3KVabEmgAWo09AwcnDAu1yTWY0R8Q9ZJ14B2g7vhuKtOfxs6+iIMrJCCiR558F2vBFl
1s96EWQA99hrXZ5h1zfsZtRydjorNouMaqMWQcdZfhr+zfr/Uxv1f0fxqAZZOPtZK5lg3chbNJUH
9ig2zSiFj5c0Bz2tAfYmlKf1cnoPT6r5WQ3Oez+PjZPSVLYbfeNXn48Pyl7uk0QBNp+W5owd7w8C
b3OedCzmGsP6iFBpduMYXF6i//5Sj3ONfKQOtH4bTcYaed1ISzKqks5ryy/fIICP90EfZ+eGN65v
fUvSGBk/Zd/4/Mbll2BkvDGoTZKjWIhNXZXTkyq2R9pBnIl0OGWzEwfQG05dWxQHVXfmUQcV3QsQ
xVCn072ak32q7ktEl0TXfUda9svLR3TTXXj6PfhhW0/XOthJsblw50xDohwdh11qC2dntRYgkx0m
3B2qESUy8nV9XAb/AeSNDiOd+vLL418e1/8enqKRDbuDLHmLoEyjUZcSDf0d/vL1DpOlT9rcQybQ
37W9nwQ9GlA3Rrw8gP8zIq80QdPWunqoNfPoKJoKHIUKAXJdLO671AqX2it3KGhZqLm4Zytyxb87
7q+oSf9vvKO3ze/q49D9/j28/tH8f0E+4qO+SD76gUrqj0vyEf/Iv+QjBAb/i1YlvUpCxlMN+3/I
R77/X9z45ES4uxAywbr9QT5a0wCw09T/iDr8Lf+XfKT/19OHXQ3mQarjpMpf+wvukbgMnOsbDlWX
Nd3hfzmu6336x+Wc2wsS+7Lpj/a4NCdPUF5EsA5BDfQpT38sy7t/4+SflKPnhmIFgFuBr8djajNU
1do4nYqsPw7WaJ/cKn0wZl3fK7RkbiTZl9EPpheToudFfoNZDgSuTcaR5EU9E4Z7dK8Wn6oM1DxP
ps3e1dz+UFO7+ABosX1VyK55KEY7//zyRLdZ97/j4w1BF9W21+voclGXshcmSH7UXnDm+bj4IwrQ
ysiQkLCizyKtsuMStdkjOoLZnYuJzH2rK+T2zaXe3fgll8Hgv1diRe2wDjR2t5XzVo7NqJl8Xm7N
Pqef2QzvUSag3ZY4JVgVJAkC5TTJPYpY3Rt/qsrXVZQkH6JJR8pCIjmxQ2Vk+JQ71ZoPQ7fWca3/
okTuniQeMzfchtYt8L8X7NPPdV263eRU/OArHJOY0wJns2U4+qqLcHyR9RgMHqwvJ5td1LFy9enl
BXpmT7pop67tWLotmBJffqkUk7p5iBlwXPzoUJkexdLIdu4jbbiV4JuXN+O/k6OW73tQrLy1Xng5
FvY/9PvHjl2hRzNa8UOVnaGfSizJrLp8cF232juZZ2cBZuDlEswI8n5EcD7l712s6i2KHXLhyV9i
C5DjVPZ1qSBzaAZaZnsBZZ1irzXYd06GuwC97sXao1Q2VvtsTiPKyFm+mIEE4FLe2GTXa0g5yabD
i8o/0J3tYwKBPhmrNOpXN48osDRLhnZGUSRa+ujG3XZ5m65LyFAOtWM6dBhwic0jqdekD2KmZn+k
Unsz2jOXNvm3DKLec98mjkgggMhbZt3PTBAFAIfvBj/g+hH95NOceOQtiEfkYYbgys51MdKxjTE9
vLwfr/bIiq/V10hMewagwGaCFRq0bHfZIeigT3f9LPydYSPa8fej0EmjjmZi7HVVQ26q3h7nymuP
VdqYn3ysKU5orKnhxtfa5IJ8LoAVHOL1NQu2gsLV5Y7vjKnMslan69NDHztbnZb/UigDTUGCRNV3
oWTzK8LqxsZdifc9IkeZIwNSFY0aPlic/HU2Pgkj4xgDXrafwRC/vBJPKPqLiLNeoy7MKByUuUu3
6A9fyZYYaABD1tpmDwOgOjdTb//M4lqcFhR5giWZyRsdLd6VkoYjq+qecs+cdg4qS3clMrB3aF62
9wOmZvcv/7ptOIT/4pDAgU2z15rRlkBllFNXa8lUHTUbu+ysw8xDNq+8iaM+4Fpz49a8urbW4VB/
YtfxhjNR6Lr8XP44GGWnCyxu6nTvYkcVSmv8bMvyS5crQBoj5kk2SJXSpL21GMBaxfuXJ7w9aU+/
gBII4neUi3hiXf4CR6Sp3rZOdZRDjR6Wr8pjjonJjhhoHF8e6pm15ZLhjFErB6i7bRr1RZs2vGXK
Y+qIEO6HFiRm0WCmDQi6bd0ba7u9h0n+ARpiH7hi9/mQm9hfd7JyM1MVR8PNALNiOlVSKjboq5OX
t+9QmvVOeu9Y1j4zG/kfDE5Xly8qaKRDBbxcVc+DS4FqSnG07FzjXdYoc5e50rwzEd/eAwnDS4P+
2Y/JWXz9RqjZRmwmDgxoJZizt3gcbkJArCi/6EZbHJfWE68NpNlWaZtVNgnULVwk9SVFXurGNroa
lEYP9Sbf5KKFZWlttlFlSC9uLfqq2WTIk2RTHxa2FSen+o2+HMTgeBZq//KGuvrEDIpQG0BO6PyQ
O9e9/UcmHWFEaOSJbh7nIfNedZ2Xnmg0mScl3AypSM84ZkWVP06VVt6ghazT+TOGEbqeWj6EMZc0
b4uGRJrUX5reM4/5nIAW4QS/EgOmEi/P75lRbEqG/PEQgz1KIZfzM0vJ69VLrKOHRynmpJ6x16y5
vbGKT3/MZjKUxvkXrx/S1i3yEZV0igZGZtG8jVqU0bMl0CqDllZcFwgqil6/Gws1nxRS2md31Iz7
3oR7rS/QdEt9KN64bjQWN66Jq7gENRnNG64HOLu8xja7WIOYh8iIYx67su0Jj3W8a+ZuN0PCOv/l
Kq+5L8Geu3/tqbvrLvtjF3XKGZ1hSUzIlm59j+1MAm9D3eIEXwU/2Lgkvda6byiYbbllcEglCn+M
YrVVScM+dY86Ik7HbjTt0yABQf/lrBz0F3n2Ef94BFMfupwV+U6bLotdHBvXyE+OAflfNeDfXx7l
6gQyysrWQuWbRjyv48tRMtSnRsBDxRGvoflXvRjOq7Yvax2PNie9c/q4u8MJW08pPYn8RpzbPjnp
5oAhfUIBrnjybSmYtFpOkzMXR9HLqA1GpEIzFJFAXEW1BYm/jDHSSFbQfmoWMQAYlDFutAevP+p6
k62Bj5AtvC1CaUAMkKBjFEfkW733aCdaYRMNZdh5Xote3GTeKPVdRVmmDEyO2SKcwobaRNm0cTyt
9OriWKYS+hLUkwAcq/MRC6niUGS5f5qRZT69/I2vTuLToCsTba1XQIK7/Ma22+FypQ3FUXm92OlW
IwU3Glo7IT7h7Y0V3RQPEWPZjLZJx7Gn52eggnZsI79uw3npjV+j0eXhoDXNl9pxSwOVrll9IwHu
VDg542qLZyX5jVlff1qT1wf8CwdQNpz69a//ERVkUpp405XTcXUcpB3kh0I5FvyQHp+rvL4Rg68i
PcIPPA0cGig8t7jQNqNZulIYiE7HKB3dQ+XmLt0a41YP6up1AGDG5sCCdKdOCcPVvBwGNc1cy2xN
HgdYGjJMqKQd7EbJnzjhaGC7cFimBCGy5lSgpZ/u8PJJfuRLFd3buLR/NrGry4LaWtwVE5bzfHh5
p12vAo9ZskNoBpBQUfq5/HndWHRJkvTl0cTULPBgURxkNmk3bparQ8RbdtX7hOlOSQA+yuUodush
Ct0wCmKrMchzIHDZYqqdrdwWAJnzxdCgW/7lzMDTPiEIDLRYBKDKyzHndqimqknHo0cm/5BGonoD
x/nW6+9q/dZRALGuqM21FL1Zv7xHt1oz1XiMmhEhMzeKDhB8nBu5z/X6QcDliQn1jd6yYW/uSyJB
os+tPh4dBP1DzSpaXnLKfNMJQj7ZxfB2afNbRLhnpmaiC0bcI9DTedqkAxH3S6PVVI0G5Hp2ZQEB
168BOf31Z+LVbALFxJTb4NVw+ZkKB9U5/jMcG91ZUIrVXWC2RuZ+eHmYq4hK1kifiG4dlyYY9k1E
nSR2XV0tK3IBGnYqA7zersKuZR23h5eHul43GrImM3LpSdEm3Hwsbx7nAtfi9ggsAVx+Ipy9U2uP
/8EgWF9STDN07onNfBC5LbwYib8jdqYeSh1J9MqPI3njaf7cVAgPpPw+FXx/y4qfRIU1uTa1x9LP
/BPWBf1x5r154yFz/W3ooYn15QYkQHCKLrdAkgmJkRcFgCIavXuK6jlGkq58M8quvbENrif0hHJa
KfdAf+nUXw6FEQK23V5VH1Ojw/q2y+dPSlv0G+ntGlousnt68+uzjPe9zfJtr5aErjyFNGjARTyX
J6oy2mM+ltEdzcDpQ+pV6kZ4WHfU5XgcC2IrCgYWBP5tSujGkTuaSCRwhmR57KLO/SDqyEYMrDZw
tZ49/650nSycknK8kR5df7uLoa9eZaYSlcqKCY2rJtmrIup2g7Lxcu3n4kakuF5VeAog8VBzo2x+
tRkdkVeijNdI4Tr1KxNx+O8xUrm/V0P0ExJi8hZW/DrqCjSedWSSaPBDB1k30x/5CGq7pmqLYaB4
sjh3TmdkaIfzoNtbcTrcZylMHsyy0v3LJ3sLJQKFt3ZQ4YrRI4BluA32bdRFSmEzjW9zK6ugR9Tx
ocgred/lEh3yLM6TBwRNKy/QHeIa6G8Lk2A6MfOn0araJJz9ePmAt2s7BtWiV9hTpl4dn6wSdtA7
1WoKj/Gi7vowq6X4gUw5SI6X53Cd9awFwlXoD/AiYAWUAy+WrraklqEO254GTXQfbdXEqAgVOeQG
5M7MOxjeIOpyP6EBMOUAmA8JyjRfRIbD6A7R3WlAJpk/925YcKCDoZdBD7jxEzfbCcgA5ZpV8IPk
j6RzC3NAt6VxUOy2zg4ox/5oZoX6FHVx/dtBSv2XFWfkCkmVmSCOTb/Jd8uYG6Da5wYRTbSUpzbg
WaAhaApW4r2dxGkSRHYPHR3laWXeWFA8Na/PONzBNQxTN/DAllyuaBrZFRJQZnUEp7MKUuSdV2LQ
mA+/WiAjIPkbzFjCNIKotc+02Xxo03j+bTdW+rOsBgv2GJqU9r7SsboLoiqr2r3dZjEFV+JXBkdb
qjcUVWQalKp3h71eJPhCR46t+WE8iSLHtWCM7huLhBbdRhvIcweyqQ5HL8dvC+fXfT4aGL83uHJ9
yUb0wM1YfNWj3lWh3xfyUPaedgCJhf2wZxcUO3Bx1WXYIYKMw7u0rU+51yDvLuoFrGccmcB6ETiv
jUBljjmyIzBhCByxTPYrtTJmTy2O8S42Umb6jpUfP4zY5PahhjvTY4+D6BkTMOTcsSnqUSeQYizf
tzEqqvvKmcDIVyTF72pe9OOurkX8zjbKtNxroz5a94PqlmOKXHS8N2RTPkyK2n7QSeUbsPplNx/q
rE7eFIDK/IBpW+UhKtLoKPvcgr+eGDPEhAoGvbardLuA8e8uZvZqLZB2KAobKjnh6ZY0rztcm0RI
VMlXylnr/RibTi8xCsYhsgtk3Ihkb/ctmoFxhx1RuLr4fBvtarhvvYkynI2c4nKKF7d7u0Dn6Q/j
JKz4gAq9/clNzB7ZEm/Ov1jZqP3Q2sL6bVHewqKUN/tZRcMQH7HRmsd9R6cUh5u4aj4XsswcGCei
KvZmOkBJj1wXYIuFGd2DFs2q/MeVlWVHIU6g+AK4aSxCMaDE/wMLgUVvA2vUvEcHNuNDMQP9OYz4
KLfHYUat4ZWjpAcMs4z9AZVHVKHCspP+Kv0nc4PznvreKUH2pvsVqaVV6PQOmn2MMVUZgm5yCqTd
52F425W9ARmkzM3XS26hm5FnFuDZ3sA98KQvSRm9kgOS37s6bVDaNIYRe9iUrrgHXRvYa4AdGCwc
DKOsjzr282OAarzxXo+h/6EBXaZzgBCBejBVrqOU5SfzG3uM9I/KALK5T03I0Oz/Un6MuT0Qeyjz
OUI5cBimgwPHHVe3Bhfo45KSQoXSA7EOwyzufsW4gnxv9Fr7lRSVi2d89JmXI9ISs5eFHfXIvWPL
HN38KVnej17F9mpF5tWBrdfOq6pbqgMMqnzamSWC2acIt6TPRjctFYuOrRp8wdT5MELPdSh4GdHR
Fu68HDR98v0gSzwe1mQiiIhYNFA/drnReayZal4tVubn+6lO8HkmkQRGNVdA53ZTOsJ4NPRiPmMP
HTmoPaPRDWdZxRq9/HpZkIVJivs+s7JP7LTsXR5rdY+usRjHoJG4kUExdKwfeOpF1c7q2VXhjN7Q
97meXD/oakO9A+QtjFD1euaEhjulhKZYJPer9r46xNg3xTs773Q81A0vqXGTiNH46rHCaw5+kovP
iWnifKA3hvbQR2bziN1DDUlDR0jTjsuxDSdR25iR1iWCLyP350rNsqOj60U4Hhboy6HE75jq7YDR
U3rE49Cdd4Av81OLbmz1sXCWCSEc5MHZJnKAqmWCDHeO0unA6xoldhT7rEaj9qMzlSjg5K6FMIpb
jS3iDktnfK7dlMtYm6zGCmK79PdFJUx58GVeIcYPPKbf9S7VQ1Z3XnSe4Zg+ACSd5Wu2LxwUhKOn
JqAEHIk7zqua7mca5F/NWhseLW43F4CwcH+6ae4jFzU7y0d0UZDw8DPZfcWJV+CJ1QLSg6c04zMh
Hav8rSMgYHIk4qw7+HxNlO4F5Ka8sTJcXRLRPabMAn3oJStKQHUlVb5RKVHsc7/V8rBNs77FNVcu
n1SaNgXw0xSlDpno7bLrrbJDgjYZ9QZmaVWi/khz76EY5GSt5MY83mlo5NvIpEo8R7n3TdR+xp4f
GhlJ09Pgtop3TYJ2fyjnOn0zLBpq8jMiKwM0xLaG9kXV6n7yKlKzKtK4wkwva53Xc2qMNWrx2WAe
kiVxmICXttYJC9soelvPeVntzalyESqJCMShhcj6gq1b33KEBsu88xvd+OAYyn3ErtJCijczoULo
JC/5YeoTmG1TZbj959IpLfUJB0+pMG9B4pp7oPf+KS0//kJkt/QQG+0RoFE6yw899RdSt6GPUBLq
I0vuMjhmFlowifHK7r1OhjilxDnWTYSWMI49Ltw8Rk3+UKaD+Q9m7KgiWrGfI8TGpYY6WVMYB99Y
+i5I8VgsEavqS3ufz/SqQ99J6l99QWlp3zeaadzbA8qf4TyDlgxaPKd/NiKrUEHKiXTv9EHXv9IQ
qdyDXxSIEc95XVr3NUCZ7ISuRzVi0OXliNnI3tJfW0iVYRkQa6P9Cp+ZcjmBR9TNG2+oJ42APx41
T/kZhUnLoARKz3rbJR2VO1R6hKKTYvu8JrqVLq28LpmCprUh8OYtFdmANtfgc2yAXpJ51OhwVdP0
qR8oZ+zsuSHXwIuUvC0FdWHsoXd4r1WTxv4OpUvbCPF0dX92mudUhzLz57eVapoyNDOfW+zlfHPN
z66ms3Z7fLrPQIc3GTFa76iBt7V9HkQ0opjbAWAeJutG7WGTJT4tGg1YUm8wd2h9bwptovJFYreN
c9YLUgR7Qi/alXlyRmb+ViP9maF4jwna17yk4UhtXu1AOid3TmPnHE20PQLkNihU4odKdm+T0L+8
es8ORvUUgCrPsStUnWyl0TbYYJ95PZthNiKlpKmOYCHgEvwHQzEr0DcOKN9t10jp9HJVPThnz0RH
YrJnfVcIGByEl+RG8fWZJwiEUsrvbHNK3lsEXdNanbm0rn0GTZ5/XhDgORmpqUEG1uLkgI/fLTWg
TaFg3R7CXEGDkPX4z1bpkWswd8FLizPeQw8kT/sh7z9rNHL7IftnmnmT+Sq9RXV6flAEXlZREBBU
m5rL1PleASxPnCPdS+6xSZH7ZLD8fQZvYD/GGrltqqPPNkb2LUzTM4dOsEmpiMDfA/22KcX5i9Er
ZHLEecrZJ87Qd8dCuMuNo329OdfqJSqW4MApw1xpfksN5ZVKLucqWrMdt9W/rdWYMOH+uHEOricE
m4XHKikB4Do+4uUrEIpOlU/YJANq5NFkw449eIP8+rcngL4+3TUXJ4gVhmteDqIwf2rM3h7OQ95A
m2p8kypm47/tB6u9AYXcNsLZkVANadACY6DJxpCXY0W6nTeq8cazzIbkLopr464qWvt7Vw/a3dxr
8ztXxW5ourLe487onwrbHz/5ZT7iQOEMJ1p/4kYAuN6vrK0HhBdIB/TLbak4Bv8mDQxyzqWTQ8e3
NOOhcrDsakRhBsXiLnc0r4v7IvfEX28kOlLU+TFJ4AdY2wZybFSxNahG4rqOcsCi2vGOJAnpjUVv
ji9/4+uNBGaXQZ66i8BQ19D0R22rqWqRG95on/XZJO8HogAXLb4VS7d8aj6vTW1aEErpwtME2hxA
7M+ivGk5+34BMCaOGzzSHW0IKI/OB8pc5pmCvYfAgGs+Op2M9n40dMj3jvWd7o95OGF8e+ThbgQZ
jie7REzp53my0HtUKjkIq4+OS2Ng1eOkbag5QtsbOnTGv/8uKECbQNsp64Lb2MyCYnSa6FZqn/vO
0T83xshTdMggNlQrM/XlD7Nu+D/yhBVCvwKYiM00fyFqbg6fYbUoAMyyBYbp1CF2MMbHth/I3+ly
H20b364gKabphoLyZjtQcwReQz+dhjqUCmeLE5sh5YlK87MTd5+7H+mGh8KPbokaPzPKE0OA8EXP
FeXIy03nimSec9PtT3o1GWCeeVWdAIeY1Y013JYfn7YdaEJ4hnhyUELdpEFTW/SunwnrnADUT4+i
jfQ+XDrLHO4iUyY/ZDqurFs3KoLIqou3Fm8cI7QXxepWrhyzUFGcpMDK9fwPHSIEQV/+ypuVWH8g
hfq1X0gxm8ft5ivPsZdlC6WDsz0iOdhYaIxWyq5Ofz+KtxL3+KoALLe476akSumt11+e9PGO4rwF
IXe8hTG8notAbAAq4kp/XJEpl18VZVmvAyRsnTvpfQdBQIe3qiyAIC9P5vqWJfWDEw9qmMotGJTL
YZbON6SzxNa5znr9E+8XxCsbkZ7asTb3Lw/13Ixo6/JvXBJAm2yCo60VM8VPnjTgA+RZZIbCndu8
Je/33IRwoCawrI493lPs/CMEd430UllK81wapXiTGdH8Tii0RAAtjTcgHuva/BFU2G5gusibAe3R
zmC4y7UbUrOclB8ZIHSmxNt1Xu0eMOGdT7adDG/yJsLtzBobLC6Hvhpu7PVn5glBhb0Ofp4sbMsI
AKczmEnNywdVg/ZVJRGgg/qv7pwRYa2XP9xzQ61gbJ6MFD2uEmo9722ILjbzXCinWUYXBTKxKXfm
tfH3e2SVCme09b80Li+X1G3NqVua2DwDQc9Ohuxi9I7j/2CPoHgLVZ/ThfTaNi4XUWtjG2db57ga
iwOTi0KM4SXa8+iCv7x2z2x6hkIAnOQDiMG212tqo+eOpGtn/D8pX7oeMqx1NN9IYJ/5QtwuoGWp
UtLdsjbLZpdx0/lVwaaH4/CGatSCE1EzfiCW3+oXbm7SddMz1JOzw9pc3r6uqsSf0z4fzPPoTNn7
lIJxHihdTNZ5dsr45Nvd/Dmtpabf2ITPjruCQlZ8HuKH60L/ca71YsFXGxLouWqSbx3V8UCTSCvN
/k/bVl2gS+/Ty1/u2TVdZbvWuMgLazPgLOzRd6PM5DLxaWT5KW0qsOzYrOR/PxK7cX1LrfsemdDL
qclpLPqsSC3ovaPxvhU+4iS1O76lKviX8Cyfxz6MVjqIQIZcXzwxxP9YRXeKPFAp3JDmFM+Aipf+
de8v2o3AePWt1lEA+nK2GAcE1uWEvNWBXBVsepx5Zkw4VNu8G1zssoRdWU5Q0OwQvMaT4tvLn2zL
QiDX4hBQfF8f/zyJ9c1K4m2PxbZM6vMgpYs2PJjxT56o5GfNbrpxjyefR7lVGtlp0EXs7Eod/at7
L5Exhcuqgzfw8g9a98jFDUEBAkIhTBmeHVSONueyJsjp/jJWuDMVS4jpYvppmi39BlpgXc7tKIBW
oIKCEqGHuX6OPz6qNkfCidVUowHvR3uN0uZJzXV0MOLsc5FhOf/Xk+IagJO6etcRCzZZlqdmuQh7
Kc/DkMCQbKzxULTRLWnVqz0ERJNEDkSCTRnAsi4/5cu/GO2kq7uacieZFPKXK/aKe/NyjXDpNrJo
jJJTC2LwSx+VdEkSXR9/jzJvf1NMXxCt9x0ojXRK+iEobV/2ITaa5bs+nrSHiczm8wQb9B9Mp40y
1LM571AGn+Zoz1Xl9sfE0sSuqSrUIpLKNtDHEJI+UJMYI5o/i2697lWtql2eVv3qDV1UmJ8XSRUu
kY7ymd5WzZ1VO7DEmsamtI98nRkHRZp0/OMzzH90CnNq8H6clPoxduo62ndLa0ZYv8zqx+wi7BWm
vZbp+7oaozbspqKjUUn38UczNCpCtWGJrL1v2BLpuxJLytDXIuOXQHMp3yN+0XyJC6gtYZbR4g9k
VFgP9TAdZZoqHbt5a/AOaeGhATFNSnxoAGAWIcSqAXmMXBfgEQytQM4CjbQpsxb1AdP4ASym5+Hj
MqoizgNzjGlgSNeWHyHVegk6CC7CeyAOSytUQA7Pi03F4ogXb/KhGoEs7Ej0kjezk9bFvph6cimT
JsZjialdkEuPvzxCh4nzHsu9qIggNg4UpsMlV+3HxYAtHCRpg8IqbXuXFvXYWq9bV0N/3gDb1wZ6
1jUf+76CwqPh5vB1SerhvUg0291rWYa8WBcr4QeN7TS/6the3icRgnFopqaYrpbuTN+kExUKuFRc
gFfQfKQ2vqiliIJB5uqkJcYkg2Sw/XAQcRGmiTaj347J/C4b+dE7jxQfm156Y9/82MUCQcLymZHc
KCVi/B1Ygh2pRfFKyxUChE0TuR9nVzM/W41HiSbvh/ErLhoq23vDZH7L7az4HQ0gHXZ9KuLvsT0X
Ds39bOpZowg36Ea62sp4qPm1ErIxYxMxsyCZBvcMjc3QWNYkxzt1MfCRmHjhAVLz7D1QD/mWl8rA
nnTY0mEzZGSfkILrXzXG08ku09OMj8BL74SChfcorGW8X83um91sjQvS0zyn/BAvVHvC6WTKo2Aq
jLE8Op1XzHgQY0JAT1iLKUv4+sKusluF0GjWmT95Rs/pvqPr3PMP4W8ZpsqQBi28pr0bosVZMKFo
yvvZ6mrMwA3L++Etfft+8OnE1LJIJ4oZcy4oeMBT3vcK+Pmusqrkqx77yyvDrOh9JFo8vMexu/0K
ngAU41SkgDXicZz5RdWMWGO8GOq3my1+cq+aurfpncf5maaYRNeHyhBtNWnNfoioR4xKhi4e8cn0
aDqa+vSPUSe4+/YDzTm6yAlqEqWj9aDyuLEeNN9ffppZ1P6q+rR7n5qZ/Fxyj6PpqGXVt7zOh9dz
C+058NMWt5M4nd2vPpxwZ5dIAEdhoXVlhyprkv128zi2j7Wtl+Y9uuPL17hItJTekg3IpJ4rkBDx
4HuPJYqd5d5ZGu/s1LSJTwsS2Y9p0dFM1tu5zgOL8sw7XCPnX1Nl0eoHVdQ+jvlAFS+Z7DywjbR9
U1diyfe21elvFcIuyZ6m6PJRpC26s9jsot1nTJ1RBG28VL96uA1J6ApMj49iiuk7VwMgobBxKDsC
DOvKQO+mRARaDz4JRxcPrmIdO521s4fS5ZdHasBdU6KbGAx239BKHNPKDHBVc2n32YWY+f/Ke2uy
ozvip+i7kAbKsABNsdVbVRn1yVr8oVgp6oXYzXBk39PcNRIIfG0q0I5mPvexm3qPZq1zF9Ceo5yg
bK9ERl0v2CmmaN1yL+OxLfeLXOqzPylc5HItb41T7djMYlna5FdsQbAO7AhWbmgIco6Qan3bhF6Z
QKg2rcr8YjYtf3g0CO+98GubED528eprEnG+k6Ra0OZsCdUYmSc/UIvXHycvb8xg8dP4NSasAmM8
TVu/jTapFcdm99auXWJ/Duu+byOasBkWLA0ITvNL3OQ90ctenK/tBEDhRFum1QNfl85XzeNoBD41
JPrPi1f90/VFNO8FV1oCSqgT6UHhcL/gD11W3zzoW/dtiaDtDvVckgFbLXmPrKOz4HhhNEV16uqu
fixMN2XrIbrwrZ6qApXSsQdSmBn+II5uWRgiAN2xvMkc5f5QsqvTo5wNG0Fqf0yxb1/oTCa0vZ2g
yrT+RwfkBMvPXgiUSoX2PYM6mAZzLJyTEwMWCxUey78HXeMQ0i2Iq52t5617ApkT/57HtH2Y+6US
KBJrGU08RBQsLA1rWqF5XnRaqPRKfgNRwCQGAGvxjsKlYYRpa2ry/7B3HjuSI1mXfpVBr8caJI1y
0RuSriM8dIbYEKGSWgsj+fTzef/AoCs7UYnZz6KB6qqscncKs2v3fuec0+TMFhtHMvXNY9EmtrGn
3ypFaDainMJ+4QsGBmZkJD5XXefsxDwh9YUJWQHvXLO9oW9W6KjwbeK/YkxGtcMleaVIg3oyc+PA
6QdbattpXRnUiz5qjzY56NOeuMc8D3Mzdr9mHZrXT6uEG6vFcuIkPgjxnJVZL3daMWF3gIFnTtfW
xUOdZ6mO7lMLfGGZB+fbnKr5O7LiGKSHNAIsnAqnJ1SGoXDkr0A7hJ9wv4jFgix8pqlh3BmNM7/w
JZYXhBPLfW62+U+AAu97UgUP2sCg/oQvJl9E1G69Ge2ZRKOxSF4FwMRPXbmk0Q79Zaas0lQ4oZiz
6FtFff6U19K6g15079ZxJnyc26BhPNmYau+MHZgFbUg6DV6Ht0V4cdlnoJVIogohLoHtBtFpLnku
lnxrq3FJr3H67h5YpTRnU0/2CJfUMKjdkDsz5GE/jesXHnFjv4OXnmqU/13l+WVfQeNEZt5Gu9Em
NiTIVNKMW731KntnLrlx5hWOVMh8Ics2DH2XL/y77WSndOQnwYqu5kkb4gx7DHcl1TAznea2tYr0
jTB7vmWhywhQj7Czzm8YvIzIhVVK3Bab/w/hgQGG7kzjzR5zrwrmmMBjlBsgPMSyjcV91pfqioTK
8bMbgAH5GYuX+qrsuJ5d2pdzIL15xvm4dCONfR7zXKWMVQaRqvqMOvDytjDIo1SsaBOTEpj2eE65
RR/fta01gZfgtXrr8uwnhMNiHEDqHtlgHKdhzEJKQvzkjFF6U7g4Y8Zj1F+ongt98zAolSMjsokG
8aGI0p8jRwbtQOmqTm6btPPenfpPbY4/08yMU58ihbPfSBDZrqfgfOxLG7fbyALa8WfXqs+5TGET
ecyc69YyYy5SZqROSO9NG0PTHew2QEgqo2DV5/SMV4SkgTiOa8z3cZoxMI02Uj/QPiZvWldo16uW
1R+TENNZULZ+6STA6vtpxloiLGoQoaAu9Bnj/2UlHdrmtc2CTBfc1bQsiy6UGXbD+74w+O6O15hf
drQajzGseLdtzWY6Ztlinyf2uWXjrK17nqNRh2PMsyX2oV0H6ntInWg7pslYwoBk3suqF2V67PKa
uyVddtBwGgW+7PShdHXyVrxmw87oWWSVSMTXEqs48ByavlZdFvLYcvCdwjarGvUk7Hh9kGM8QGiY
BuFcib6aLuaiNkVHPjjoJeMes+teGtxDvLT6m1ST02dEUjPGro3XM99Zh+baHAgzD8ypdexgaC1g
zZGwwjqY245ab8iyBhYzM7N20xTZ6oJ4eMl+1qPsCnTRAPxLoZaD0tGyz9wyxKsJUEXJS13HU0kC
mf4wVp4TFItxEsXw2kq1b7Ml8U1ikP24mcN4ETzuSdT7ltPdNta6tUx3Y4PbL4PYLiicnqJWojtf
xyXB4KTt2JPbQr0jSrnuPDW+5mPXbRLYWopA/qrovQeLSuAm0zLjFUSVJLU1Zu67HbPavRMASn7d
xu4ZpwBr0039JnfqcM2HO6nYAgFRLVCpKdM3dCsg1rL22CjnITULO8Raf6s8jMPLiHcugATnECWs
K8Cf49zhrF8NgMBReZYOSucuIvfMAso1QcMDXaWeHznmjdG3QKC5Pb3pkbFuHAJbHkuROBzZHHWs
0k67zfDAvdVHh7xy10iPi1cfM2foNyI1ndtRjCP5hrL20670nl0THqqJHiWNgDBto/XK86L8fiGl
PdTad7y702FWd8qwzxkQWLum+4n18aI3ZwaKC4r2rlgSrXi8UWv+HhlAoQhgNtCtQWuLwGm7DSCi
7yb2Af/R/ViqG8dZQ0z57rX4GoY0zLL4I+aUmOcHTR9b1JzqscDwdVqLBiBqImzdeewoE4WBlV2O
Ryo2CYr+eLxUQSKlD6lBSznM7PRlJTadoBxOKiRyiSLeCrgGn+NHmMzrpkiuSNL1wkGm1YbxKFHq
HhrVhltAb3SiFpiHW9eZ6UrqsbNdyPiSa5WfhCz7zaA3X87C0UIwPLpy8L95ZsfnTQDIxntXzxrO
zbaeLDurmMPVtjF/ioZ9layhyZ5GqiubQFvcZnnz0cl840YjqXjTYN6mrXVVJstXWpRkawii4myk
XTtvaO9LN04ftSY1TtPYax9ji2M7kJwb2msyBDlhhtWs15vUcYfAUtadjdQpLAXqkqy4T2wpTl3W
VIEs5atOwRokkNl+U9edzyHgGnF5f6O1nffpOPW7pJkX6nZhbVbO5IHVFdf4S+5c9lnC7dfFH7v0
7eKHeorbuQxKt9vbWv1gyOx+YWUAVlT+jMs6VkIfi5E+yvZHqbdf7rhuB6kfG1cD6RxCb8GAPnXv
wTt3hRY/ae4agfGhg5hsTjGsCh4GH2EjPMIv+EcNXEDjD4v7lifylWySt6SQz5KuJz7El3RwO4nx
BRg5PwJlPi0zcjwGw1bZPBlm/On0TfwdZ9uCpdewc/avPAoLhcv/WlR3DBZB3+uXWDTLGVx7fjCr
xDnpuVX5dq8HvL+73HZoTRMINFn9odMbyriyX/xoatp7WYMlG045HBun2rNAQyAUubYGVmwKDozu
N0c61hfLCLExxqw/G7YWhY9vNjiPD822Toa3LPWa4ALNWZwcoysq5frLTG3va4rc7IE3n0QkDVoV
1d9LxBF8O3vyupDxQ25gfCSIvz1Hdn1Jol1zrQhojm7SDPifMv80C+c8G2YgQQlnp36rzJ78jKRs
ye9011u2ta0s3bOZqn1HST8C7aV9PPtWVRkHJ5nb0HNn/efsrSmRmx6Kl3abKHXDs/Kx1GTe0Adp
xWMTF1T+nfmEW/NNLCIHdqqZNb5cczLnw5yZEbulxoBh1Ef7qMtaHj3zjed8DcHmZRUgNpzYqWnj
oJ64a4uszH1Sbkl/8wb9aLS97YVNmnlB5ErgqBYrhKiMlyn0SjnuvKKOJTOYrJ23Bk6vWdlVDjuN
7lEBawP9Fo2eQ2AWI92xeKKE2rLVFgenqjs7aFuhaQc3Yg3G6irJ7j1tLsprrc8M8WAWHSoxHxTW
1l5Z1non0DtHikNXkNRykxTt8FyD4nJB56a3z7QLM7FVZWX0j0uV1PRH1qY9jHQwig2CIRTFdQT9
v2M8F8Pi8jdqVKROoj47hifICnqNB7PwLBjrqmkwkWuiwq2eFHei+5Bus0g2WDxHzVGlH6bRLGLL
v85CTrss2nL+KvFCzwEzNknWw4271aRgNMdZJbs+kU21zfOu/kYeiwkknJSxh+XR6aLA2H9XymbL
GwZsHHZT1Qw/DCz0P7xKps+yykbHz9pJ0X2hO/2yxsq5ZxtAL6Ems36nr2JIbPTXmURN2vuPgwa4
T05KG09XXKiG/QJjVjMwTau6VYnknoFVmcuhMJBXhdpYZ/ENzdCoYG3Lu4ckcQd8TZJkw8lfFQej
90bOt22NAdlMu3QKMJHL1dZg7fmMnL7lP73OAnGHPhNMYDZ982CoMj2PNqkAsdawiJXZfG5pZ2w9
rWlfDYRMzd5UiB22SS/Aw6H66euLgTrTn1bewEBay3rqEngoWrvrpG7rMUk/IbFRlCyplnPKdPWk
Z8dPe4rdcaxeRR9Tta/m5R1YVrd54T7aeCwPo4fsQKYThOwq2w+nizSJPsl1cm5NSQ3rtYVGO7kX
cLEMG2g78fyzS+b62PxgSyi+nSWFGe6I0/I2emHk16uDyR8x9IXsv825s2mcWVIEiYGEBaXcOH8W
Q57ofr4UtFJiAgIIUY0IbMq6qhnZvyqPHdzroseiK9SrvlRRFBqTbXyVJm2KIIvk0gZLXagyLCq8
d/epNrgKjU6R3/ercx3Tcn3PxkqNN5L4iSOha9HMPukurFy9k9OnTmmlsvqlKQ3pSIrvgWD5V5kv
8kpP5Cw22qxRn7ld3uibronsHj2Evd6n5SIepi71ymBUZkOHXcc0xG+cVH+2x9V58KKqrbaGXkx3
RQT77JeZ3r8aid08Nd1aPliRnQ4+fXqKMznEzSVTaL1QlVGBxEJDwbUjW0oVfxir/PfwxjUBpS9C
O4O5yq+jW/yMrL7No+FgziLCfrUab1bT7v/wKf89s+JUBKeHVwISRSJI/jro+N9FupCornXaYRGN
Pu0o3fEBzuqXDnSBZNxcx+jWjvZG48kHWL/iqOjEbWVlRX+Y6/zXwBOtOPSQZIYGucYc7a8jkqxy
ayrjAkS3S3Lbn7KZpmElGnW1WsmfrJ7/e2aFrfvFXxgU0jPcX8fIc1LoeY773qGhnbcbOMY9KbaQ
zWJbvPmNZf9hxvqrHQejQe4mNxNm7mLs+Ssvq488Xxxnx4Obe1H/qfem/Y5hHvhb1RQDbchRJ8ev
TM2FxvCUWWrn8eb4cY1d4u7vx1H/9WAxz8Kj78Kj4a7JwPWvF3ps1eS0hCQejMls+Ji539VG9Se3
7998Cpk2dITJfHEZpF3uwH9MBfWObJvFImO+Wfpp51V5ceVVjKX+/rf815gOngcEiiMe9lU2Vhx/
/RRFzJTM0mg9RK2tnx2OffvWltOTDU7EcSset5L0q+DvP/Q3TypKRIBdbALxzfnV+AKwC2f2ylkP
fUokNbEdyBV1DD9AR9Y/vBS/u4pwWKQuQopc2KW//r48FV0nR3c9zEa5futDI8+xa/Z/eCJ+dxUx
e8XgjVfvwpX99VPciGZZt2rrwTZzeYOmkpjjYiLYZhy6eltKjpIaSZN/uIz/xlH/MjjmB10cROD5
SCZjePzXj7WSdulEZ68HJlYJRorRQoVpD7nxRTdWcYLCBGO8jLPmJ0uq5Xmha2pfjkVeTuuslzMj
CXUpo7XcvDK6WNDMbTVmlL1+kV39/U3/zTUCoAHGwBGS48KvlMTsOp3mzQoeXNHxMi8ZC0QMh90q
yI5KZwDOBgT27z/zv1YphtwXVzTYUW6/9qvwIy1QAtZMhQ8JE7aeMMGwlBlzuSR7qRj//v2H/e4H
skhdrJtZoWz3l0etdVuVUnFph0ouGNzV8YQjWyvSYaOcRLuvUN49rkuqv//9x/7mZQLix74SFTQ2
AL9SnYnpzaiJHTp3Q5GfIgt6oio5HdQEK/3hcv7mowBdcJzDuOeCNl6uwH8sSfZSAG22xnwwvarb
tN6ELlrGzngoqyr/Awvyu8/inSWyCYE3vMvln//HZ7nYlbsIfdeDN5jNq2EtDFIlzSS/KBbvD5zv
bx4TDIDx+QHwx2jp1xxPavjE7K2RRbC27ZiDdoF/rlvmx5jb6VLE0cb7+5v2m2UJCTW+jGxoF2vZ
X5bdnm161i4rYB7VZAaZZDgyzZX3f/8pv1sgsMsCpTRY+eBLfqFDJ1GDmev8MEJ0u8+Vp/cGlRSj
9iGpjWdhT9p1mSIThoit7jw20xPDXft9LqEQfUOm81UUpfNmTCNgClqG8Y658/KHO/27a4HvHdU/
Khzwl1++ZJ9WddOZYj2YgGlhv5KqOYzD+Idn93efcjHW5SJcMNlfrWFUvHjz1HnLIVpdY1emTEla
Pf4TW/y7p5b8UBYdfg6mcL+w3EmpD9EUdethcYiwNUpTbRcmMhz7gUv+fXP/v+n+P1iv/+M5D9+H
9//1XQ3psJzfy+9//eP83bwXf3Hcv/z5/3Hcd91/8rBLqvCL9/v/5Fiq73741z9c7Z+s//9jqkTK
PPqJ/+u4L7V/Uoug6kHd9m+amvWhr8ch+dc/DPufeHXAHlkXV3neVuP/xXCfr/LXTQJRqQn9iEfg
ZQn6j+UsE+USDyrr9k5hdXfoM8ebJInKA/z2urFcIe40oy7o7wwTso5UIBrbGV0vdhnr632d4zfB
ztxuoq6M9mmypBsi38efZZnaIc4a+YeS47R3c+dyusyy6btIUmujDWUR1Go0Lhaaags0RQiHbSYP
sPv9OaknEABimXLsrGXNwFXN124ZxQ+05dYNsIT2nWP0Ttzg0nUMiXJnT7Mtv/M0piD1pLTHlRQn
4Io0cu/BO/WD7Q3uy4Q+8kDOXfGx4nbyisIa15tWtO3WrmnIq6F0T0LXM82PtZwU9TaicdpXeQh4
WB3VTCCVydT50JaJc39pMJ1lotrn1qijCxeLuz/NC71y8C8w5XZu2/o7he+4a43ERMk+JuLVURAa
/tRFzRm/gvba1iYMQNLSuh1cJ3BrLT71aa6f0UnNe8ZOy/2UNcVLaVjxU5q3Nqtf5jHo8DR8TcxE
rm9TPQynshR4IBf0GGkC5u28QdDg7vLCHK7G1GjeZosmD/Z8/U+Jyv3MQHL8ynEnvcp6b+4DLCGY
3s9MOvwxn/RDyzzmebZzPez6VR4XlLkpfFQSF/6CZbAZtonZPUcMjhlMo037bNql/KyNsjqsQ998
5RaCaj8TJNPREskQGGhL2MOBb3tpdpfJyINe4WshB5qDHpNyECi/zevnudD3NvMFbBViz09zuuZr
M2b3MV2vxvSYZD9WDaUixyhngyFguXOQmfoChbBNuHYbJ+Y+0Yez1DN/XGlZxxyV7nH01fdRpmQo
6p8xOfO7VKZFwBy+9YUcN1W2fthLv9e9cif0nBB7i8DOiXA9gwSwaTTv+8q8+NoU6z7KxSbx4g0j
l3eQAAxZ3FuDw+XPrGIu7pAsOvuQsNqXMsYoxJD2Z9NM6gdGxP2mRfcRtAXKfJP/0Tp9l7NK916R
PCuP2Ucvu/yEM2Y49x+2QU/URGg+CG/nKEcEjHnBXt4sna+V5+smSsQhzbOdI7zqzVhma+uW9zB4
zbYSTMHpIhXa44gotS6TaxThNhnMpJelDu4xDDacarpD50DFW6pbJSM6qsO4i/tibyTVJ0Spi0i4
3JSMMuxqPhBAhl9/utoX5Qv7tAtjoLU3JnXkMXHSMK6tVzeNv5hnk6TeYZluWN+pY9/maaT8UhGs
rjsDfUmacr45J3gz0T8DhRK00+KrcmU43GNwQSP51km8TeIo8tUMGL6OaGOzTO/XxLkrI6d7aj1B
Cu2Q5rtuzHY9k/AzRjjBrFdhaTdZOGCvMTueCgs8dxV6N39w3Gzf6DyJtmlWOHeXz9rF+keW7bYe
YQxI1zYPpVk8GG31cyyewAu0AF8wkt2omX3J+4njIn4dtNs2GpHjR5wJDF8s8uDpg+Z3vHWPzmS4
twCZPCDzt01FfUSy9IQbYHU7zoKf7s5+wzRm68GIDayxOTnDeHwhdx/lQ9XCI3XxnevQ+Uczqt0t
Xez8rAYi55Il2oxTOYdWl8uzY67vWLVqGUI8JqHYNUFKJrXXQVgm5AmhQCjv7K4b32eTm6bPVXej
TCveiaHJzhoNn5T56DqcGo5F4dTo0TGvGZ/7Yl0xv5gwgUhYYk+gZDd4UTSfi1rlu6hV+rkmXvUt
S03exl2PRKRtMVn1SLkuXJMWnlI/rEHQdbAja28J/UdRMzPw9IbHLeMQ51qj8m1PdceVXh7nwLlm
LJab9k93lifcnMyg62MzWF2tBhwd3goYtwFT5ZAybD7pTEmOFTOfTTEDNOlDf8bKoQmGcjIfG4IS
7wxzPlUVqEQ6T+9jpue3lWTk7Exan/hOHd1Ejl1+RnXkfBYMWhdfjpV59jJe1fzfDkbYDrpVoKfL
vHEhee7mpcouG9cyEufwKNS0AFPod2Wsf67mOmwTK9W3FsjO4ySai12WTloTmoKZ5SyfrwoDDXWU
rM7LMLcPbakp3a+BYt4vc6uggQQI8O/cIeW+wqCI1jnbB0tqXFpbvD3Zczy92GNWs/gXo1WO8zLU
495UYTr3lh4ugD92ECV299HYzDTg+tVpmEzOsoWrzk59CSNkczd5+FalNxuWsSI0Uwbnfq5GWYc5
z1nXXevpMPAfmg6mUdBembw49LLW8ulNBhNncFkO9nkcXoqmKz/qrpFBlmMbB8wXbTgvWJsBLxGd
URdIKknv3IqSzRgUIhMOQphM7LmJ3HpkDnViiJtu5of6GvSmD5bqAyZVb5GOjyq8qwapPCvvOUty
6fru6rA1eBfO0hVuF3Qe0d4SpD4wh8kL16Yjczq5ja1Y4mJzGRqT1RsXFQ53YgynwcJHI4OYsPvt
6nYvXT6EajZ/utqM1Ug7Y31n9xFXZ3pSNfYLIwL/65S4kNbnVXKZDJL8WHbHRoqcHHBbntCbTv6C
kxFRo+sCpcvGwYg/BHmEpmyjbW18CWeYNngmAU/zPe3KOtSmzT0c1UeZt1fouZyLUrkI50J9T7Ni
eN4JZbG8KNxOWP0mU0v9tZiMPfB37eczQlxnObq5YiocB6OjQ4e1dtDbBjYnUeMFUgL3CUvDcMYL
k7RAzjL90BbxNtttxfTSsQj2XLLTMuGllazyJ12bmxUWCFpVHaUw916eXWc5450ZY6JmRV9BO//T
yZmipsuKB49HXDaeM76uZLtxZP9z0Ww0QTe21b1OpbydzXjZ1VK0R9z1/cgFhHfa8huaH0TTDVmL
ANLi9o0iZziNA0HnpMemO89t9HCV6nqcrPwuHk/aEgm/bGcDC6Tm5ODzll+cxHTCT+32mkCC6SWd
xr2c74F8tWCMPqHWjKtYtzeYVoUDA42QGM7A7IdzJZLthDw2xtGsH6rnpBohIavyh24R8UxzYjFu
0VVfF8Ny0BjiHbMWsJLbQi5Z8o5nIONP0w7qgflsLtc7BBFXS1qfcWu5nQb8/pLS3E+s0XvLIMgQ
mmzrzsPByvtrN7Ux+sdWyjma0+S35pgcphKokArg6FTJj74Q5kO1uj+NeiFg/iFxkzaohvylmRmo
YoDz6TnrusG3MFdzFszF9GGvKSxJRPum5GEVTJdGs3xzVZpdgV0FuUYfApYSmtw6O0Wu+1MqsTSb
X/D6T2+a0ezCy2WyIGO3dmm116YpzHNuPzAy/AGBf7CE2rRtWtzLcf7JeIA5WV1r/tRzDFau2X2J
1DqR2Cf9MaqeplR7VPg2EzbYX/HM5hRd5YvrpQzQGuUGS+GuvGX51sxrxZa3lgGGcLf4t+iQRxYU
EImrvidyN+jK4tUp8ImCaI1ts9/qljJ8feFN88tKRDurTMwAz7Vmk1fZmbjlqxIOzycz5n6M7X0z
4KQo3Ec5KioN9DkPI67uUHczNUYFtV7zRtdLMKZfmWvdjlLbKYQ6yQW8VKpkcrl4V3qzItpumRCO
t3ZcnHLPumZAi+x4Ah730mraN/ng1iF2d4ziMc1DI497kYGxngBoQeFKqJ4S5saac+x5pk9surKt
5TSrb8xVssOU79C5TcK5Zvlm4RdlfFqoRQ9YNR2NWKemWvcltWnKttIbsLbMOpoHmkzQMrlmP4lc
HrFJtK60pj55Trv6RXaP8GoJdbPYF14LROeeMqE9dpQ8Ris/2qnjpDBYN1PPItpMMjBW/Saycirc
rL5iT7rSovqHmNc2wPXkGLOIu269qxnlJUWRwMkPN5p+k7rGobeXuwsuyx2xwapGg5fVILrRWZsT
8MGDqQ3epu+TN0K8rrMVrYeKWTcG3xIp63TXPNq9KltIbK86Mym2XyPYQSvTOIZN6oMHln146ZId
kVu+SIgoYwP9aVloCtger7KFcV1sxGcx46Hlai8UU1HCt7XCLB0pfDxNbZyuenBSB3rc0FlW6/zH
hBcp7wkMHQNbHoeVqBq7RvCHXVldifbgdV+dDYy5gBfDgq4PDntLEEU/hD4dHbsw92UBBAXcYRYC
3EpjZ7GbPgDCQpeQG0moYmsNKtdwP6s8nd9G2zun4piKYQbTjTd00K4Mja8zDBOsJA6znHtbCqDB
LEgwA8Z3hm7n5fWTmO29Yriaj3h2VQMuJTI3A9Gau6qJn6r+UoZ47ZYI9+Hg1hbelhKftr4bHkol
E14x8letbDS2mW3fVTlwFZ6AN3WffjqDuHP0dT85FsoIQ8K0eUe9M+JdO2q4xOP5jeWZnmyTdAom
yYUop7OR6S/Yd7WBNOor+JTv2VnTM4xf5ptG9bHwR4bIKMKJ3tI2F8ZOePrLZGhEocd6f0+aJnyH
VvKne84IaWFnPkvkG25sxqae4+m2dMv1jv5e7+upFtidxQQ8Wzvfaarbuh3uU900A69E4t9M1ZVs
7O4wNWMXikp8lGPyBQz/7pg5NpLEEjGeB9SCo3xx6Ny9VMq5Kd05DTlHNCHKBH5Gk+9svbjSHJWx
FF2G9qXp3lueeGxFseyzqLFw8HNPymu+CQpQiE+6+SSlQ5y57C8GgHq8u/AsVjMfpdLuufNIHSwr
3VxiCosewzE6OG6o9UD5PJ7l9TDQ+sgNtaGfEQdDQn/ATo1DgXNGNbWwP2X00JvzVnUNNkliIM1r
mE5tVO7tLH7Uu7LZzeSW7nqj1ELc8e8Y6R+zyfzsU3AV7yaL3SAe3c84Y4nzhuy7AvXwjc7c6AZN
AY1eovKM29JTBIhTUjtUXouJTYkHixnXT1MNzYlKexcn6anNitjvEnzumJW7qJd1wF+C4w1sAn21
APANmcaLajibJluABFp/Sbw1TNFLhavW6ftVdPxSh2NnCwFtL7CE09BtFmEC9U6pftUIG6RXO5XW
Om3EFN/glbhde7UiWyN8lbvqd+1zxyp9UDoWtIltZ2HcRK8stWfTix4KDF79NqN3lLNhGJ3CArJL
burIeEEWessYNN/YSvVXSeQem0b7SJX7PdbpRUClZ8GoiRLIZb7TK90InMyl2GCI7rOvbsU0jHeV
bJ/1ST65CbuuPQ8ELYybZLR2mk5tNeDbOhRwt7P5WA7jxmiMIFX9wEuaHESKt6nRfwxl/pRBy5tZ
fUu3bAzi3O39FZlmsRR34Bk/oyi+PClA3GimahbZNBC4+m0FQTltkv/McU0OYinupchutWblSS/1
oLVq3Csvbq0re1/O02MmuGIIgCtkGjE/MMMdby0QsY2q/+x1FYWlZW5jI6EetbyttprX9YKrXdxt
IzP5menpVg2Wr+nz9BR3YAKCYrShvYLvP6eTZml/yNT4KFx2gqnp+ZN9kW0yzbgpyTDbNS1zpWKO
jItloEju7AKFw+JRP3BwChF7vfCNAzmV92XZ4l9lbkRbdjdR0lRHUgTb50lacJy9SxNoSF8ZiN4u
S91vOmk/1DEXcTXmcEkpAozE+tHMMwePxYHRo+kz5u1DlhSbJEqx/MnmHWqOx053rqtVXWfpxOGg
vC6sJ8xi3BAjwecUlXculm9kBle96G6SId+gxW630hWoeNxx2AhhvpaVGQrkRJuU68G8mcSSHJEg
j6JTNmgA6oNhib2XSY0HXW5KSybUl3Hjqzg62gw2IONdeB7I5efusrhgABxZ1nOKXYmOvdvWEc2h
r9ar3l63pKPcTy4Y5hIlP/Ix2ZZwwVtsEU5tO531Ud+im7kb4xHiLIFljxmguSsnDhUFjRnnV/QF
uK7VqTOLfuvlDhodtdUK73a6AD3snYFjCIioBimPpdVnzF5vPBxqqZ/zm8jEbwXYbR9V1bYwaday
P+Vacl+s1bM5I/G1p4v1r5PRcMHWZsn1PHAr7Q73QvQ63RCg/FY7ggdaXu5Ye5j759Gu9qncXgxl
gtGKmWrS+2HIoaEv+LwkNPWZNmzGRHdulZUvBG5ZOz2OdpkRuVu3o1DhUT9MEowwOwnTvXK8+oaD
57EcrC9yG/wk1x/nqegxPRY/kpoWFqp2ivrleYxT3A0NaoDmwXZEGzr1s5dTaaMg9PtukXs1P2gI
PqaOs/8YpTi+4haSaWP/VmByKrT+JADKgMy6I91TMsg0G3RxlCH/53YAuwvWZHkEEb1BEnPklbqS
a/40TRi4glj/ILuQlMAuBaeqT1blnuvV3dn2Bd1eG/1uqUeD89USWNNw4qUIcRQJdF3+iDgT+KYQ
e5k1t5nqXrKGqk13unEHI8G4Vkb/h73zWI4badP1rUycPXTgEiZiYhZVhXIselIUuUFQFAXvPa5+
Hqg1/0+hRXEauxNxInrTzRYEJvLL/Mxr8jO1LM4inzaf0C8DgRCuGh+sxrrEzxXEV7Tp4WiaYOwx
TxXRWqFHFheUdupUK5dPeQ5BvjFoy6rdLvF2sjpciCHlFKjSI0g8sJbg86xSJbX3RDnBkYuNTKKv
GySfYxdcmBq1X4ImAiP6tV+A/eqio5XqzOm1GEUw5UX2pc/wE+R1AXsTIxz7FYpCtipt9rfccta1
UTzcNFUTOFJW5w/0FrUwczd+RyXjkZ2D+tsUg3g02/oRYeNgE0PnPLkTHVYeS+/Cssu9iLqjUYzh
FpmUzVBmpFntuNaTSttniJeL+qgE8fcOHN69IQPs1YVZ4prIR2kju71OR7iXQwAzuqzAnxuA1YDK
UKxaYXPGOBBt7jg6wa/bp+YXyLGRM1RVRjEO3aRxRp3mWcKgsu/bHXPKdVvm95ZwH+PEVjb0XxDH
e7Zj705u+5PVuttkvIlVEscCY6DW+u6RqetMJixTe1Lj8iWVc3RPA6cXkAWE9CBK82CohjN28R6L
vM8japBjGn5DtP91EKQrtX8rqddAZ8kdzTPZiK9V1H5XtaGdGss7uWHu5Eg2hbLhgwmWQsdWjWxV
hbRTA6MdzuTA088DI+jWpc9XsGlMDZ9DtVDXNKw7bl77KhvDu7GMr5iPkN5aDAVcWkcl5R1mM2Ci
+867M0ra0JbNmULHiPMO76pCV3dN6j/XckQa625NeDFbQ9PvDbfsmKMoV1EvIaur5xqgyKrbgqwb
odw12XagpekUw7kKNbLPb8pG902aoihcD+kLtzclIVwoFBbYuqrvXdQ1bGJhPtedAk2zE1tTRhVN
oTliVuQlNWy5xN+BF9bWfiZfVOysyuhvKeAucToe+LFhnIQFvVItHDsgdxXgbU/wlsxN2UtPTRmd
twGtbin4Rkr52WIg5UQ5eyYifztIg2KukH51nUiVj34y9UAhEgYTadYD2LZSGBAE9qsKQ31l+uG+
94MJfd+s1VYRcM5kdLRGlzZx+b2m1wE3yN+0epCepYxc+rjZBEmmXiOsHuyp+PMzOyBFoxFNhst9
CSPOzp1WtXHRsoN1hYLQjpldBrUEXhHk90yWrvJGptuCXR0ZjLz3XdXYhgWk8kB90hoCZ4Rf6Ofh
mSiQ9enlIGFsURN9sZqRtwyGJJ+3QlT7BILOsQ1H4y4t7BqnMACrV72WCfTILfsJOavhvHTT7FlU
NNE43DwgJpWiNNvGSGDp2xUAoCrqrZWWIeuue9fd0OHo2DCl7mn298ZdnMs41khukp93TQjLMZPd
tt7Cqi0OnDs0D9RmqwYo4w8yREJRXdlN5sNGCF/kIT5lCuj1MJnEAsZzeFbVpDCwqSwjvxhpF3wt
cje96mMI7yIOrWtPb2ncNwOttNgqEFVovTjc5XXMt/LU8jmU25QQJwdWkQROKuxtAnWDG+t4RCo/
NClgehKQHDOXFh9YNGgbGSwyiGijGOQteg8KZOJQs7/lSigxuqFxjfycdZbhQ+HEFF4O/h/FdtKu
ntIMxRkhGp8iFIUufKR1N3nXwJrUBWrqbpqXrwPat2v4R7VjNrxjlDZInPdjV++xE1KPHfoH+AsG
8g0wZRMNPkuAFxkhLK7I7N1gHTWVakDpaOpDOxrNV88o4oNhRhTNdjGC/6ocV+QU/xIpZQ6JZ50l
Q3diReutxX2sbqVwTPt1z7fd1+Q56tpVS6j9tOuTfjuaEGTXaVz2OxmS1+Wg9dbJlSbSiZcr5fce
wXE4lzkhY4Okvh/bKgnWetPSLZIVyXxAUq1zqijP9qU6UF6Pka0dEkA8Z1VJbrUNXYmbSPhpANuq
0pVT4XXkTW2CIr3rxdAIreApGhPpmwTzeFz5ZWNstVLxDq6S5FvBX5eSaSN+o7Fjn70e3gLdj/FC
5P64ZVJrpnDFIwhd+OZe62OubtzWLrc1IRKtQhcT6cGo8zOPRtA+6pNH8FTjnaJI2U6zqTK4r9wT
6o/9hUU+c0UPYziEGXQuDTVEQNg6XQaR6wdDa/wbZKP1S7/pI0eGkLJrY4r4FUQAvbuk1mEsZyEX
Q/IOV388oFzo0VEn+r+WfmheVEOD6Fgm2TeWRsG+xixEOtfo7Th5HwztSgrt4LG2/fJc9634slMy
/Uzp7PIR2lY5HKNKwMXPyIpP9NjxwZbNQKoesVKr12Pbk1Vmcp58h+6iwfHDOmDrgZ8O9pbnKT2z
prClKeINjB/TszhtmDnFLRywJKohPo1dA2VeqL244gAx6NFEUBfVydER6kudexszZ5rdtRl0OZX+
xW7UJfdGzqUbUH58AsniWHSVNDmOtd1/HqW2erDo5ToFWg7r2Gy9A5rC/TlqaNpOtZ4SqxA7aDi+
DVVZsW+DUUvQQ9ByZ0QPEdvkOvCvq6gtOIOyGo2FrEyiXcMRj5G8r10NdWBkO6Ld9U5621EKdkFP
r93qOiOHQNDayN6441mh+QZtRpjDytqw6Mhsraq+Uo0Ykl7Y+OcWZSQyUZI0OG0C+UxzQzv+xn/L
tReUK+BsoxtU7sokxcaAi6HuQTXFABzkrr7zNNXUmMl24nNDcfVQGCbS9ZI5dMdGb/oTXTZ0XTMh
n7Khd58gmAhaIvTP11k6DhvLV9zzEgUfJ4vo4tOpJouQQ+850ZvoxjYQJ52yb+vMs2P9S9HDz271
BBpDmjbXhVnoe80axTZK+/5zVfi3oMr869Brva2C8wec07AwHwEMeN220w2diSA4Tr01UvlKKsdG
ukXU2bwwO/NRjwv5taFXDEOoY9In4H3Cz86p10pMUtadmdjYjhi5e6VAE7gbNX+8T7iUDJyH6LkN
98wr7ds20OENggZNVznKlgg6QRMKek6FPg07hOp7wBB4oepQODPpAVC17nRxBsPTqqcuVYg1RaIZ
wwPLnZw63aahJ0ludCZT+EIVpY2DC1e5buE8nAYYZCBhdV17lH3LfhgZM+yEnmx9DEwcrzU9ANum
eGjsxESQTMjmwfZZ05UMRsKB/t3dIdkoji2IFycyMmqZRowx/AE9vNOyhs52wcw20GAYmkhBbfEd
d7dVUofADsweEw1c4DYgXrjDcZ6+jNW2Ohui2L2u1A5+kO/RDY3r5Nz1B5k5nhpR0/ZYrNA7Ahpj
YLpJTRUxIggxyrjIIxWiap9mWrTK4Y+26zFu7H7lsV/OS72sy/3AjDFCaiJpr8bBoHXqmrl+Poya
S9abDh26VeYIOzXPqTaAP1YUC71+os6rHQ8kHq1tO17FNt1Xu1FhUWouncBqcDXOPiYoZll0X12J
1BB2WHuZDbpYGa6RXwq83NZSKkS84WQeIPsquXnXZjFTetznAxnsipc/GxCuM0fTyY2ypKLfKnlx
HZBOoPbfydxHGppBAYyeLHoYrNL2oANH7flQtu2ziBT1Gl1Q5lZI5er4+oXdF/jGjNo0dFkdz4qo
+Bn9Jpeq3hjVXrVLeaOxxdCkBSOgSrZ/YVaStqFJnB6Huiu/GwyoVl1mjleqkKsTGozeQSY7daAC
IAfyz3Fzd1nCP/85Ye1espxCESOC//rPX/5t95pNcLNq/j/98meq//rxY+81m1Bqv/yL8wOxdt28
lsPNa9XEfz3/5//5v/3hT9zb3ZCDe3thK9fT0zw08X/Bv03ikf/3x/v/fP4veLmroH55Dsr0Pw5V
/IxCy9/+6F/QOQm4zCeTceRkiK6CIzYBN/6FnZPAjn4yBdr5GtK7uoGO/r/Ac5KqfUKlGsTjBIAH
zS+DQv+JnpNU8WlSQAVRi2q8gn/VP0HP/YrSFTAhMF0UpmxQSaLeKuboY4hXedukJBR9JjkJRioy
tkmrtAfWTUsv/ACi+4P68G90/fT3TbImCpBBCzYNM5lfIXslWVeg2L56IaUBtZevT8Y/dNmq1rgY
O/WJNmW2zdw63EnuVZJ8kbxCo7BTh92br3X119/4H9zjV1ih1BWYw18xg7wIfW9EzVV4RpP0nzED
C2djYtRdlWUXOdOEYlRHRJqCgh5Bj3B89VwlnKdagNBKRj23L0vx3au62xTqBWYPjbhIzeq6yex0
l2jdncmQApSDrjDOcvd0mbOtlyXFpii10mlrGU0Qrw0O46NqkOQhkJZ94J6o/ZC+/WVhdRwLEKCz
AEPCmvpB9XmDhcwFmaroC/U8oaHnr2ETgs3RXgRTi6Da6uqxkfd6fNSjg1dvy3ofV9fIRZZXdn4I
m5WpA3lZG6/ZkW5lWe6q/LmySEYcJDB61JjEBZCQVXWenQ/ZKQy24ExiNICkVWriMrOBgngwio3G
rFq/SbDaYcgLXgn+2jfGV5G0paAfL+ju5Onef1Ce4mE9mLugOlKA6SQvxSGL18OlnX42sBfRspdU
ORrGvjEP6JOJdOPuJ5OdHB2ODaobtrxTkl1j7bRym/gbStPR3JjdBhQZwl4DBZC+9m3GkJv8prkq
va1hreLr/N58hGZN/4Sx3hXqL6h4QZ9OqocIZjYtf3cD8E46tVtj99XDmYh7bqU8ZNfSg408M/pV
xpbE2JXoqbz0NTXsJvPPkRWpX4JyVbjrVt8kZ/nGfSrkPfJoEXhDAfV0R9MJyqZ6Hp5jRrUxbwtr
rTEKe63MrQVtu19lZ95Xvpq4xbW2wdreXE9CL3foKu1wVdr5O+5c/zx4GGEGD/uxIENf2Zfd5617
bp+aM/diMFfiLjurt/Gp/4JtmH6epgBJNq238b6O3Yph9pE2wcG9YXrY44bHuDk/r+D+9jvtqpWY
Iq8AISar6NJ+jHfSaXxMvqbnltgl+Sbs194Wdadd9z3Ed+o6PtGqONkH35E3VbtCi/ZpOFjb/rO3
LtfumgH9xkQFesU0F/8eSMKwNpJ1/j38zn0efk+HVSgfWmstjnD1t9kZnX+Cb7wKz5nrsKCP6Q64
x6GoNznzji3GKd+iQ/ZlQNf0xjqNO/u8dboDWjsX8YV9DSZBGtbxxfhM2DKm1VZFC918FVyRClyn
13q0Jq3qdfCY6NAwJ1kb8jr/KQb8/2Hj/wfe1ZuD9W+w8avn8vnlNf79LfgvALmiqJ9s1E9VW+ZO
Q4Wcn/x1CSqK8olLTkyanyjhkP3+6w5UzE8KxQ5KxNDMaGFNxJifV6AiPk02Gyi7w87RhYCC8T8X
9c+jnxyCxIOL+zdXgfLrVfATPq6bP0iob45MySUniCBhHEHMXoSYGqtucoxq+SLK9M3Ym/TxpS+U
dxc9hC+15J6wVY+U2NsrrtGssNh6SXt3Tcm5f7OGv3kjwXrk/z7M//1GM6vdXtQqVmVDdQxz+WhJ
hQedKwdpYicpgqy0pTLEM0GrO5jL1idL4BJa6JW8SsbmG0PFz4VVq+teH4/IAD7rZuGtFMnibKxU
QgqhuK2SxndgGswtmCHqkhHtOyMDhAGSHfgt/X83kY9xEzzq2ngcx+xuTMIL3vzzMHJcqH3Z7VN0
kvZJKaGmYWW1Q5fKA6AwvgrLPXhJtkFs/krOsjsA2XdF0lyYSWTSMvURYxPhFw3Fq3UhKS9dKX9W
mt7YpbF8O4jMWzGc4km1cTkiRvTnBdV+TXP+taBzRi3URCwgir492iFI3Jajt4F6zgVpgfUHzwh/
eGPE3CEB/AA3Pw15+Jil5oHxnQ7SlyO0AhEqOhQ93GyfeMYrkm+rpH0CxQYNuL+qQyFtkIryuBK7
5NAhJrepVfDtdqi2TjkkkxBT2yBU1sdrTAapQHTjjjE28CazRW/KPPz5V1V/Zcv8+1ed9tSb3cys
V25hNLTHwe2uwL6clWkIklY7Z5H3oL0oTfU2XvvCNR9cjf0Lm/ERSGXotCOdGlEXgDcYTOTeLTX+
Djn5l8aqMb2oUFw1vfiLlqm0aXItvfYH76rxwO988OoE+++2vTwF6JtXj2hToxMnF8fS9fbDyIhH
HANUn9CF2MAx28m6e2OB0fCYHdOZf2wN+bMR1WAr/E1UdhuGBvE6jti+SsHgvmPTrhhpnGwNoU4z
u/H67vbPr/qDWvKbCJVnlBMfoW0RmX55bEg7lCDdpIgVRC1U+BYQD13Gl1KwfazsLtbC27GEpOr6
HqlXa6zLLD8lhMqqLz9ijr/30af//mblDIpnRQgwnhYpRYMGgWiIrJ/V3bsn5A8nkN/9thP/683j
0TUHxiGX5RGc9omZGvokQ7cqDMz7xNTDb820Xvsy6jOlruxIxylqfaRbYjW59RLGrKHsX7oTYrJC
VNWLo50mUEMw4+ARl7tbRa32WWi+/vnbvHOcTyXT25c10f7oBxSAjn0KTth7tZMSGnTKGBlsi2l+
cKTMuPP/jrNZ4YCpZBWgdFsclaw7TPMpo0hYH28Hgn6lT+2DMr9oAJvYYlj/+TdTJ7br777DjAXr
pl6V9nFagKkekRQGJBcB5LV1P15VnfEd9WR3g1CddB95DSKw4T40BE16adxItD/YGDWTr5YRXOzJ
X8KCOVhVtl9tUPEoDSGQiXh48tG7vvcZZneYIQbJcAcrP9Zd+5gH+BOryABNENIRRSIUPoMi3hme
fa+qFRD0sV9bevJQquh4WB7Acq4XZ5DrL0kjbVyPeZlCa8d2N7AA1pGPD2MfvBSBeoNQ1ggeX5U3
6PM6VSJ/4BelTvvl74sNi//XfTRaVQF1VSuOY0CDKIJzUaFDoGrGnTyqD+D5GDY3u4TMsvXKzZAb
W9yC6Z5Jl2DLzgeUK9HNuJZgvIxqc9NloIUqEwXZcO8mlFwQdz5yD/+h+/27V52d+WkK7itx7eIY
VhJIu0YlQa7Bqo902y7sbjQcj9br2u+pBcFOoyymRDeZkcuXQvGMVTJBXOEXMGfx8HlOmPUKF8Rz
6iYauIyq2uPDei914WdGyve41j7ZOF7Stot3NPmfZRrYZCKBtg56OQNCP5xZCRbHhtDvtPQjrqny
3veY3Q5uMaFWdSVn0O+vjTQ4Mwz3mBhUAPgyo+p9EZVf+FxnYtS2dArPmCxs0ziVPgj4H84lv1vk
2ZGfWnXZ4C+dQzSJ5XU8Doh1JyQ9gLr9q5yUAg0txDBTIE6Y336NNP0lR+sfnVETWRdbK3c0X1ay
Bdk6HgRh23zrEzp9CPkgfVWFEO8SBffOvKRmRpgq2cBvuc7zSN/33tpMjI2Wl2dJ3J7pk98UOl7d
JvUt4SDxZm/TRj1ZeRft0Ijex676PKoSlbvVorWTwJlSJLIpOsj3oxUfNOQJVlxKTMUL+QbjiA6N
wfJJoLwGctC9EoNPjZRJF21a30ex+eBr0WPLIQ54FMyyp+1z33P6blJ79PUPKMvqdDL8boFnl5gp
Vx0SjmpzlHsS2sor7qoWIHOOEMgKrDMDDV+lfVoi7Sc1tbaKu1R1DA7FDTdxtLVIRdags55tn0lN
kE9NcBcTeCynj2XXY6DVkwj/+SSeSef/z+mPSfqvhwOERexRtaY9AkC7KNtzs71Ad+pK1/AlLiEa
6o04AkBTN72J3g95AQJK9NLhwtkkDJUX73oEkzN/hHNXXkb94+jF56Zk7WjDrXOr2Oc9GoCIoVa0
ZMpR28W6x+/qHpnSk+IYm7LAsiF7Yhq4TzRVoY9S3iDkxoQWvBeInMFV0BO8jo0TZy/zg1PSfutV
c+uhwx0AOPvzOrz7zaZgfZMZuPhX0Rxry6NAsHXHEDi+i1IAXDUSKwfFKk3kzGDhZZgMrzPGfexM
eSON9q5RxPiMgIi318OxWAUJ1t+VXJgbrYCxp6gt/R8dJmQ1oGv4wctOV/PvNtjsypYG2mV4wddH
tNcESuh4EB8CIxzO3dR3yZWtS1CxyD5NAQivx1zrwIXXnp2ddEPxIFDi6AKlxg+uLHA0t11iASoa
9fIc2VuUgtOsnjQvYTnmUegY1Qf5jPHewTe79QcArhNnOTsy+6w3o94AzaojYx9VAOxbOx8dzc9r
4IYh8G8dkkKbpBYIS1puiVecENS/MQsX5sSwFwq4/VyQM6NX6jt9Y+jrFnmzVYByw1pLwhpxadhO
BozulaqGBkpUCbKGkdmD0QDbaHtXNWJwYGlVfQ9HM9pr4G5Q4kDFMvb5QaHAKYSlM6zyGkpfOYQ3
wiXpm7JGt4pp7UTVvh3iR4SUrgJMVXMdJTqi6FC4YKOk1Ald8NkrE31d2jgy2o4wKQ7uEEXE0ZTV
y2m/o038UEcTwN3MPKcF3r9W4xjgfGd95H/5TtKLl8evW1spIqOheM2ProRyNCa9ZEtVh0RXl7j9
NH3zME1mhmVmzWuvQ3WtpRzf8r7KHTttOifDedwpMuVBqcQxGrXrNtRA2vk0lwtNXPZqe9Lpzw2p
pnxwRb1TlfxNISHr8lQ3wzw+RpH14Lf1Uz0ZUAi5Q5hR9a8wCn5QVfMhUf3LHpj3LoasuQkMCVBC
Cswau/GrKlGehzC4+XPIvftGs8xE48j1ezOlk1EowaUyALpFSV6tb12NFrBkQLZU7WKDxp9wfEVX
NpDNu31cSMdSz3xzxwEDu2WkZ3TuuWMAW9b1Poird/o+2GH/+oHVFmnvqpbzo+fTHJW1AoFKrfJ2
WoyWHkkU/vPorZmScVl7lM3I4iMjjSWSYyYKgpzwN0FBZPJW6hqVfgKqdjkb8YMb5p36wpjGUG9P
VgWgtZU3kDdSevXQXXYdipCyZJ2bYL4MQn3SHRXCWieKf73wa4lf/84EdD42QQzu3UDZ1ZG7kxOB
gHZgnQFDRwpc3lW2vSkE9vA9sLrQva+ww1QRAaCDAhNp1CBG+fUHQ40fnrm/Oa+t2SXLRxddoSj9
Ecnbey2MjbVWtyDOo/7KDVGnjir6KCJKXwE1nSH8edD87BbzHbSq9VE4Wg10EKHblyzQweyV4bNh
SR+o2/yw1vrdu/394pPzRuqbY+Mz1KCH4z255MzflUGxj2WbMZuFHcNESdsGQXsW0Q2Lq+pJFtmp
REVx3TIW3LcWTHc6BsGR7LK7rj0DBXclvhEIDI9G+GiaFHToDoDRri///I3fu7EZG/6yr9xYQnSu
tpqjUrT3AqsLsMz9qq8l7HjK5FGJ6id8O+o1sATAGDXMlBgsWM6gXTT+Ba4c51XgZSQ4prb1RvY7
i6ACpQ1evZSs9s9vqUxF1u+Wd3bnGbk0+rBJm6OqQGyz5fBcKRhABXL6TSsaqqfMuyQrg2YxwkXV
s5OCu+wKQTneLOH1OGHvRosLq3AfzJLkrOk2Uq7Wux/v948a/v+Lefd58FJmVfa9/n9h4D1ddH8Y
eD9HQVU//zojn/7IX4Nu0/yE6zoOlsATMJiUNT7cXy1+Q/6EdpsqWwZDa8Qcp0+N+OwkBKOZTLKZ
P9tgmX8oyxDoP1v8DMAnJSeqb9Sj+DmJ9qyl/6cW/3Rg/G03qXALf93zSjgi2jimhpMxiV7Hto++
6xhv36zD1V+PeTtKfu/hs4PaMGKgcC4PV6Tks2rr96pe/rXN3m28vffo2XlcZ5oehXYiHORkGyZ2
4GxtYKwLnz79rW9y9whQKAjzzHAso79EmeQMedf4gwB+781nx+MwQDEHLoTbeis9Jb1YezIj12UL
PjvB/C6sIrdh8JCp+m3cR89V1yz8lrNjx9NhKeJbYWBaAJUPforYdILzb9mLzzJKDQZyB+XQcFyg
umvPzA6ggY3Noofrs3aVlgtzaDNXQBwhDe8a8b3Qmny97OGzNM62u66JuDkchBuoeRKp3zSptGzR
5xZ9plo2DKxc3QESLV0Dk7AmowxIiMvefRaflecbrQVUwxFJ8+hiRmXk2v2yR8/iM8Pro0pyHm0m
QziNTk4JeO9lz55FJ0rFaTyqlBB5Di1rVCnSyrJ+XfbwWXi6YdO7pYvBAwbw30JKsyAprpY9ehad
7BIb/TDOLG9AUSu2Nl3lfpAQTsv6m2Ncn0UnatNGpcohYlOkdqsa+OWlF3jlGcfvB03fd44tfRah
vuZLoTIg7gVe6GDK0pnXfVu0LNosPOkS2GMn+wK/L+NYivY5934mI//0lpjE196e40ihFtjneTQC
0WY5YBkQnTWK+kG++M6KaLOr00CtwI1l1JZbTT8ZY7JPitpZtiSzwIT9CZdvinsdZgpm18dI7vbL
Hj0LTAXrCZn+J/W3ZCAHYErVd1sDuL/s6bPQRBMSfSG4vY7qDg96U17Q6V64JrPAVA2klFw5GBxJ
Vr+NHegjJIgel732LDL9aEhF33iD01n9sBVtbm+AKhbLjtkp8Xu7C1MLNonXVj0kU+PKtQW0xOJu
2YvPolJCP6rQhl53gly974T+DUm8cLPo2eosLmM90rwmaHoHk5IzDPIu2qj9QMX8ndCZYxwTiCoS
5ooDEp+xtgLLeBF39rdlrz0Ly0FL7DaTO91Jgd+urLbdCa15XvbsWVyq0O4KI+gRWE9gjxam/V1K
xoVrMgvMquyyPKOId0q5e82l6rOnPS176+krvMlmE71XRjtktUsluWiy5kL2pA/b/b+/eH6MCN88
Wwk1PbcZKzvMoJKzFMuBu0bNvGV5+I8G5JunG+UgqVGe906nWS+x0G+T2P7gxnxvC86CssQ0BZJY
MziqMUCZ8JVj6vrWsqTwR4fhzXu3ozLRArLecZtup1QqDfJ+s+hj/mgLvHl05PaW1Nj5AItZvdZg
jAH0X7a7fzSb3jw6dsVYlBj8OK05qdaJ4OQjCrnwvWdhGXolPrJ5iRF6EMHnj8+UJFh2M/zosL55
bw9hsNiadknEtBf4K4WslYJwXLbgs7h0rdytXHaiY3lQCxsfVitCp8tCU5mFJk6eiRUVbJS2Qe4x
1b54zBmWvffsvvSkqNUlhQ0e6TI4q7RHqCGOlqWyc/1+vEkQNNRqrrS8/oJtisChTz4te/FZZMbF
6Je6yZGSlUx3U1PbjEG08FKbg8CLzJSVIudSg+lzU3v+lyYyli34HEkXKgwzfdbZ0Uhmb6QqaB/C
uFx2XM0ltQsNoSCrTgbkMNI70RvoZcbLDqs5tqwPM7PCf3q656NkNbTWqy6Wfco5FkxPe6Ouqrhn
+qQdE/xvkDi/W7RL5FlY+pphyZCUeqcSkxNkntz50bjw2bOo9BC4lRQ4005mBVjH1co6jrNkWU0/
B2GRCeqWsJFKbErze9jj1BeDPVz48Fki29VwhD0E1B1NbcFf4OFepMP1shWfxaWvFsghy6w4Erzn
GgYzogqW5d/yLI21G1mLfYhZTjBKr6hDviATuSRw6K7Oslg/E5WJzP7ghMB4Ni5EJEayHw3xpg3x
t7Kbh8/rSxjJtaB6cKwUk1ubDgoYuw/mKO89e3ZhljFgo0DhatBxKN32wgBLl3QfmXm89/RZJmvK
NRJMLlu89mXb8TqUIgcIR0uuB9ZlFpxmFEpaHhajAz1efoyV2n7GDrc7LNiIPH0WnqHRK4lVid5B
W+ZeNsIbs14SPjx5dmfWmtKEvSfoKks1AhYBxCpNWtRt4+Gz2KxKSLTMZEY0pfTrdIBaXaYf1A7T
V/vdPpyFpoTtOyxLHGVltFfyVnbkuvvaYRuvQPFZtuizEAUGzUyxyUanL/ytIrwtDkVLLiDFnrsX
GMK1G0/i7T0VuUUpb+47OiqLXnviarytfbxe9ZBnzPDabXLJ0aOxX7VCel328FmIRnI5GFFWjgAa
6s9h2T0V+ZLChyWZhadrxr7aqhrneBd/i/HgppYNlyS0PHsWnKhQwOboR1Tkk+wxU90r2f+6bD1m
gYlkZi/bo8vVFtZXVYge6/jPHEx+osp46VlkxnIZFOnIeVV5jIh7uxKIAy3qifHwWWRqoxYPeJGM
zhgMt16a3+Jx5yxbkllkmn5htWaOekCaJ3ts7tECzJcdVtY8IpPcsDhRVKeoJTIs10BdeOl7m7Nr
s8Ue3hUtMVkU6lF25Tt7WJSCT8zSX0PSH9FzKAWjezG2DyTNR6PWl50k5iwgQZ9aqM8A+xoT8zb0
jOcxMxeeUuYsJI2APpsZGL1TMtZHNsuEQufr94u2iTmLSdACehTJueogPHnWW/L1aDdLGvcs9zwo
gzIPEO8bnETL76SiihyvaX/S+/5Zg52Hz8IyRPBZz3t1cIYsQCtD3UtefbNsSWZBiXJXkMkJj1ZS
9Uug97eA4D+ChU+/+2/uS3MWlQF2Q5EqCJ1eDRAtpv9oWs3DsveehSVa9MDyBhTm8aV4ifPx0ZoE
bhY925hFpW0bQdVH9KntIbrMvASpcgqfZc+ehWUsK3qquhnyek28TV20kDX/g5NqCr/fLLcxC0vk
EtMxxzLBkcNY+xq0aKsgJQqjbmUS+lgzLQwjYxajajnEUpXR6TS1+BHFs01cu9+WLc8sQt1axdt5
ZDvKFN5Gr9+PhvVl2aOnXfqmfwW6u58k0sh//Pom6pHSyOyFj57Fp2c0LexRuoWe3Fx6+ChDkVn4
6Fl8hnqAcl7AW+dB3q0RK6a/lC1pi2FqNYvPsjaRmUbECTPrvN+E8dAf0kwaPsiWp3X93XacRSj0
mdaKzZITURrqR+By1XniIgGw6GuKWYz2gyUU06PgTA3lxatD+Ait8bzs2bMY1RPR5fWUKedJct30
4G670l52bs2RQL1um71hM86kzwkxPYIlLmOFvuzFZ4FZgTeE8crwzmzNcxUgv6dpy+43MQtMDQKO
gZkUs7sYA/UWdaeyipadiWIWmV1sIHxl+yS08S2uOs9JbT8uW5BZYHLfV66peaNTd6m1S5o0PHON
evxgTabf/Tc7XMxiU9W7VNZgNzioZOFr5/lxfxmLsb6pfNv3N4t+hfncPpxo2K3gVxBWcZYP1oOS
W7tlj57tcz/XsAWqfFZnUJ6lEkurQV3WVpk7sw455OXaYhjrFihlt3L20gzBsiNRzA6WWjYSWBJ0
xVW53iGwvVW1jxp773zROYYp9YWsjBk3v1WF2QFB8nULX9w0JHfZoTi3Q4Q3b+ApHdJgzqJbX5Xu
x8H6tuhr/g3FZEa9gt8bI6u0EQddw+JECrx+2V7RZ0dLI2NUlsd0xmO/erUDAQloTBeN7icZhl+v
Zr2LK8m1Ka9kH5cjdBfvPQC3y5ZldrhUoaUN8TDtxMC+7uJy5/bGoqEV7z07Xnrpvzk7s966ba4L
/yIBpCiJ5K2kczzbsZM4TW+EJm+jgaJIzcOv/9YJvouErWuAKNACQUrTFIfNzbXXU3Zmh2PlSQaw
i6FV8n1N4Mvo13F3d2nCFuhbdFxXO6x0totFjJ+E8eLu9PuIT/NsaLkj7Y6KO9QEQgrUjzryO4b+
IWIKwDmsFOZKh9LbbNQaOwAL/CaiqwcaR4DDlgSrfyX7ddkBrjYsH7xG/Kd5wy8R4krAL9EcnzMk
NuvlfLuo5tWvaWeGJ6AQQYWPUAtAZDjsJCDKwULZL/nOnCk+wbZwY3iyPg2FekJJyeMQe+5XPwt+
fxmSsq3itusw2n3SfKMIVCiJn/2GxJnfUNKJWvbota2Kqw0fsxXBjV/TzuymqkP9PV+3E92hht7n
Oygc/DZwlzSbJMvGm45ibkfHuRjV49xIv5DWVQKZAiwKsYPNyQPWpciE3C289eu2KwUKBgNRZB3v
yCvDzXIDLAOVKl6D/dPg7JcpUuiRRoQiiiggnL3mxVHBUH312wRD59gxOyhgVkpsgnFwZXd5DR/N
k1+/nSXZW7NJ2Hfj9STaLEA6F5xIv/ltJT+rdn4ZFLDBGhpB5Hqa9wDW+npHMXv3ntnaZV3/S9zp
qoFwgQAmgwuE+T19IEN3V5jBc1CcRQl66RzCLA4BEEPBMvTzP3jneTv5aSrxy5iIhiXN1GMO2jV+
nOrxTkLQ8N/f8t+LiijMFn4/z8D4rWAvjLRhnKjyQGl7O5m0o7W8JVE0flzA4H7gxyaeYW+cAXW+
PlCUr32ponC9QznPCBZNm8BUd9lYNF9tSwcbbfiHPjGSwIp8mEhxg+R49byvJDA+ytYLyP73PgM5
O24wqcJYc/YlCou7GK50/z0eb8wQV6sTFgvQlatZYGravobDdFOoyauyAt121s0O6ohtmV5Oh/xm
++R5Ojzvga5MZ6V4351ANQe/BtawcFINgd/yGxAnUmthGDUrutkT79S9BXAktonf0e6KdIKlBsdr
Q+Z3DRKdh32N6mj+ns/PWx/SOckqPmG+jYeF3fkIEk4hWjCeVq8CHHxKZ9WgcL5EETNGpSdan48C
9Z1Che8Eapct+l92KVeoE7YFoYXG19yg4H6RZoET9Z4BenTW7SD9Hh5dwc7Ii95Augi/6nWqyWkt
JvmIBOIQ++2Hrg5Q8lXZo8J7bLIW96DX3JaSvtP0Zb38y/i4OkCoPGw/EWyHIhib1yFAyJKOvQBv
Juwwal7z3lUdFTtwDWMI3p+10w6qHjjPsAPyUhtSOOs5O5hsxkjFgz2NhQIohU9XoJx/8uv5Zdh+
OS121F3TUKHnZA6uFAnPXdP/6df0ZbH90jRo2rTeepTJH7KFqf14G/TWL+/hyo50UNao25fYeNsR
/Cg+XEpEN8hq/XruHM/FEAMSNNoIQkMeAZhXTZmGh+/Zr3Vns+nrMpl0Ak0329cvIYpyqwFOpH5t
O1vNASxtOyKzegLf7J5WsA88SOT1PYUrPtpLG4tOKFQqqRkuclU9Zu0WezbuJMkAbOn3aQCdFyjb
CzD7eBhi43VPAXbu94lY8mhb4HgVn9bh+D4u3Q2vhVdULqSzNHsYEcGDAUXoME8e4VQzruk67l6F
hFT8Q3mkWYsicrReh+oU7M1tzdZ3jo1/P/GEKzsydXHwZoYbAwo4v1RAzIjNq1AWvXaCADpyvkUF
6k0rOcNHpZR/F3BS8Npphas7alDNBrsZ9JvM5Q2f+MPC/NalkM66HAo6KqZQtsmGMDj1jc4qrkXu
szCF6zIC5sA068Ump/E4xDWpw49rtL9nz/PGx3Q1RwrgOcgyGjRu7eu80C8H6K9e/XYlR4A+Nna1
EJGBbvOpTyhscvzeOoTry1GD8URYjXmSdKBn7Ut0jmIYFvv121mYEVAvoR5Ru4Ua4iNjo/ocmmTw
+5iu6Cg+SlUmBcckLMkjEHPnIyB+89v1wlhxOMRxDye3DWmsm2mYwOcdq9Bvl3WFR/iYZIlKdHwr
llfkyL/YIfnsN+DOmVkt8R7GcGCHXRhfwK8fsnrgXuexEM7KFKK12x61yak2Fsjt/q7tued4Owfm
uoumGZsVBeycwmFoUM9TG1K/SejqjkoFPtZiMCbqCO5qvoBWGRGva634h/CIxJCiz+g4EYfKCXLX
uwm86sAp3Jp/PzF5XeroAGLmtG8AmcMSOdbmg9c8cZVH0xwnuqwXOO+s5r44gpPifgJm4eqOqkAV
yQENM4ihSXF12VBK8Dv8JoqrPJrKtgUeDEMSr8NrMZOrcNDPfkPiHJgJHLv2iK3xCeU5YNoHQNnC
fsqvbWdZ8pmEal0wJmKHUFc35HWptP3Dr3FnXRYrCG6gHcWnAS5JcOhpSTrY9xxs3jjUuLMyBQ26
ZVMoug968aB3+Wn1cyIAocJRNRAU4BmtlwQADGCVmvpDLYRXcI/g6feVE9ScBFBZX6wCLGxCY5pI
lJua6tZrxF3xUVlW89Rcpjjwxud4I+0pKEF59mvcOTO3gHLgB9H3KHgNpw7+5wG4En5tx7+PC4WA
vp5aJAz2IvprU0gvL6A8+wX4yWUK/XLTBFCJrPIyVeYAuLO6jpMrQkrrd9r/9Ov7pXWcaRuJQbM6
waLqkUXtw+H3gPIPKAndoMfAIkpOwTDfHvt6XUzWL25zRUdjT8zImjk5RW34sITlCbo0z/FwFiY4
nkstLrkfHiXmOmRjfYblpt8cdAVHZguncDyqBPTB8q6Ym09qb/2G5KcL/y/fUZddTTlIaiAiBU9M
AYHVqHLMvOa3Kziil8LHokOIwmvY18mxvNmH4T0T6je2wthZmIvhWxBajHiXwFZem63+tteB9Iuu
XM0RiG/YxiOYvlhb8QzWePoD3t4Kzw/qrE1r6FaVBKNOmz0+F0hXPs3KxN/8ht05Oot5idYZigBY
BrAwG4UCvnYf/bYVV3hU7Fu1jfB9gwFr8R0Gr3OqQX7367hzdNoQ71R1iSsbCBBAJRDVoawwfu/W
dtlV/5n0FK52Z4sCjmcUbIg6YmCs1E2JYl/NGFjAyWL9IjlXxdPbqMfvgIpTVVSPVQ9jTCCpvUbH
1e8koHPgsLjsAkNMMz2US7Ym+3sGsW8sJ1fCE4YGuWuLKdlWCA8VgNbZvB2RXwTgSnhsh8YnCmtJ
NQBrMCWfto5/9RsW5xBVuuT7EGNY2JJEj1Wi7euk1uqjX+vOSgXpfJWtwpRkIv66dMeV7UavfK1w
FTxN0CJo6WATBm9tk7V1iGjRGr+kJ8znfj/++WZ5iXkOFBGMT7JiUoC1JIfnmDsLdTDtMm2oCT/N
xRznNtwggRVH5bc7uhqeYOhCgE2RXqmaGJTn6TqJ/RRZwlU0tmsdrD8tTkEyRK0y/Hjxsg84ttdk
cc2I1q0cRmmRU00SwJYuPv+oNSz8gkVXfBS1R6G6EoGoLCNAsEL6V2v83hGFqz5qtqQ6kg138mJf
7ii82Yr9vcLFN/YV5izPKojn/58qUp+3hf0gy/LiN9zO2mw3CchtiF6rpNBnXtXfOwHXZr/GnUO0
L5ld4pbhajsdN7KGFJNG5sd/t/3GScSctRkHu9aQNMNDaauqV3t0xT1Op/psFjDB/vtHvDXszgrd
Qlz3RYexGSMUz4dABN/KC0HUr3Un2hVyS+quIxj5uXhUsH3bEuEXX7hKpKpXIQsONC0IR92b+Nbo
xUuOKVwhEuWQwdUcYxKPgKMj0ccLq/zG21UikciC683xKhGMu7pdt0OcYc7r5X9ChStFquDEAQwN
BqUNxOvWIREiCfcy+EHjzgrtyljHKN3Bg0q7tzcmhIoUd5nRb6q4aiTZFJEOL1uLrNlfpVoHlDCG
vWfjziJdgck29YTGKzHl9cTuhHpPWvbGGnWNiWw9lyWsWaNTqUDRTLsoBPGwC+Cxy6aJem7qri4J
YJK+CEf8lLVsmvuhC5YMkCwvgxh8WWeZGtPAzT/EpNzYvmfzkqx5GcbvRLpvDJArTwCXVxE9YINc
g6V72avvvEnydkyid9p/YwdzNQott0jLF5fOl/PHxPY3hPqVZgD/+ntsFEVFoMvlklu0sK43fXjT
CDn6HRyu/gnY7WKfaBmfJts9SHNcV0w8e227rvwJcmlttwT9rjvASsZ+Aoe6F365c1cB1RtIHfcO
udwCgrWT7shtFxx+ojDxk2vzS5qhof00rQYfczbmYaLdU9JKv1JPlKD+/jVJGC2BiQLYwcn6MYnK
a+5lNEeFC0c82vEgE7ls6iJ6mWP9IDquPKeJszZDWooxipAm3irL02buv2w7mFReE8XVP23BMKBU
H0OyrPvHaqpupLGeSUtX9hRHge33AB0fN/CCB/0xMMpvfruKIUpBG4xX7Ia8Cy/a2OMcwEbQ74R2
BUMsAixn4Ul0EgKmUwkJTrMdD88Bd85QWvWbKDrMlKGonhc9P9mKfvb7lk6Ui5tzZOIB6xJihJed
kPHUoNgm/+/G39jEXc2QUhpyBAhWkCQOvxRhlaIW7koPh9/5TJylCXV2tQAbHZ2SatrhudBNL5at
yi9UJE6MO/X9YosJX3QCjgKgXwnBVhVqv3SL61gUJKRT5DI0WvUvMWM3CfF7sOCuaCjoxrUHdBXh
s7JF2lTxh3IBX/m/P+m/n5vcdSySJQLoesXtGcCY26ZrX0Fd8Xop565mKNigWVYSn3PWoNnVx2qz
DQBPv347+dwOYM6BDojl7Brk/WTuAIfx+pTclQwlgcFtjiNUYeboUjaCftrE+99+/XbWZwtkD5EM
/Q6leij7P7qIffRr2YluVUKWo7nc4UQ95dzEB2SOq58inruaISJYwCnyFCdLgwfdvW6R/eTXbWdZ
Yo8lgLQztCyTb83A/14P/s2vaefQXGgbrQMMSU8o85IpAwTptPhZlFHuCoZa4ENZaaJLLM5f8Ap1
HmuQ37067iqG5mVJKjOG2AgBoYW2R4UpxL1+y9LVDFVyWbZkxqiUMcmibnrq5sRrA+euS9EU1kMZ
7jQCkQVcKjUNz+M2eT3bop7QiduqamCCYbxB5gQxy7J0Z6Ck+w24syojMatuqi8nj+qH50ax9pPY
p8K3eWdpBouiU2ExLo0G+VGFD1r6JeK5a1U0LOWsKbQP2E92Q9MASIM7sUI26DkVneU5SiCb2ohE
J0CGH6OxymUl/PZZ16+IDtGhBBvwJDcHJjVH9b1i+6vXB3VlQ0cs8Z7KMOIAeD0uJCF3gprEbyq6
uqGlp0SSDR2fE/4IGtBHmI+f/Prt3DXjC/RvmCFsBjRtISnQifNNw7fmvfKjN457VzoUJ3sZJwWk
X3xcXsEcrvACrT3niiseOhJIp3UFNeJWiFPPysdi9bNt4650CMavQRf1eBu2/RLeJnNBMhrp92jB
/x7X4rT5fW+ZAqCxVztAJxhWETjklv1dhrWpUzlVleeXDX//GdU8wNAJTBDU069g0PM1XQJu/PYv
17+IVPuBuyZUEKTtowcTwJMYBTN+5Z7clREZscNnZMbwIH12tyv2Tfa68+u5qyMaadLU9YgX0D4e
REaUuBkas+Req8lVEhG8f2rZIrjdxyRfqqLJIpW8B956Yym5OqIYOA1RkUuFg6K1TZuxRj3VXK5+
u6NrXaTHcdF92AP5MNdnUuqPx+FXigSa1O9T0S40WOGmg6fEQqi0rLVJi93PXxU35N8bV7otwbXE
S2Ig9ykTLVi6o6h9v6izUpONbMvKAcJIeJnJQT6RxO/BHNrm3ztOe6SHlaJIlyVtmWJi/m99j1D4
1lRxDlHdr0qVK+QhupF9erSNOrVl4PcAinj5947vZdLLTXDsLNFapYzUd8E0+xlecFdM1LWK7yUl
yQnc1+4x6sr5NCTl4Lf6XT0RaPYzizeK1sNpSAkQ3KYfXrwWvysnOroNeM8JCsVF7+AiHpNI660e
/GIAV0/UxxVrmL6E6MP3sJF/tMKLPUK5qyXqty4p+/6iSt6Lv9qkGpE6q/zMqLhrYIS7p+4P0yJn
Vh4QyvJ6H+6DZJOf/cbcWZ7SBloNeB9CeSPELGSKr+EKZP1CUVdLZBPw3bqivzwhsCsYlp7mdytA
31igrglQYUUHkOrlEjrHxcOhp2+CFcrvVuQqiSYEF4rOiEXZ3AcnYuYfo5kOL/UD/4eCaBnLqRgU
kiyzrE9N0jdQb0g/ZxfuiogUQJKDFGi902OummhPV+NZns3/oSGaKrPjH6SeDjqlDWVfWbV4qWWg
ovx9TzRmVhJYZ3zQidypPvxLlMpzxJ3TkwIJJONLHpEWxYdL00m8nr2WT+ScnbKUHZl67OTTJnNh
m4cysl7ZT+7Kh1rWJUG8ClzNi2XKNoRCsiW93zbuqofMqOf+6FFn06nmQ9H1D+t797jLoP5Thcdd
95+yHGVyNAci85qRE/B08bd5DJDNOapVfvIbdff8NAUJAlyxTpA83BQjU2mNPKhX266CKCCrtkpX
+KKVmp5bBTgx5FBd/t+ti38fHVdB1Ok+ZkWHy3lbbM19Z4fiUzwsEFii0CJoU9mG/L7FoP7YbMI8
k1OusmjSxdL0S4mr9ajvj0sOpoDL2Tt7vHzjN3LW7ZAwMNpqHKsoHiaf9BDr8NRIMaAmdIMv26lf
tzhIu+EYTVYUPILhIQtGv4ngio/MruVYiwBAYagEM0BWX/spZu98q+iN3+zy57+8aZIaJcWLxrey
YfIFsFeVUVr4WT9z1/yIzUMbybJgp21cFRjgUZi3cuZ+y9sVIOFhPaj3HZM4bshTZI/wOtn7yG9j
cmFocGfeCjmh6/0+3CwWes+C+h28rgPStnVRF9Dm8uKDBBOm6/oMvXD7jqHDG4vPlR4lwPBK24zi
tKGwoTvVgorPRBk8+S5TDSQnjkzSn3nX7nj3mLUY/I42V5dERrOBFYkUjpyjGLCQKJD3Be1G4jdR
/6FNwnskQB5YBUmz2LSzdE0Dqvz2Q1eadEhQ5HnR8hOzOvy0RHPzVC9D0/jNVFecxGpSqqDGZOJJ
lY2lONLRUs+nMlebFNopXMsSA9Oua5PvFbu1ZeWZTXCdkpIkkK3Y0TiVTX8mgf5rOnY/3RB31Um4
YwXDElw2tkoUV233OjLT+YVDriZpgazEVjuOg0KOz0Zp/UQVoV4aPO5KksbL5l6XLTCmBDT7NRF/
Xupw/vvwfCO0cBVJm6F7q4iEvq/q528AETUkRWDes3yy7f7xv3/IG7u+K0sala0UCTA6KtheEUBP
Ke2o3wXX1SWREWVE+4JtmSSDynQNYXLXxp6z3RUmJURLs43YPJOYlamBg+R5CHXzzuC/NS6Xj/LL
abgxXScTEFaIXNZvYaHu4ZLut3+5VkFwlGKBgH3CadloBvflR1NGfpd+VyjDKd6cDcOYHAdBcrgu
Q1gRjX4lStyVykzRaLhpkdtqD7amAjdzunvReil3tTLmIESTBlqZYBo/wc/wyfCgfidme+NbulIZ
DVr80M/6kh5WAWpBxaku5vcSFj8FZf9yA3C5Xkc9TU29RFA/6EHo67kkK08DWQXRlW7H9kNHCr2n
RmIHzURV888BFKRLTmM4IaS9VtWczxDBXf5/EJTOqy3C9zwMKP25WfxL71wZXCnFQcoFTx6oQRLF
fTkm45TWogmDdJ7mkqf1oJOXupxVldHExOa6M2wz9ipcpnk5UrsfcMOFMKrZKf5sQ1VHE9Hqpp75
/mOvOy5TqKdVXpZyvlnMFO7nKg7UlNu9gxp5B+J+hs36DLu4eA06eOzMNU+LxOpXczSJOMm13nTe
HEuhsnDuim/xstsur5VaP2/EqvIB8kM+p4Xoqz7b92V+Wffl4D9CpYsKBliNGm47o9enHVi/6LGp
lEjuYcZ1lPdHDCjDnQq6qgTG9hi6V7w+8vVuXxtjdLrSeCqOVAyD3QBCJwAC8m3SsI0EAEpsZ6C1
DwV9rKEQELK2mK6BaVX1lVmRAPsy7uEur/ZdtGE2jENRfgbHsf+gDS5+T4eI2zZVLOnqW0mihjx2
zUBZJi2y2feBqfT6IR76bmNpBVucGBsYNRJJ0Ra0Vp21qmXL/TzIrf5zpSG1N+WukpmiiCwZ6ueA
gbJzX4XHDNclOhNunudoLi2ebSlk2mk4rwt9HmbSjTeI6EuR6s2IEcSfdj/OoMsCup3HQ9GOp6gq
Tfzn1AVrz9OhmcN2z0fCRyHgeK7GFcSDWSv5fbV9QX+AtDD0nxiH8unetvHaPQURD+TdsAZSP83i
WPABxKKKOQW1eeniDOX6+3HpJJ7xdMZR1VB9Wpo5Nk9lE4smyqIeyC2b6oma6R4sgUS8qnDAw9M8
qqOorhuCUUaNSF2eRXUUxqYJVF4v5RzT9WnSGkkI3lVLk6167cb/SbMWw3ya+g7e/mzoxzsoncXE
EF3HIiEod96Wj13R4F0BJk0t/dQWFQtza0qRD6MlTR4cmuKrxxEBpa+LTJWRY20OPM/o6bHnYf9Y
LnUES8RSy69FJGx5mwg+4KY3FuVw4BcKmhZ3vz4yWSL0ZXDslcEo0JzRdRjzScX1F3IYM14xqYNb
ZCSHAGnaSpPTPtjoA+01vZnEwvqs06YJU7rrmZ8NK5VIZQScdCr6FoxM2D8XJl2WFrnpFniHr7ru
1j0VpShpqgO8V6mRDFcCkIwzLOT4V5R+483WDofJumqq2zwq1mFPqdD2arAr+2Mdkj1Ox9haBaFy
LdYcrONyvrJxxP5XT0sAEmqTfOSDNAZU6OYo8phHpbk2vcUrzTIcZUqWWH5iezzmnUzW7TzC7qR6
3EoZnAOQHbobyAvHr31Py9t6rqq/QkXRK6VgV5i1a7Kym0kWtXmxARBeWUXhqZMfre5lSq2Ww3O/
C/XcGtTJp8Na0A9boUSVjw0hIk9a0YDcps2NkYd9LmyAy9oeB8WST9340o59cr1zELbyjfF1OAe6
2+15Gui+nhA9xyqF1cb891B2jDyQSpkqhQKlb+5KPeMNzaBAbL3pGmWyoQja7podRTeecObu4wNU
wTedWIe/6VFidHTZ5GOwlCX2mZ7dKEOn166K8NfxYtFPWYN3oucK1fgiDckef9iWnqtb8JdiaAHK
ZozPLNrER9VTNd9Fo0UpUGXsqs7zfNTBvWmbebwGb2a761rgklNh4cqULSUL1w8ha+BxyPqjPeth
3zaQn8l+fLad2K443kju66hqupwyFBjHEZIa9/JIWpJtyW5QLWnUeN8ma9L9GNa24+cynvmWSiWG
MA1MV2/PvazwFlKyQ+PfESqW8QKoBD3RNS5UvutugSJok/XxYuJqZTlshFFZR+bheIlibBlATEir
vs5yglU2iHgLy+uuWh8KqHvxwC2mrT2te8j2TNSwgkrVnKj5qm5bsG3TmC1tylDpfUdZxc6LboZX
uYNluO6DGK57BUXv7bDv+/Bh1Z0t8OYEkW/ybM3ezA84i4r4YZzk/nmXltbn4EDh9VUjAnguZKpn
wKIBUpP8KHkyon5cElagHLBW8radYc5308GdV6m0KXtm83mCC9bDtNSyBhaKkuYOM6p/qERdo6x9
1SVeX4HqOe19Rdfn7kJJe2JxY1g2K0v/jDic55DO0yUs5i++KZ+F5X3V3rES3ic5bDBJUcN1Y6J5
HQlymkz5o7HB9IqE/ZGjGAUTvZKyzwIOLztcDyL+3OLN6ksymuW7PNqtT2kzc5kVsohvbM0sPPjX
7SEayfxSN5FIMjPAEtCqht2Ny7J0abQafYeMTZlNKKPLqG3JTTR28m4zx0TyVSQgGQr8pearHSv7
Z4T63Q/K2Gpr0qiwickjg3n/AoHYGF0P7CBduvGRVOemVbLJmrVd4rwP5+QrLWSCzHowbUeGVR0F
qQnnnr5iUc1FvkkV9Pdle1Sw0GsOc1ZjUUdXkFk1NsXUG+/aaIQjOjloc1MxAISzQMxRn8J6j1+b
qjmmDFYUQ3UtlOQPoMj1c2rqoN2u4qqpo1tWL9TO2bAN+7SmA9lH9mRVxaNs7QAsyqVqy+e2t0mf
25HUn8pwGNuUFCubsrFpp7SbgQNLhyRR62PQSD5n9SjVjelare82zo/2auIqGF/CkB5zBjkOnvtY
iRCkFHvNzkLYwFzXTcOR+ZkjncLn53+aLl13HuK4GXMZl/RWbaaprwT4Nf3JrKTO20SMGYsWhFOj
is2XBXTjJZ1GnAHpTtuvrRjkXY2K8BReuB8a1QNkW7MmxE6PEhqVVxsV4zlExJFuWIxFynaKQ3oh
onnc2kqnNVErAQt8uZ4U7hB8pTxlhrIUP8nkgyyetrn+Y7fABrMtZtdbvQhkYWyCN2824Rybowbu
nsEGXfrzRGYd3xZzFZfZstlxfpiOoViyZCwBVLJ9FSRnZnuUl5Yo8QvnFEFMud5Q0vE+ayfdqHQL
j02drUim/pEt1Txn06RZeW0OBU/hrZYVv5044pG07+0y/9jDNpZpdLRA+y0Iwtd8LFbR5n1fhiSr
KWIH+K9vZPgiqiIY856KYs5NCVAnOrSNn5Ans3V2wHz6HkE9avZZXCz/W2cBfxoTFaTOVoXZdJfw
Xj4iI3sUV0GM4OqqNWO8f5LD0MaYy+FKsq6cdv2hrxb2h41tiDWyBwYRiiyCPhOwoNV4Fw9NnY8j
LN6uWAAXgjMrABq4AQuylTkTpCxfStQ+kUct44OnCAfKa93RIMQI6HB6RK1UofNqXQuZ2VbSLzMP
NoXcW52o7jqYQdlMuxpxaybjWrPHFgqFKlP1iLqbZRvV0xJOeAatIpg4pMkBqd51LCvV3vWVoJ+Q
m194hn2zu+IhFU/NtpMpbxJbjy8HHdYX9Jt8Y6KAKaKB6UF9Qw6wUFKY1Irl+7HsIjyB5o083aan
dc8bXo/8FcXFyXCd4Osrng2cyvLbrCeQUY8ar7RpuXXyUyzM1sDUuUrIKQAUt872YCLduezgrpvP
wzTvd/CYmocsKruwz9sZTnYZgn5yX5fdtiD6HdvuTsPn6gucUgRJjZ3hPdnbaYOxKLfbXzLsNlpB
ZLKu3fW4YIO+HtupM6dxUKiOQ18XCb58E1cQR+LoPc2sD9on7ONq+2hm1BjdHXuFu2q47UrfbFss
w3zgYDblxUYPkdMpjKLsoEkfXddrKLDfLGEFy+5p2qdreiS4Bq4N6Mev+OYsvgNJXA9/2w5H6FWc
REf/lwpRXpSxhJbbhz2udvrMlmCuTrAJKkTeNUSfk4jTP0xIp8eK4ezPQ9rPMW4LekL9A0NRcd5G
fXHksjPzfG3HrWG5iJouuJEV1HbPCETZnAG0WQ+fhT6sfVBwe0PEtXQbUh/VNJwJWn7sigMBptYV
az83Yazn+6aLufwjaOPI/LGEmiRPdJtWcb1TwT4tLGYW86y1T2YZ4vp6AN8nzhFWU5X18PvvTtss
uzBD8QORfzMGbaFJa3qskP3tc3Af8KSYbiOLZ4/saPvWYsVYc6R9E0soeDkkd/wWs15i/GHgEzzV
pCiCD+BCIRxoigArCB+7qZIW5VT4Tme2k33F0wnMz1KaTDNBvUI0fIqmNsGkQ934Zr5aMzfrdwkT
yuL7pAp6/E8umLnjjzDEQiUXVmM74IoKCmqRzW1I5nTnZmOnsb8g4uparnezGocmbzecXqkaSlxu
y3qq/4p0kvyxAeB1ycrbkiTAxXOsALwSreV51jgz95wF+G8BCICa1+2uiNbe7B8oCJfVnsmFqcXm
2AuqDh91FrBEaXBpMnnYjLi9TNUewpYPb5DyBJvfUeWsVvuYgYMQkhRKnNJiV9jgErLgsv26KBSd
IwmN0kTNc4SNBGbvCS8gBk7F0u7RHzRsGEekYWiQRVVbl08LXVn5N7bZvstXibl0ruaeixsRLxa0
hVhug/wqqyEcX+YKGYKXznDbZmOcdCVuGeUMkHD7f8x9yXLkOJbtr7TlntkEQABkW2UtSPoouWYp
FLGBKRQKEJwHkAT59X08M19Xhqr6xSutnlktKk0hyp0EgXvPPQPD5iexj6oNJ0SbCAQvy9YTHqsw
F2vmRfe0FibfkYlN3bU3MELTCTtMfmyabr5HACoSW9t6zILb1hQTqlNgBf7byFlANtKHtHAPUtO0
Jj1K7ul+WAZ/ivlaVeVxGWY17bKBMIy5VvodzJ7Zj+dGuxcfIoL7cNQj5CBeO/RwNh1ZnZbNGLQX
cp7NW10vamjjgcJbDCV8U2AVEkQcFtu59GWObxnC639or6o2bPZ4CcfnzC9VGLNpDPdUrOH33Jdo
V4VfSp4sGJYMG1YYWZ4snkqbx0U3AqWOF1s1ZbzmM8OTGFd+g/RriN6WNXCxj8ebzoMNppTyjt6I
yNL6gmFcx1D74HiLdVnzHgTOcqSwHh5w6CH5MmJb2sFTdRO1lBWvjuh63MBXdAgQb5iRCO8WCuyk
bXvMVaznQ1zieMmvaYR4uxuOxKwmYYCh62RFk1ymZrVDdrE6wwfsb2XGYpClIRI36D/tgcGA/rSM
o85jpErN4eUQLD16KK9hZoiRKis+8XIIvzHn+fazT4bBXWcSSrwtQF2YytKGK3wFV3MkgYGdliUC
QfS3uETHL6fQCy32IUJG3HK4yMFPuOryYu+LuUJg+hg2giXwriBPxAfyFDtYTdwXRAKVQaSLQqfp
RBMecN5AThiALHUAst4IBJsVLAKeAwuGxPe63oAqgG0ORi+TQxsgWj9IO9WAxzZWulMXPalXJJET
qWiCFi+8m7MukrEfzWGdtOFgngVM0Q62UT1NNK3CRzWGYEt3bZQ9dLoTn4pRFjwhfmFeIP9a70PE
ROBDzjjQ0fkEUTxlLLoRkzJfpD+WJPXmoj7gjyw3bGHeBhtrcVvo3FIUS26uklGFw45rZ/1DlS9g
UAchlkbSFhyBJfmEIKTtijJAb2Gm3WqccyPSp2aFLfPo9XOT3esz8fdLW7QocygmMcF3yHJ1dl+B
Xo8RDcEpBbwmROtgFIC2qyKy5eWwcH+Tjx5sfAxuR7fp+7wI72CK68+J9Ch2XYVTqx5TjM+5SvsR
xX2HBeYRQGle2cfcAUVKVpdVMJ0GOhJz4zZF1FxRLpfHmRbjXpehv1xY3dT96+B8hcOislYfvWWo
oIL0Q8OiKc4hqblxPmNlEhVd1cWBZJ53w7olO1mWhX6ibSsPa+g8dRhqB//vplDaPFYa6Xk3KjQB
RY1KJpeMRutbX1IkMEXDWF3xYWIIIClVs5wcmuoD6+buYlE0GBP0TnAZ4goHqUVLVtzUQRB+JVVZ
mrSQqEzihpvoniFd9IhReAsbq3HqUWVOxj0Bo6lRQXsQuqK1yRt74fVSYDDbz8snv5nng/L6lcVl
pPKrdmqq7yWRsquBQxDsFmop1+qimtDwXUx9GOXxuJLRJUvh0OfzuvRgDsXxzHZhXk5DFsNGx6h7
yXUbXni5Z45lW5Rz0geF845UjWOLuyntG0IECx3z0WYyJmuwdLsAJlOfx9C5KUEdp64NnelloKLb
ccxAHoXhXehSbJvraWCmpZclhtxvENLLWxhBRJ+XEM3Fsc5IqfY9KX2+8wOxjDvEvPQ2tt1s7jjk
ibeBVVkX90ounyFblM+0nutjYVm98etpu2TAWnj9OjO8EnEwDPMz5gdBDHYMqjVM67FzNv6VRn95
zYB/IztrAEVgM6F8esrI6g4dzs5baGgG71AJB4i0FGq+DSK6HqdBchMvKiqPut29tusc2wVJZy7w
51TubARriUSckeCM5Pqeljp7JiEWlwlNDe5SwMcdsiMhy+tBX2wTWxV4FDliiK4WXdIrodflRQHk
e6y4Gq6XNrJkH9XkKfKXeJn771xPD2tZEgDLVutjzld4noWgdF7wLssOeDBe3A4IWQGPZq6W1A79
XMW4/fxReaubUoHiuU9GrzTgCgFj+85WGMzhbWDAoJHkGN1FaJqvTTSG1x7LqwGnzqKHmGDZ4j0d
lvI292c3bdeWBcUmMwtw18kPus9IcfEpTm7GgM5X3i2JPHsgzLeIdlFz/RrwdXkLl6n1AUAuvMOR
UIXfazihfQv4lONXRTcVicK+q4B7AJoHEpnRe6oBUENiN4+fO1pXNJ5rBjODsu+tSptI5n1MNVcO
xeHiLkfnTJ5w4PMPYMEwBycer9ZoSof5CyDCtt5Oogvf8GLRvRDrVe2x6irKSXFiaz8VsWjZeN2J
SJ+wXcuvRYUw8p+wLv6XYdN7awD4Otuh5Qa0eDnRA7SrS8JY9DEfHPneHKD0AW3QogZjBEvcm1Bu
ldT7/LFR8DsSuDat6ab8PDwk+T6fsB0ROn8s6kb659v1l3lqNwWmGRAavHHuvH5aJIebdfQ+pkV4
r/smrFkyhWN0A69NEu6N8NcjHTAJ/Rjv8b3wG2z1HIA3KJXzLO58dUmj/PlDN/296HtZckAt2QrW
VTDEqxY3nqAfW4nvFd8YLkHwUWOtaK2+tnP1mfThz4h9/3qVi/eS77GWpWIZrs21+jSEa5LLj0Xw
ifeCbzOYkucO09rMq7/wCnMsPX35yM0W7wXfDPsrgzMADM1qJDnwWTAMQd8+du13xEBmuyxCVwhR
dkXfVgxYoo64Dw2wQdz68eXB6AiCmO4sz5TeV4TE2ZToMvgQCQ0WQD9eHJ2NqxiHQBPuN3mao4F+
wgit+xAjQUTsx6uzYAGAOJwX4UjUJQFU0bL1oxenP148wy4+V0UDMuY4XIklT2g7fMg+RrwPioBX
JIB3AfFUYN0ToEUkqGefPrZS3tF5Q4tZmQc1z0b1C7sxRRbE86rHD20o4r3sG2NREa1ZBpW9h1HO
3HkHmWcfc2AS73XffPb9SPgtjLsYsFnMLkBdQF/9ofvyXvc9aafkCvsuUO+ip6nDTAoA3Qev/e7t
rByc+YF0g17S030px01Zkw+dPeK97nsSa6dkiI8NLHc71/mXqGhePnZH3r2aPewzBT8b60k2rsnM
imVvhmFNP3b1d69muIBYoBXsHfMxGhAY3qcEoRQ/OTElXsF/5p2I97JvDhwHlr3QwpTziNpRM4Ug
1d53oF2wFnNhwFp50e4rQdyfEVr/+er+S781N39cffj73/Dfr00LzADZTO/+8+8PTYX//e38O//z
b378jb/v3pqrl+pteP+PfvgdXPfPv5u+2Jcf/gORu2DJ3mIYvNy9DUhB/P36+ITnf/n/+sP/ePv9
Kg9L+/bbL6/NWNvz1bRp6l/+/NHh22+/0LM11n/+9fp//vD8BX775d7U+qVtepxUf1zuf37n7WWw
v/1C/ODXwBcBTCACIWR01rDOb3/8hP0K+wqOnlNwyoIzQb8GtzvDL/0aCJi4RhETgklkT2DxDQ36
vPOP4KTB4PNCQx6izZf0l//z2X54Ov94Wv9Rj9VNg+Zn+O2X36Uu/1giEqEw1JeCRyyIJK73nlaG
KiXAqNard12titcM1BTkEAMxNyu4RoSKJyoWsE2his4xjWVLGCPZBIIc8CYA6Q2DReSGVDWa4HDR
B0Q3ZAiEwfQfZi6jQ7j2IsNk6iYit0qO1462PI97pGKnfnmmQfXtGbMoqFdf92W/3rStylFWg1pz
O4zGe6To4O8Nk4GJV1KEC7Cd9dpvlJ0waiHiTPVYd8SfCkDJwohP5RigzEILp884VOQlxSwxLkbh
jhgwwgigp6JbD9PU+T8p9H5nVv94J1kkAgZNHqVRhDb5x/OwnNBWhaJsdm7le6H85gJuReYQDlWf
VIhWjKE0rDBZxDh4BB56LOf8pHL3OahKGld6fnHW0xh1RfVVH7ALQO9gGa3lW6N5tBkidos5F/+q
gThhft+up3VCxSBzMy5xUPaIPomKWcUqWH9SPGAV/mUTOa8QfC8gt8CpuB8F71eIADENaM/c7OrZ
+3oOnPJkyU4lr+uEZN5DXhdXmSq6m7+8RH8u1L8uzPOZ8E9387zOCQAeHr0/j3iW5WUeuGbnMfiY
YgLNtqZQXhxVE4CG1Sc/ISj/uFX+8S2lT0BDwv+HUci7Kq+vJkChHm92S0CXG0zQ/Uugu11KQBEA
AL/2Jwn63U9u7fmi77/kX//ou4OxwdxH9C5sdnAS8MHL68IEaUoEbhq5/MlR8Dsj95/+VkChM8A0
irL3OuDan1qNyXSLx/g7Da3f9JQdB6aPK3rzdNFapwA8NeDJ8qoArpdk9ZS/yhZTjCo7I1hV1Zzq
tTOx6DC5+fcfNwhT4HVFZyPM93L5XusSfMiq2Y3hJ9EP5sL263pApzfv+/7f80H441lHnAaEQvcM
p9N3z7rVmGu2Od7U8BzyjBWoMT/4qUjpX62oCPPGMAgx4vunUMkeo4qgH4dmN4EGAd8CbZNVtMuu
rIop4cgTw46Wu83//T6ei5L3TzmSzMc3IxCpv5c4CGEawHT4ahAh5ImrYfbU+Pn4k8X0u677xz8T
+D4JqPBh7uLDzRAf4y+AAuwXi6BdRLPL5EGPd2F/UL2P9iXaNA25KJGkOVd3GOl63qexW9KglYlt
8zTyvvvelvQRqF9DYtXjUoHG0bDtWm4c+TYDc1JNEIOpkpggGZd8688t5rk7xQS4LJDFDxed/y0Y
YTiD8YQeXiq1HmbvGJZyFwRfbIdIvIMqT8hTizkyQlFo7hp1yzRSf6YFnqgAOemcVBW4RmsLF4wx
lnbe8MZsgaXHQW9+ZqXyuwjhx1uFs5FRBl0FBDfBexF7H8EkZzVFt8uN520rDenJjBfhts5Fvslb
uSQdqGLgF2Lzh2qcxGCxjXsM0eWG86o/+HNprsxku53yFn/X5fDq9XT30pksjGu6FFtQTIefKez+
5ccWOMQ4yg+OsuDd1iTKYFoM6fvdEiYRaEkZBp1x+Sof2ffqUoA5shEJxvoLhnGgPMZiJ+5uxR8a
pn+rlrxu3+p727+92dNL+75a/KHAPJnXvhma7/b9v/r/saY8Vw//e0358JIb8D/sy4+F6PmX/igq
Jf+VcBzLBK+eQHV5fs//KCqF/JVhuUGMHQD4DfkZUfizqAzIr37AfcRzUnIuRM8N5J9FJRO/Cnkm
rqNlBbcFV/x3isofKwaARgE+QISSIRAMUQbvvTICbpAnt7JoF4SuTrWa2keLIcEn5TN5ksCALm3e
kduoGX+mcKTkdzjmH+8b/rgEzkEC7H2U+H7wfmtSGLLKFa6WO4rKb0/M0D7iO8sRjDClCJi4a71R
XPIlFUrYaQtS48UianAh1qV8Hc4oXTP67BZ86nkHMbd8irJV3/tROCCepJ4Z5tI8C7cBNfo2ayK6
nymbbkFyAxlu5LwnaWaDLNjWmAXckNCJr0pBEZaXpp0StNmXbbhiXqBqAYh3iFWV9V9F4OzeVZpt
CQ3CF1fSbo09OxOynTpQI3q8qjYdXTXnR8ygYs8trohDMLbjaeBVnA2BuT9PXi4cyJLfbTOUGHvq
iuD9nXXfpAMdK0x1mj7uZVRetrPSJ+L1IFLDA6NGNU/bawbrfovau+1eo3lt7wtMcYN0JF322hR1
9NzlGhkq5WLTcABhKAms5mguOcjv8HQqJpK2AYfCYp6G56Ccab4tyrUdksDLB1CKFKDn1UkMZua8
qp7QWvZJv9DIxVAFFBu5VOEJjCOExw4K6bfCj/aArTIwsED4a/vF24Mam9+Aqdjs1KjNFpqB/HvY
zh4swjJ1Faq8Z3Gg6XgJxiw9Ucu8FNWXO5FItQ8lYiC2M1J794UqipsZCc9pgazabdegkI7n2X22
3CBgbXFT9c0hWfAZQeLkYvHH4DRNGmOvnHVPGMCBIMYn/WhV7qWtWZH8smAoFDuS+1uDA6AA56Tt
voF+za9BgLQp1g/aFU+3aGKyRqelN4LCnvv90cOxcdWei4QFIu00HKndYhIwvNgwStuxv4r8fkOC
YAUXfYY6hLnhIEK/u7UgEVzXpHPpmbzKy1Z/w37hHUvZgNuzEr3NYBZwUXtVsAVS5x1g3kme0E8C
eW0Y8q0NwTi69KsvRWDl7SCX5XtlGEZrQbGYe2SF12uCod0I/lAAPQlZpkvIKsIRag9/+SwLu4L5
GZ4lLDYC140h2WDDGKITqlq3h2FdDmtAXy2b1GWv2ybFi/G1w3sciwpQIWOoCILpHITgLTdceOEb
C+0py/vEkqjZ8MltO648uOvr7lpPxaaFc22swFq6mUNSnGds/KJz4Dxr0e+yTB2tJnctiA2JqdZv
ogkOo1ObFoyzyzwaqm0NT6pVo38oKFR2Szd9mik5qoi+9mhEU+brN4/cAxu8WmW4qUrYn0A9d+tK
89TY5aEX/VEZ9uBhEl+Y6o5m3R5CijhiIArk806M5sTAJFLKIZE3B624sniZihpaVt0/1HX/4uXz
Uy9BCZZ491Hs87jQZFeiCIp4yovpa8aCh6ygX5ZssSfhiebaA9kzMdyym4Hm35ZMGx1b565a610W
izhO4F+SgezPzj5r/1Yx6CCg+D22jAgUPDrt1qFPRAlKJche2KASGAJgEY4dmPVteAkRgoq9HAys
pbxswFNlvttk8xBrtLB+B1auASVzCDIDJo9lG7Wy11KIPAHZ1J5GhnFo2VTFvg7rh6BQ/Ng73u5t
lnevDAOENK90sXWEp8gCuya2efbyLHzzIubtBbJ78nl+mM/TOp/b5p7waUPrUn+iroOcYwLpjtK4
K7PjVK1xkH+CuYjdCTJuGoGZB3KEYyg0k7X9wqf67PeoE13kb2Ai3sFIEYPfCLu9FVfLXPabFYGb
qAgfgYE8ZOHVWQgDnoLBxld/UwWu7+CmFbdUnawc48CCb5WP852seFyLamf8MQFoHCbg6B3LiaZj
5n9ZG/8aA7WTPDODwulyhpAcURDztFlMC1IISV0f7kE9bbe+k9mmzYY7u7oUFKQMZPFhQ0W2aTwg
KDOqWC8wpw6ugbwhCQ5QALyRA8+lW68odipopm7pGo4g8KD+owo7mzDP2ohnCrpgEOFZmZ59yi3k
dVF9O2bVddGTWzJGQFrC/NgLGLP40ILn3pAlMGloQIIBs187E/u5uc6Zd42X+t4DvcpIXE0LMSQm
OhAQE+IGZOAYZ3kyrLTa2IlfTyG42KZtr+dpumy98XM711cq5Cjq9YtlYOiehQ8qi+RugeXUGg5e
3EXDDjzBE1mkxXIVkBGNF6Vqr+o1TMbce+KsviSzdyYFrnFWTbcFDgtBmjL15bIBDxIcuoYdZj2D
bw3Rhd/SFKQiEEIsKK5ub/kjtZC5lfC5TAy4jRuQzgFj6UjtLekvXcVP8LrId0H7hvcrSyGyYcnK
nLxQdqwTrmG9lWGDv8SEp0vyxScpCKoPWTsHaeEPiwXD1q9v6sa6hzUU3rEWwV2JtGLAEgG0PTX+
2pqzJY3gc4ZFP2P1eFWE9e3jGJRYrNqG+3wFaj80oC86FBpH49fLbgJDNx7GZWPZSzsLCMiDSYHN
54E0HC0y6YwqLuA+cZJ68bBwirgZTI5Je9Hpe89gjxmS1q0vkxzvVFM9ESuuV1axJydLF14uKnwM
myEpwnIL5UvMhTyGAe4UxNNDlG8x147iKnenkF3a7ilsCxMDsrfx4Jmbyj+/0wAAmuUq0GU6gywh
PfkIPgroMwX6gyD/DLPIGbtfVmyRK5DH0tXVtUUsJ7iVwxcp+pvVQQoCvU+y9OKokfCYr2QvIcsJ
OxVhIeYv0Kdg16LhFjP8bx3JYEAliyk2MxhSPZ+wcbbBt6mWj82CvCXQuad0aMuvsgLTyHrI7Kjy
LhmsO6we5BMjbEgSwAr3o6aH1hP7ujM3UFzfZ3n2WAJhUF6QLDLL46y+cZKXV3V/P/rDvnR56qoI
BYuLy6x+WLoRxJomarBSol02Z8cCmnCcY90xBwE0bhRHedt+jkDznlRzoL2/LWab4d74zwi4SwvT
HJfCfs9Ve4psd+yDagdzus8uN5BZefhaIbL7ON+Bz3XHGpAAs7kLkqw1X7KwHOImAOQlPHnUcrkg
YEfCqgJ7lcXKX7xK7Rrf33eZEkm/kqT1s3R14AAh8Ttq0Oc6WV8OTvUppAZr0mKhQmNyMC7rkMDe
XebhCK9J7GCwiStjkc+g93r9DQ3qrz14JckS1Gan235MvbwTUKSCaWvdve7BG6YzqHytL7bh2ELo
CW7/KOiT5hJZVaO5yyc7pVCxtXtfaXzqhibTAHdLOk/7yQcX3zcdIsmrBnUzshGSKRB615D80XGQ
W0XZb8eRbGY+bsjgl7uwASswpwQAZAh01x8I3ZsKiC5F7b2pluzZknaXleUR2rBb2PXJeMaOgiGz
/BL1FWBnl6ViYWWsW1hgeSgv0kmYbssZynBkBX4tVMtjUWKnJIRuIrCiExn6Txg/3Kp1PaG5n9MG
moMkUgL3vlNvroVMqFpuGzP3cdtLb1d6+bZeKG6ww56Ypxx7U7bUzxUMII8zQwGOtXVB+DI8VSjd
9lqHB2WMn8Dbfuu3YQCdGeSXa/YdVg9Zouv+qfDGm1bSJxDa9lrVCYSO2DlokdjzooQgE0IBMJCg
gLl2ZZg0TVYcwNTvYsr9k8dFuGVV+4U61LY+9aPE7xdsH2WtAbQIiAYq0OdAAIIKVvW3qzVPuc32
PjZqTEoSLrrE2AqbrvzUKb/D1jaxXUZdAWKuvwf59lFC7p6wFnTBMzZLFvsE54FTQOe4EyvmfdMn
cK7OmMsNHaO96dzj7EIc6N6usfzbIi7g45Rvp2EJYrgTXayTu4Cd01s3hFOqM3OuzS6osp/ZgDIn
AtNuhXoQxNOogKQE4pCBDy/tqDYSSuLN1FGRjP3ype5aaNLy9QWf9SWc9TNEV1cATXy8y9D6UAbl
TVlPX8OqvAWr8LIfuEvBVGLQVvAWqhcOwI704BNqSc3Rg4JUhfpgA3JpfD8GvXsH2uMlnFVqqE71
Qy2WDEpN4+ICJjtZ34PWGSynXIPO20KOoyHhQTGNtO8Km6sO0oHdhbo/gmiYEmHW7ZiDT70RBbYd
vxfY6PMHmJKPSV7k6crZd+JDEVBNl7nLNoIuD54vlk0n7Y415qln/R0mG6jrseWOFvKMoZviwLPb
uXDTbsyb7KFk2q/ToeQY8ggRNXvwx/sxhgYeDWMVPkeyGiAPHYtdGdp520w0As1vErcdyu5N72SP
cQvSRg+wHqwPfiarLTVG7+ywsjfI9+insMkWEJdmuULIjuyU7Ozyh14C0XXQ9kDyo67zISiQNNN0
PaRDg+8dsyBSr7wU7Nnnk7HnMgMMXMyBzA06KqKT2nXoYods0klZL7JNqpCzBzFVaOcgL6oggSfs
rUCngT3DEAi/IUr/Povx3E9A/nhu18kBoS7dZm5b4ra8671r10/lN8iVm4sJorS9B9h8U0z5fJjt
Ou7BI/Ou5CgCkLDrYsDMC3kZADsYplgOZWPT1eLZ0BBAbiE8HVdkblKR+eG2jga5xdCr+8ax118C
fEVkmhdR9QgbhOmVrmo5hrZonwUVIp3LNYLqtYQFJaGYYiWZhPgaiq96T02t7nPbhFsTeWw/+jr7
Rt1ql8TIvvBi5s0VyFZ+ZbChRZgcdIit/W6LzLuuFCZKVKqjc1DWNlFd7SbDVxyg0eKgLABm6OC0
g/psDNwNKosRpOsmC66gRgBnES0MP7rCYOMSqJNtATJ3R4TdWxoFTyA1kJeG4Tk4U72tdSTv13q1
GzoUoJB2Tl9Z5FuUWfEErmkbd9b4OzcMrZd0YUORmpA1Jy+a3a4HTxzNVjPt8mE44wxetJ+5V2L9
NsK7tzo/CyfPlEiCPnOJdR1ByNaONNspyfpHKEAyxAFM05dcOHboeTVt+2pB9QwR+GkdK+8EjjJO
RTXbYxaRZqvPqpUI/f7OTZA+l9jcOzRiC0q3dSrlfgplcVMMMj+QhkMjNGq3XeaMH/qZ2xhqRbef
Q6VivELNp05X8wv8HD4NDq9AA1Eh2qpd3YPNA59fYb764OprdE+QcqFxGk0VBz4UYksBlXfsphKg
CQyOXoOsyS+CJpjnuGWoH32JQJacSuT4sFzdCB/kA2AQLYixU3fqAtg9hOj98bHdQy5qseuJhZEU
ZjvJIPhVx9DWNQMkFRAnX1m49+MN92a5H/RkLxoxN9sVLIavXuCVKYGZxHMzEbfDYVPewrdNfYaw
CPEkEIABq6rp3aBIderGaUHrDJrZY4SdZN8vBiRnCztJP1lEhgHkMki0YZJfuQKc2JghqG0rKLC0
jINk3VBvihtp6FtleP4Z3UT4DY4Jy3ZRs7pskHMbdzpbPhUL1Q9qlg6UcC6vA0iZkMbmm03LLNwS
pmJJVtqXHjYJ0qHE0cURo2dz7csCG7gDt77vXf4piGx9U1C/upYaskcDB4jroIHKE5YK02Um1/VL
QXDoCQT43mYgD+/OKvgLqKLH66hZ1i84KgIUyWEtUhCcxg38kC2MHXhpTu3EQwqVXlN/G4cW1STK
18s26uobHrWQcgyMPnYEVV1GbXtBln55gKEDDhw0fcMAKF17ybR6bSJ4AH8Yo4ak8YfpAo2LOUSy
FdeRyNqUlt6aVhywOyxE6ENbZ+U+U02+7Xw+bGDJmu/HJRxTmO0h79X6pH3x8F6nOFX9zQByeqol
Lm0bqxJMplUSSr/6tGDgdVFBML8hUOVfSGqvQU28F51EorYC414ieCihBoBOD8uW+xU+8AkFazsF
LQ6RIa7R+BN6tc/ZukIqOkXmom9q+9g6PzgSiCs2Hs9DtJAhajGglgt5UJ4PYnoJ1euezOF44/ky
etLwx79UVPYYKzQL2a/NEKYTppeQZOWNPJmCA0KB/ZL7XLt66LZQ8n+GK1CF2p9U3iW4AEuZgNec
1TuD9/c+pH218WcLeyaozumeKSKnYwHDbYd6p7YwC2yKRwPTjSBeoqi87vhSw1kFI45Lx/BCzq4D
MkDa7jaAyhLIAn4eLwXiiwXUVJAfcX43wSvjSwkE8AkKvwPNQzR7Ho8ZHuIe5yRI12Vx4tFUp2EE
bjoY1nOZDiIT1wEfxm00Y8QEYticWNoHw77qhLcpoTc9G9ZPcdRgjFYWVX0KOjcDJUDNwik47NCg
lJO3nwTI8hkk5ANk6Tcka9UWEiuoQpcwx2q3PgR//VshkEPV2Na8ZtQDE76ad5ClQ/eqi69wuoBv
2zrVQM48oBMrVtkGIsrCHtvQeEcQKCzkGWCwlficUY2mALhuu+2gWXuSUQWfbqWxfQMr6fE6zCQ8
wfkEvaiBcCCPFxF5X8JSNy9DnpVfIY3AHDBXZb+fIt2AXG+sQo84R2YPdWv0UFbeurUQpxvY9LgI
kJTU4izf7LA3TsuIjq+ca3UIInjlxXDHx1QRyplxg96Z4Ym7eTeD5X6T5TR8kIAtcfywcbysRwMn
H4mCM86KCHNdwOD5HlkY0ZPoCgm/P0a2K3B2EcP0xWF3advpuPK6QjEcZNDFDGOjKLTLE72YV5ga
uLF0oLLU8w6KnOALtIH0c+BNI2a5pD4Ga85p0k4qB0IJtsw3Tcbh4Gqiruc2D548FDbXfCCaxAbX
R7y8CQ8DVOX/zdx5LLmtbWn6iVABb6aw9Mn0kiYMKSXBe4+n749Zt2/lYSWTcXvUkzNQxEkQwMbe
a/3rNzmeGpXy3Nbgzr5VL/HTmdMSjFFcl06OQY+TnddXlkhOrYdCgDmYui5qlbNhrrTmsc6yAeKb
LiZ2Ec3zXbNUwj4mwv4tVMiuQnFXPsZTVZpnKaR86KtiPIZzLrvFaLRoImFvwqLJ0EZNllCQgSOn
yKIES1iLYtY/y2jI1vPE9mWbwLDfzKT/HQ6zVXJAW6DOc0K8kqvvBEF2pGRwzaE4nsKwWgmhuHik
FdKGSFUb1EiHJpV5hVQKKdD9STykemVs1UnMCtCZuNnVjSRvsYUSeaMSU2DWROmINUlcYgJyxHb3
G1kgUDYy+L2iTc1TW9XVcxmKQE6RMC6bpQPGQ+oUC56UgoKZfW5Idteryx2O8AbgXDTIfkFuYNDI
I2XAOcq2QDHntksaoW6U0meawdN20IdyS2Pa+HLRVY+jJUibKatlCUBE0e6B3cqNUuGNMaTqtGW8
SyPUqec+MCpmR8LsNsgUMM2oqo3HsDyF9ApC3D9VpaK/JoxqAyEtyufGEqIoUECKf0JCEIR9OWpG
vtei3IBsWCTfsmYumGbXjRtlDLBsVY2tcxFi1hi9YDzgNXEvBwoA+fTS97V+R0ciFftZhmrmnpZ5
Sb2lOk1+PjZlfafGTXlnilWPlUBa4CnFPtTgSKMlb3VtosvTEYJs46rtXuREMO/7DOVg1lbF25JU
xd9cbiufcqV/xrGWTyGz1O8DBK3BNtIye2wjvVzh2mas61ACuJWSVNgX6Ofv2qzvDxhlCOsWwQjB
5Gp0V2rQS+seHVQjnp1KMrG6A5RiQXWW/PNsj1UEWTdTCDJR77w0HIZnULQWGlcctl5YpIpjzhCP
aSdzP0SMvUYGJW1T6qJnlsXvttApHgCjglNidQ9CZ3VPC9oxGRGRUN3n7DCRKy0KKyDLo+LetJhS
iACdrlRQXw9lg7sP3ha/GTrUwVjM+cSIRZo9oRf4ZNq6t0S4AmOOvAqQH2Ibdk+AZZI2Zk9dVIme
WljyhqEiFiadqWSe0fLKI8SGPntcE6iWWWMpMqetq6Ex+oX1spx5ZIrANxpqgmMAmcq6a954rwod
XNX9MUY5czt0oehNp+XQwZrypUiWXWPW+30xivRaqtF2oCqZRj1Xk5mDx87xdEqFYyIuT1ZsPTXJ
aXrIjSr3NEHvJpufivnVxLfkh0SCPWci3EN6kHHs7RjyAfX3qJqIf1B8rhe8yFZCK51cqTSrB8xe
wBoao3EzMyx+5LHZ/mBvGXcIypa9mDCLjGiDdnGhLs+hzLnVIan7kSJN5lhDez0yMvyVJaX0VJza
37kVAuqW0cmvQGB2ssrIzRZrJUM8himY0w85aeIIpe+GZFJ+zngwLIo5beSG35qluBDY4dDWawDs
6agXpto5WQtg6AD7pRn9eJLvTjRkRJNnx0TDFSVR82qbiwaeBWlRdJzzQvUmFPrwzOYDNkJHG9CJ
UYHJyxZBfemKZx5JVCi/U8KNURoTZMEwJUVkhYvJHK8UjiCfbCs8M4oyK1+ERpX+6Aa4o1wy2MOY
dfbphsc93CYMEM4Uli5vi83UyNsMkRXLRH9V1MZYQXpT/DmVTsd4rCuq41g9BTU6ys4xNDE/9C3T
CrkUDllc62+hLv7EhSl6sUpgsuZ05r6IXaDloH60ZfquOjuw8MG9lmnfFvA1ZtUphYlRlc7LBirH
OyJZKNPMShHduDZfQgsUNEwXw5m6xDGGfq2IZQObstiPqGAZFwgPQ9so2yEFvqNbHu3odG73e+mu
aqv5tcCCxJ9MHAAMk9s2zmTFFMUkydZNYDSj/og7wLpSFKBNS1loXBcH0xhXNvLn8NQ819lirrGU
F9fUFptZmX4IQ3f+7Vkn3IeJeZcl1WFMCvQ12U4pxR+notiatYhbSbaeJOshmYr7ZGz2+IPnPAol
W5nW6T7sG+NFUpbszG47OaEpTLbQ6OuEWlW3Ud2Jr1YOGtoLKuhQ9zDqNdo7TRD9RpgwKhhBAWBX
6fCqnczQ87cFdHqzJDO+4LLenH0PBkP9FaPDHKm5LMMRprgMWlXLM7tE11X5QGfzZhKUxo3Htnod
2fqCJdIqOLem8mrFaeeEeK05jOzOyFQ1PnR80rmT9hpDUwUuLE1liutmOydP7WxaI8j9KdlNOrYq
Fhpk9M4aU2PTzH8wE6fvztrGr3F5dUE0GNhP6kGk/ww6vIdXFr1dbyP3w9lo4ibg1hqkbVE6jorA
LtlG2X3KUXegbQUbbqy5CCT9tBwG9sJgMvINB9bwmvT4QrRM7t0l7UD+6d7XBNKfXsRap8AdLQaN
narSWKT4kuIX0fOJWaY5+hIaYD8Xhra6h9tajitRZsLV1E3KQyqZxY25hD9UshA8bVm9S85DmztS
OHag0WKHY4apLE43LOl2Vtp5R0eJnmsGRC1opzNbiMb+m8W48Td+YsBpcx12P7D8Kh8QUU2MmBCx
Y2c0b0GOC9HVtFJb50sWa3wWUbEXBdQiTqe1O47q8TkT2mbXwqr5qQt9CyRIcWE5mtS1v8+2Jpsp
0aNXCObtdsKVgvnwHGtri9l0gBH7QM4yTA6MeOIKfXwmhhjDlD0e6cOI6Zi9YLGFDwjFBiDMPEqP
QHXDcw8Nc6H5znU8LlSr2M2TJJRe2E3yaVOHZy8HYVGb3GfsX0DSZnb7mJlDsjFx+t4b5gh/E9/j
tTCnPUOoSXpg1FgDORRLQCl62ka6LOiAlWG+wRMCs4jBEsx9dqIli/NZjkkWVc0XLTLoiJhhlnwx
RVS+4HeU+kPJRjzUdXEvTRLWByNeCLa8WNKeOlFdg3MLGICFpcyjKEXqskicof/lWM15gL2lp44q
nIPMwnZT70xjI1bGU4aBteloUZgcGnrXbazVsX8SJMZWdMDxTJSAWohioJ9SnCibND4u2CEyEm4q
5U7p+QAdXF571qOebY1CImww7Oq7BMOsV2Z0g48LleDqaSw7nNjcH3NI2ALcXjyqw/1wwggJ8wni
OExjnJ8KrS+f9dMpXM2QMGwTgzR/0bXTQcTzYUVGbyTjdljEr1qtg1yY8PIsTRwec2kpVyIl6zd1
KeVjJmPMSe01/Gih0wZdmgi7qsD0xknxzsT4wcqOSxfFj3PbV/eDufySY0A+Qrtm9LxLqqGwFnEl
RnoaJwzHcgzzKJGWJN0WRaofazU1XCPOawPzSAPTyFjL1slcDszLVYmhBJuYUIvCX4mX6IhaEr2g
vZ599gNlHTaq6KRhTg5ApiwR41RJ31ttGUFZwJqgwqF83VaN9AtPP8NlAqztRGYMmxLd/WHOa3PN
aDH0Q6P4FZ2qxwz6e46ZE6V8imGRX6daAsJX8gCwm2b/MiNHxdvJayTrL1aTy1MiR7LTm/EfpcI2
Eop55tGmz3szjzEBx9TiiVG7+BCZfX8/MwXaY08IXHrCZWzqmaSdnTyR9wtGrdq9kVg/keTTNtWx
SJcH/f9+Qtg828vSNI58dmvhXJqLVTSmpqfNpvaH9Q9DpOrUlzYswlW/KBF4lGD59KErK4mXVY8e
UrXxtjD8QVhws7EKhnFZJZ3sOmJ8pHVNdMKZN48OBZ71LsC6fo8PJzNPGrolMPLYIN9RSUY7q7U+
dKReBiHMyHdfg3RJx7wwy2OfRP1hnLNyn4yRMvIxQgoQDVNax1nORGJMQbSyuv2bi3H02gvaHNs8
wYTRyCiYXpnlz3grYEI1zOBrdanuQlpJu1iqd/+yxsvCvHIYjhq7WMm6u2QUBr9qUsx9Oq1/O9Uq
jNvYHOwFqfNuWMrTOrMyJpgy9pqdZXQPvbYUB2VOYpcg9tgR8cIa7LTl/FTEnMGGTCU3LjXOKbV1
r0Tq7MZWpjyUVTrvhaownLEy6xdj9Gq4DM6p6o6I/ye7h90gVpXoVHChEBUaKgp7fbDA3aCBn+uT
07ZYVMPtZ3Hq7U4xYizohmyrD93s9kqcQH04t8oh3PUT9o2bpm6LVwBIKDXYQWKfzJcCmHMnGVUc
0NGmz8uidHezNkKVnkU0unR3QVgu9bdTG0FEjwX9t5o354ICWjKMtskxJ01yzwYKzwjEnsc2B0ZR
ijtzbuuNmA/GoRcXUJ2QoD0Z9aLfxz0WFW0pBIzw0XlkQ3lkRsC9Ssok9a4BLWAN+Hx6MRJxCkgB
rCLCXRSB47mu7vqF7bGRFOBXDNb6O0yOrJ9RGBkrSam70FbAjhSasORRaXhfNqMxfc/8Y1xha5DD
bjabcSeHMv4cZ0fzxo6tWPktwtlzGQ7srSEnDKJRQwPyBGhNJZ8n7kI6a5t+oM7s2pE5zahVvQ0r
X3uSJGgGqlB4g9CcUO5P571VjKffJXSfY08Db7rYSmSJrVVJ7RVYi0Ko/IONnOBEy/w0iDOkGGnY
cB1lm549cDGdxBov1cv6Bz5TZ5ZzuICTqnL0kLadY9E2Y2zJ6BzfKhmb2LzUfmtxBANAo7Q7NIqU
HAb4Yp5uKrWn1A3mElj/YWdn5szWVRWOZBriuMnYWBqxZdBQH38g536iVZHlf7Duz5xTQHlRQbhw
Zt7Ll7kF5UCUylwvGBITyAVNE6LQfDKybxiwq8+G3o756mQK8n1Tn+rNSaNZ8DB7IoNFact8JYhY
6EEF79jUWya0TsFgfSNFkpI7JVOfUO6m1dCFTMUopJ7mbFhcEQZtfIPV/+59/j/UWUPB1JJ6G+cK
RdNk5GAXCiasA6eY/TVe9acodEahKcp1nMjsmB2zQB9qTuOpECy8ku5zZ5p9FNp9Ax/xPxJz/q/f
cSlViWO81jB71jGKnBQnjVDQxgRt/7fi5z9il1/ljP+DWf4lB/3/R3a5ghblK3Z5PF4wy8//w7/k
irL8X6JoiJoh/TcVHGnHv+SKkvZfZ3EOixw1g8IE5N/Mcln/L1i4FosfKjpV+5mo/i9muSz+lwYL
XRcVE+mRcuaj/wdyReksLPmfJSrIksqGiDbyQrY9hJIpiJMo7aqddDftzGO+kgG9bX3bPQs3vgPu
47NrXKYCqyEK2Qja3k6/7w/Riz36t8w9Lr6wf//8y0xgw0oRfyz8aWVnPJx2w2u5K33xV/hXvRH7
Ionnj/STJ2Sc7+qDJGcEPuwWuRV3TTSkx86YIUSEYApJ3zReZ8CwdDFnmZAdCqtZbtt1P8en1diK
k5/JPfSupMYzv5+wzx85RdPsDDtoxBfU2O4CIygm1I9cW811o1Ob1xJ4b5X5XWIidFfl1l3kpPL6
UWqYICRiYIkRfj26anh6hQNb37Q1rEkwT4kd4xWzM82XOzN8kzC9+ztaqe4Y+FzD0upzV4g5rzh/
cteaGS/MSQFhFU1BE+hgpAXUZhrAB+CAVWcNlXdWSkBm7iOIqJh0p4NQr5F9WV445dlRzMS3zoT1
DK+wTx7luNYgLFkmHCZFDQYmGHZXj91vovc4jUCFgjxJsLOy5BLKu6lsWyzqA7nsCk9LzfRwamke
yrNWrU3ln+k0clR3ZuwCT0j7IdJhjOEc5gmYWm4z7HB2KQwDWziFihPOrcUlQN66PDffjLSHGK1i
/ZwP9eiMkRCuU9FgpKVo9VaOTqMjn3B8tJRT6OQJ84NS4ZDOTpKyhov+PZfiYY+K1vQKKa+DD3vC
J4fau5vNZwvpLDH7sJASoR9OzVRLO0PaCeo+NrbNsjpPRSYaQsHY6vr9iKzVQvh1KyPin8KR//k8
Lg4e61RoEbHEyi5XxhH0Y8CTck4Tp+krpEVyLTM1wDJUiKT2hl7u2hUv5E3w742+J7p0xw2udFcc
bSWQ4XjeqgzO+9JnD/FCYmhgc17P5w++AXHA2nKf9N50zLkdod9Yg5s8RMUWX2AbKjhEndCVkJXE
m0KAifDw9YuUr+0I56rlw4tE61NDILWWnVnHnhW2T6ORe0truVGd7BknENtoHVDfMVtLUkzSjO+a
KiVehEH9plnQgMN71iDRSa/RucWBUwm5DVqjUX4fhWrLjnLjaX0a64b280JNaHQdcrOiXXa0NS60
X6Z8tuoaOd7c7Vb73curG0/kyiliXJwiOrxBPZLDZZcMQdM8gdadMjro3v5mjHaLETK8Y/rBMtoa
mzFzYsGR4Uk/G8Kx61dN/lilN1TOV5bf2RPg46tpOxqCZRbmnRownetHt1B2evULkgqRHOuv7/Y9
BfGTNXiZby1JGKtIWTrv8KV00+3d4Au72YGSeEj3wxqnRzt28jXOyw4gg4ddtS36k3OA4hdY97X/
mNvFevYeG8c8bJhO2P321kl7dlL47PO4lPuaIlaESctPk8xAFOn0beCGHAr22LrlX6W0sT4vxg0j
KCzH7PrX10/kWhVxmZo9zWUxLFqy7MLY6XO7xglzQrKKZ6XWHspnBv7LVjeTGy4213bSyyTtthfy
DiyHDzBA2+lINtxAx2KfUTahf+tZXig2/715XkZqD6GWRWTNLTs9OAX9S7EGoHQY7K5Oj9ZzsRo2
pl85Jy/anzxI186NR3neKD9bXJdbtqagvtO7ZSeagFPaT1CaRPEaEyW130WHkZba0J4iRBwxaLoI
IVGDeWar8o3VbV1bQhe7m26AsiJjWHaFETldn72Yon6gvfFNHCZMEad7Yz2Q/1H+aEPLLevMLlLV
zzQjqCOYd0mYEcoXhNq4FpPuZ9Yopt1phpen27T4boHOm9aMbmPZVfOPxcSLU9RdmiY/agZfGTqv
btdmvxaSXVs+IH+RjQGtyrZeyBYoN0L10ooPfcInpNzH2msy92hqXkaRCYl5L/MLS2n00hibdzl8
kOY7ZaQ/hdo1x28GzJb2tD4t33ozyFJ5K2XlEQPZzdwl20g4QW3o6HODDntrE7xOiY6h2q2ndiTF
wfCleB22+67QV5M22NP4QLkzTnv4kE51EtdInXlR6gyx9xHD9dfO6n9MAyd5OyLg6rSDMkZvkdTv
6+qW1Y18ZdvVLg5by4yzrl/Yds0g3mqyLe6zrbRKt33sFEdp1XnLT/NN3E3P+mu3Hx/lXXtjw7+2
z2gXxzDeGEOfR1w5FI4y8NVoF7A3Uatnnv5SyiEpgBhKb85Paq73ovJjku+//kDe9d2ffCDaRRkl
GR04cd4suynr9ygHnIV0T4t5M1aRY9CYwxHayNoCUFaHlwIiBTJxJiJA0iYun09hW3/DKXIhYKRp
f0QpWRgxIxDjiQGF3ScnX5RqP8EddMG2su2DWvSyHLphw4KECTupQ1DVKUxoZCkoknCQ9UsMR9hz
N0md2g0MNAno20gPRDVJp03YoL1PvzcYjut3px7G3WOE/2Berma19mDK7XqZglW2K+xUvn5E17Zj
5WIPgW0RDchbpZ0FU+NpeoSB+Sr80TkM9ilxXbdaoytblXKxU0TwLcZq4TLhS/lzfMAw4O+0M1b6
o/hWPgkBhrwv/WP25+ubUv7pxPDv7Vi5KGaiPl50qeJqciDw8vYLisu3rN92kbcAK0tkJR2Fw7Am
r8Na3Eazl9XwMDhq7sSiLb9I6zT7rkAmTl3xeBLt1i8KfAoO5njskR91t579lQrkMv00h4UjKOpJ
2o2bGbkdGUXtohMk9m3sPSA1Oo23fjjGWrEu9S1urVCrjv26Ircr98sbeM/n6W1Iti/KIEjTUxvL
PKtoCETLVad7uVhpjxoajf6cwHMX76Z6a8BojEMn/fX1G7q2KegXb0hk5msOHUdXT0xwLcEGRrKN
pnQseNz5Xsq/d+mKD9S29I0J/Em0Bds1k8T8hmXQtaProgw9jXlMlAlHC4RdJ5+gY+0USbjxZt9B
x882nouHmlL2QTqu5V3c1OKPKYmWVYO6xeuG4mQnjTUwjD9pfimh2miSSSb1SJE2mUTEDmCxYqfq
Qhhcxl5JHkrsSyfiXFrSSOxKxda2CuFbIJPNnRb/dcxidOixnUTICmwMdi7isN7SYUQM9vXbuvLx
XtpnLLmgm13Is6JOnoeVSa0WEcKRTm9f//0Lf5x/f6/aBW4ymVlfqA379LwZD5aP4sUTHMFpOJYk
76/wO/ajTXGrarqyOVwirOhCJXVss3kXhQGWjD+wDPPE/J6W/wTIOj5AcbeHzmXooTbbMrlD0P71
bV57jPI/G444GkkSgs66q4ugYGjFdLQU7prpVgv3vpl+tuouPiprHMosLMx5l3v1D9Ezv7+169Fd
S7b+4ucbY5v4wNc20UWrwj4yFXBk901yuoBxzq/0F8Xi769v9H3v+OyHXHxc+lB1lohx9S6V9ur4
Npe+RBSAbcQ/8pf2foh9PYB6CJ3PtJtA2CAaiJ+SvSAGDfCX6J4V1X/z70O4apkBb/obW917DPAn
P0u9+CqHsAmFQU3mHZIWhvk/UvOlQ3e5DMHyN00bZwwnTEvflEM9Blq1WXo3jgJ5nm3EkWej9MnV
2g2D2RlyNGMk7VaPcn4sn/2u8/nwASSoQ2QKfcJ7W3z2A+Fn7w9e7sqvOs3CjTdyZdGfceOPl5At
fSGpTGfR71qv240P7R5WHSPJbeIWK2uvf6uPyarwKqe35SB/0VzFDn3pRqv9nkz92R1eVJ/g1iIp
2+wgc/ZqRUFHiGaZYnivQvAAXAqWQqAUcpVIZ1rmRtVbtkpOL+i0IY+oaxO5B5zw+DvzErfR7faX
WTvcS3+jRL1WL1waj2n6EuWTqUFcOYnQ8vbdXad1h2Xeougdhmd4ZtD1lcZwosHvhk0Y6A0Da6h7
gRgfFOSEkW+i5yleinKlYeiluwJqeKgs62zYI+TBoxUB37EtDlGD9BN7iK9f67UvXj2/7g8rpzAK
dEnnH974OFd4OILbg6vZcBDsxWUPc2GXOYJ9cjELdMI1FNO17gbpGs99p9rQktpQ9G6Alldf8kUp
OUitNmekQeymONo2OkF75DEiqjfuY3E1j6LTK4emtOxihLQMMZz43LqNbXIbkCag3546P0x+LD2n
C6wALPuhs1XwTWhkyT9U7kfBcESGnje24/cU5s8W5cV+nJLxADvz/NlRezh0mhLoTOguv+oDRInS
Fkntw97pIBrPEINqy5Vuec9dm0W8w0Uf3lsnnPBm6Sm6EBE9k6H3k4zG76XMxW7FNytXChz1Yg8+
NbBViY+T+OTs8BC/KH79ULntpgjmFeyC9eLnP7OjtEXu/SLs9WMZxM+TM7xYm5MdHSj13NEP93Tq
6/Lxlnn7ebT12U6nXOzAEbxnItH4UeW00lFq1Zvy5EiWz6iicitqa7orbxb+ykfR1wizQ7uMw65t
agGhNs0+GXxr+CvKR/hUeJHH1r05kSC8qSrktdSHFOk2utkQBWNuL9+//sg+TxBW9bNF6MePTMmB
xqEfSrve0XxUK4Hkgxt4/XPovXKKBlOg+qIvbUjju9HAXMOT3p/fh/VhQHQMm4FLJms1s6dduc2C
yR/WitvuY1iRfmcD66BGX5OL5CGMyH99fbPnF/HJN6FcbNSYmWRLcb6wvtF2AHHu5CWrZW/cqLqv
Lfz31frhxmRRLMXy3G5iXSFAN3Osh+oF/xbJS/ax+/U9XGtp3rf5DxfpiC4k+JGLWI8C8b306gfd
AfVDS/NNdMt1eEzvbp0d7wDKJ0/s3ZL0w8WqDA+4pAnlnWgd+hRYwDmZpFNhvmFPAplzbHX7qkQF
4css2jur2QvlcdTtmrLiRR4fQ8tj7gDdsnjBiku+JxKdigOikFH7oyC4berHua8m32GThy1aDHx+
jgtAnrWa2tV0Fnjb6BvE5E9PAo/Buhwx8XDz/hh2zM7uiKGsPVPBmODGvvl+Z5/d8UUtYUoqqZyI
l3aDm3r5xvJlrwwyv/LRXAWLq7vktD7M625LUNCuc6J9F4hb7TgHPzKvev76Hb/jE5/9iIuFqg8y
+tGcx64RTQk95tssrOFfzkH/V64cRfLA3byJmKFHBMLW959AK+Zd88xRkzi5bA8vUD0PFX4stFMx
X5hqOC2Jz+nT17/vWoN7Nof7uGnEDOQNqIMAHjFqc+y13LF5wTZhP0Fr8+Q16sBuS1eow732vr7m
1RdzUQ3kSx8ZmsQ1pz6I/BnjqNwbWj8xiCim+IeIXwu2/riYz2nAdbXpFTi8csY/Ye/Iq3FdIglp
70v9TkCXeShuwcTXqpT34diHT+Q8MjRSkd+F2mdd2lHwIvnAMB7hXQ4hjE7kMxOz/0iMPFq38ky7
Cmqvc58nrwokp11H9uPXT+h9y/5s1Vwc+XlFGFN/hqHK3O1XMCN1Z9nIuQt/3oLytS6Z+9ooLl7a
1/SgrpKALhBmds73dRd6yrzKFz/5Jm3DzpseZ09/zO/zv6eDLhyr5FVpJe/WSSldwYbecdwPzyzM
JriU540yIrrCRC+8BzmIHYINO4cSU4ncbNMJj1EACQsud7QXlsD6f9xA34+lDxcXlQoh6vnEK+3R
yw/ppnTW2r0nu5n3aNxqSc7P/JN38X7cfrjIkqVNqp5Xa8NiIOvdIwJpVXlpIDIJO7nWvjnER/Ub
/tX7KNAD07nJtTp/g59d+eJAzxUUXHDBJLBwxV1cTBJ8KHSOsmE93KVusYk87cajvDYAfi8+P9yl
CskhKc6VXnzo1uqGxMKnamducuANwcmfoDsHqs1BfkzX4VPlCFvLNW5c+8pZ/o62fLi0PIpYwSCd
25n3kvs02eodbhu3V+iVrvV95/v458NGHxqkgjvFJ3XO+2MEKLYCYX3r0V2rz9+P9w8XGGWSrdrz
Aul8VDGcLG2gu+ZT7FS26EpORJsj+L+jW7vnFXhGumhfQkKfzEblcrJjBvrm6QHDP6aFDyr/WVzJ
v8MH6y508M5xc7f1Xog3dcwbF79SF79PLz/caoKD8WI1XBv/Wy93qMm9W9D7e+n22Wq/QIW6uU1M
/fyeOh+vSTVYfLy8XdEmoG6de/kD8mgn9BG0O9oK70sbuhIn+VG3m5+yW/ontj4su7bMpWnaXfHG
4nwv+T/7WRf9iaoQnpj8dxUheoVPpNULkZwbyWbat45XiKE8NSDaLPXaF3Sf9vS33J3uej/fTV4X
rMBf1gjvAtmfWdTjKlqH/q2t6drmK56/qA+vo6pjFPHnw1u6W3ajpweqU93VDnJtW163LrzMtXFf
H6t9sv/6YLqGgF4avKfChIvU+YpViKmjcZcIm8U+KidSOqEjubgsS5SXiFSc1DNVGEs3XsPVW70o
5owhxK9lMqXd8iZ8W54YbNGON7+pFn4i/lPvKlKVF3teK4/jWv1Vv9643yvHG163/3jCEmGlXXO+
38bNH+a/i1ux9UfnVQd53O35whKQqNBtbj3gK3u+eP73D680IQe4QbTNfTJ1+nNSHvv6HukGC+xe
613KDnBfu2tcNXKtpxs3ee2a6j+vKeOMk2QKz3a+t+6oU/PWj34PiCXsHhlsZys/Gkr91HiY9X0c
30ATr130YhsbEbWdzWNgVU0/JO3FilHwJ/ON2v/auPB/5YAJSWo0A49Rk2y8veV9+FD56V59FL81
fCAvXz+5a6vjYsuaJvTSeqZTf8yZwUhKSFF3iN+qDgs/y8SgrDrRIk3JjctdG9dcBoWdDHwHxITr
IYlAdXtALv1S75M7XJJgBj01q3a3bOI1zP2/7UpeVRvZZ3bgds8Rnc3Xt3xlB9AuA8WQTiwo/lgs
41/NPe1p+5VvyRHD7yWY8DX7q2yqh+YQ3esP/48XvKiCLJJtdfx76FAO1pt1esKDjgvpij1atvZH
fpUfY6JKyen9HZ4qV/r+9WWvFETaZQRZRHAaIktW0N3wWD5052fcPmd3o5uvl7/WJnwsgoGFtS29
dLF14Kr6DpOB1ddX//zjgBL9zy+yO2E5c8qwDzNELOCHh6h+6dv/0G7+/46xtHeazIc9ph6tuptK
lpEeyJtuHXvo1O0zAruAvkY/f/4UV4u3eOfjqrqxf7/Def/7GH23Gv+4ryF+D+dh4o54lrso2anw
RE92DuCHYdsx/1GrNpWlM96Jr6dXY9OZTlG9xGvtYRxXQ2HDuFmYKpIn4cT76a/ygtdhtTF/4aUw
vqKrl7fRfX5jiV97+Bc7U5ksIYJMfioEFC99im+cJZ+XuYQ9/POdCn2PJLXlz+rat1PlZ8aPqXsI
v4sn10wdaQ6+XjlXZlraZR4aqrocV+3zzvcWP8gHaU2WtGYna2RvJ694UmRbf9L25p1qh8+6m9kc
KYB0h/qMQ3T70hcYdCU3skuulMYEW/zznheMK9S6ZaXNHtRZ1lfkiE7mY19p6+4fxWnvIi/26xtf
zRXykHYZqSbMcWti2spnYxNuTXu2+JGPXNXX3WNlKw5Cetty8UJ2eRT7f8VZIe/4PB/pyliGZKR/
3mU2t6pgzLzZfnNG0GRbFldx7JB1gyPp1noYtn0gbeXv8hOWK0fBVe8JRd5GP7CXWMv0xLqvab74
rdvk++Zu8k5bNbxxDp6ro0++ustkHLUd9I5cDxZD9y3Dw6aD9iNDt0tEkRFFdOMq+rXLXGxXPbLD
MBElaZfpUOQiMksW7Gfxg/VS4+2kL7aRmHtxWmsw1zu89RKYzGYHWlB+b4bHTsalFoolrgk60dFi
zGKFQNylv4y8+j+cndlupEoTrZ8IiXm4ZYaiRpfLww2y3W4gmWeSpz+rrKMjN78xR/u2tbcpIDPI
iFjxLT0eABjKMMzYHWBQ0pHHCuUQACTODMRMAoiyc/wusnaOUekCdc1wgnF1TSUbgA2XqPYdPpJa
YwFyJsu/ZeiGgYMjCS6JbpqiyxDxQno40deGXBswvmX2VoycE6eyPvegMQLNAbKCQ7KntD6mmHQC
2sAO5cZkxAFlfykxft+2X9nbT2/qHoy+xeQKQECuH1sc5T9EDO1XJvMOCnXz0Pl87+QfbGjMwPNt
hKK1fakuTnw53MlZEZjKoGHeJ1A5mMmC3gCIWBj5ttZUnOTJbfeZrDNo+NQe/Il1FCYzNLwJb/9+
x/e18dMNL6Is2zWKVIb4Cf2dKZTim2ArPEYL62LjAiv9EKDW/n2k01jmWUvxSBt7MKmVujAZ2Hfu
8M5YovdBLveCXebwO+YK/crvN7VSTpXUxYlQzMe4KWBFALE2KNSHacftyEPkA47gy3bnYFaE7oqt
UH//oz89wkV0zeIM1gsKpi9Gnl4lGnpCNF3pDHNDKpkauVfWyaGORYdTQYyggjWFCUZJ/1AV1uWd
4FZjbyQQj3XNqwhxaCKjh4bxld8fxVcF+YdftxyRyguxFnsqoFaAw8VeeFFc4WE4EtR2TSF/lctA
QdEX2O+ghLQehsAPkORyoDsY82MIuTkkVYBVbCz4+7r+6bcsInRddCTtQ7wWlb416rUH0/f3u1z5
qC8nqRK1LMkUVjiRUyPk/AYVaa64DZLXao9SUlp5Y/1+ofsv/ekOFiE2h89R0024gxYa6RhkWiA3
4DK7A/vIyeJ9O/39/TprgUhZBCLgWWQSllhUaEody7faHx+js2Jlb+rzfBte0403spiH/X+HUGUR
gqDAbutcwpMTnfbQBJkXG5mpmrOh4TMtQxCAlGLQwVnZVY+ZC4Xj09b3em2TKovQM6C1m4OJh8Bw
EoB/gMgYhZ3oVbkULiBBH8KbClCTuK1/X3t3i0DENclEpPutjgZzRIpozebkxnaGMg0gP05ivgDD
YEzWVmNx7XqLIAS4OB1DiusJ6GNo+hWsu2BrWmmlMyot52JEleklULhQpkNJmh7AJNCJO2HkY6uq
r/y80pfzLjEYoxjlwgLMsldh/COda29kzXjYqDusHRKXoy6JWHZjdA/Rg136k9sccx90dpPYUNru
hl1nleZ4BHnfin2gOMcd2fLL+tLL/rCHv45P377x0tCOHREQEfFWngHXZ3UI3OfQSSXgwNwZMDwO
AFI9gxUaZuIvRWa1QPC8RHBY6C26A9KlBkYBugh6dzkwFDM5CqeNbb/yOV6OuygjqatwxFOvIfa2
ZQPnpT/g+zIXjH3ttDNvDvvByU041GxccO01L+IMmM6NWnMsEsLbHKSvgHEm0Aso+9kJH9Dv1Dx0
i+RD5yQv+daB4P5d/On5L0IOxUE95e6XrK3wnLr3tw0YuY+Bh/8Y1ORFZKlTAJtCHlfIPFTsxnPn
5b7whFaqmQaYrHUrl5qNIfnZW4HkmnWU62YteO3mFkFGSUBiq+/nKUkAT/FaOndgEPApu4n48S7e
yOhWPqT/o4dOachoNbLLdOINCjJRNrq/L4i1CsFykp/MDN+RBFkUPDzICyjw6UXgjOYYCi85dQAf
J6XZD8AjGxKc+ZqHSLxo3BlHfOVxGK+8C+JHduiPGE/sBYOcuc6ZYWb+t/0EFh7OJkloo4fsE9Q6
XOmOTX/4/XevBcQv/8Nvu1qMwojSe7SFSQKqKJFDbN6DYtFRL//xCvc4/+0KORGqqtaKezXoI8xN
UagA9KmBgzIHMAPbHhqb2/ZM78rGXIqcs3rMUrUc8R4wAGoNz8oROdCl8wo79eZzfAsfugPkcNVb
ubEvVz5Xy5EfKoHVDC7pvUhQ+1yhw9cGWqLPzQLiyjF5OdgD+OrMAW10n9XHknqK0Sqq9qyJoKb/
2XhDa89sEVlImIiFyCCy343NsNWJ1Q65nslOgYSzQolNC/gH0Dj50cfX2RZPsFWAcMZtNrbl2vUX
cQc0eJGtAY2FD60+/s0eBj8EmmurJ7HybZAWoYWLWApCKcMG83E6hm+DNwJod5Ifx0vkj2D4O+C1
YviVzIb8/vsDXTlWS4sTTAimOKvCJSQYelBdYJaDjlvpASAE5tF/q/JJi+SJgCoQMxUeGfLd92wX
i/rvP33lYS3F2yqVGrAU8XdDIPC6odUH5hDX8BIzf//7awV4cRENKlartGpSAW+AJdWhuKrnCGWP
QDsPRhhwPuMUVn5kruHWSNRKyBfva+5b9GnhiZPQVGMDkOzNdjrXQm2CyAa3rCQGc8CcIfDiMCx5
KK+xdC368+/3ubKkv8zIv12W42f4ENyfI9r2j9gw+3ozcV7pDklLHTWjSnw+hXiE0YHeyKm8Cejr
AdM7v6XHrfx3rcay1DxnDbjeEAdDGeOJFgbDd8rz5KU+X8E+B3VX2K/Fu/qI76cawVRnY/WtxFJx
EQhA8Zh7lsVT6zw0LMpHmMa5/Tv8g//bS+H/XQs0BFCVHXG+UTTUpljJwMSB+N4rG39+Lflc6o1b
oB0nOaX3TiRtdNAWhxGoSx1qE9DYLiHo4nbPmX23EQNWFJhwlP73fsCxrWEagU+Pwuy5d2k/YnKd
6JEXn8Mc43QoHwaQYG5c7X6y/eH4uRQV065QBuD70dpF+odZQvc/vZOl7Fdlp7bhmBDRWW71jt4Y
WGpJN0mCGdiGGvZrHvGnX74IAWU+NNqYKvi8+BU0cBKmdBK/uxYnZQeVsQ+DYrM6grR59/o1WOj1
ZTsxY4hEoMm9qbvWAlzM29KgrHRBpaX2F+0ZddTIvdwOLUhhsz7vpKjohddq1wfoZRjUim3YeBxk
d3R7lzFx/jNFCLOkjd7gSohfioOTUIJlwYgMsqHw3DAwmjwOAD5jT/z+Rlc28VIXDCuoNqmZEiUY
XQiYAwAqOnMKL7//8RXSAChe/675vhw6fEDw1+fsNQnibjeFjvI61LeQN2HPkUHX0cf6Vj9qrdiy
nKiljAxnSmZCSoRJhdlSz4TA7YHz5thA8y7B8TJVTRZTIEZ2i7danGuB5Gslf/t6MJ3Mpu293ViP
729CY4+8Pch27RHYZYAs4PbNU/iK9P73Z7oyLyAtJ2RlvoOtaoHLEdWbNU/i//KFkRSWmFqlZLDg
3WbIxUZwbME11mvR52eXTb0q1lH8bOBCBhVTbqZNkED8LaXAdnJ+OcaAzeohUYyUN2tM4cEe3YqZ
AANGpHsRhbccJWbM49bV8++3sTJ4Bq7bv0ujY5RQKBW8KxLMkGFNml5eFBsYIrPZjfakV1c0RVGg
k0/T3+hlekuOLcA7t/b0+/XXKvZLjfoUwfI3AhYqmGz21t/6Q+QLB7QqTckqA+KjcPwhQ2tbXFgz
+4+HW34R2+RW02TlXg66a32lXekrdnqudglalJ3BvLC77tw54UYVd01V8BXTvq1LHo5wajXgG8DZ
t8FGSrLvrrB7vyR76X0KQq8MYrf0oKNH78eJDHL4/5DqrlQIllJvrR2FWUxwIIGs1OVAcu69GQ7K
mT6XRkytHGChmv63hORrhX27Tw5YXI3LcGiMBXg/WcNDmL1M2o1/+n2lrBwOvx7vtz9f1X2owCX8
fsiGtQ9cWkD1uGD4iW41Ttc+Ml9l629XAH0JhLRGwosyxcfZ4x/ZVM+d8CQ83Q/ZKIRBQUqh7oT4
GvvCJ/eX5bwWyID6jaCycu5eKqthxlcP8PQSwbcngw76675sh40v+lqxZamczkOJiJKE24MNG/D1
XnFleRupnegJmtlp9qA+hvVJrm9jYc6QAFdWfVEpAPlPJSw/4Ule5PD48CbF70M4e44gYA/gxvoD
yjZICqVgkPRE9CZnhDkm4/LoISr5rmpgNQ1XrWFjla18KL/iyLeXVMpFgjQOx8X52EWPQne5820T
GxbdDNl4C2u5wpcg8ds15IoZBQ6YyYC9xVfB7VDLm5Dd69kexxvj9+W8lit8/fu3i5St3Ctt3yFX
6JVzL4gfXPzIo10vubkG3OxfUUvB04cDcM29tLCUBlYXTl1wesZ8qVQeK23rdPBV5fnhqPeVdX77
JX2hSoCs4oTPpjuJYrSNBbf7WveXmh5lQGmZGM5PT+KRB94hIYCQOQ2d7fIgV44AAUMMDNbcmkV2
B9V02JmYn2BdcszFz4pkNlB9BI7Q8OYFSlCDd3bJwo8+mJmnXoPJgpNwkDp2pobbyowIDof8J4uh
Bg6OQWK2JwrKf2OiC6JfJPumnsw+MkHrsHhMPahdwIqvv7+PlfLD11nm20PI2lmTqgqdY9ZoHmT/
c/ALH9Zzzu9/fWVjL/XiVIT5ERc2iMPSB9u9hNHGpl45ln6dhb79apAEozqP8Orm/Ih+ArzXYFCm
R5uIqpXvx1L8PcuweytEZM0j8aTQzB8HX/A5C4kHKO9bR4D7KfSn9beo/PQTbIyUAbXOwQZ8Qk/1
yuPc3CN2aKPoqJ2yjS23kox9VXO/PSwZVm1cA4+BYBagl89eYC+mw7ni9ze81txcCrO1MmpZrCIs
IGSxRw7USFDqcIzK3caDKmmHLoCFFd+4xQ26Zb+7NU563VRdrYTFpUibV5suFssYFVx41hg4xYk3
+F0ECQaq7/0VzUic2YotyIq1F2UjJ1orS7GLc1SZgjOvSljVmTfYodM6cB+9JrvcUk3JUW0wUdQP
Gij/cZ0shdmUsigOFdiioz8dVT/dQ1IknpgL/HgN+HKc6Ea6tLJZl3rsuCkHkqtY9GIGgjYkU0S6
/r5I1oI+e7/ktyU4dW0nqBGCPtf3+1RoURCOoX8Jj4oAmpg0WUKrGGX4OLGyVc/ohIeCKTEYmcxb
ZNpdUIkCfA7/bvyalY3H3v/9268JwVwFJBtpYWeOVnvp9/n+EzZFGMFQ3WEfbxy315Ym/+9V0riu
ypbHa2u4NGB5GPZMpTXUcBqESTDMrr2inTY24Vqiyy5CySiCvw2VwX18SvQxv+dD96MHcBLGtIi0
cZE1lQt7D5bfHhvMejhNuSvsCo+3Wud+kchK9/B8M6E4dDAG2+wwRelED5lDHpUT48WaTpFSaBu/
YKX/JC4F2VAAQa9xv01ITzAiAwtm6CYwPGxsxWQNt/K/IRl+U//eIlXJwDaw1w1SWMPk+HS78DFr
bQ4TkJ3fxxtfxZVanLgUXDcziLnKhCfJuK0efr0yzJH4mKwBBIKa6XFLN7V2P/fv57dXNjNzpgk8
gjN8QiE/qTBgm3jJqTlvqY1+zk7Epb5aCkOYqCi4gOy3Ok7H52m/JQxf+9OLmNENcPYhJf60oDwK
4m0IbSEFjuFYxRtl9583qKgtwkAtKL3CTLgA5Zz+EgJuoaFKUWM025DDjW/vSp4vLqXQ01wQBvkV
Hn5uAazXl29xZqgo9foCAPz0wCHBaMF9iWDki7Hj+i+vmaAhJ+DKbzUdV2od4lInDedaYR45/AaY
SYHvAiMiJQsge1TAu0v1kb2pZsncYNZuksnpu2eVujIID/letQeoBpD7VHsmAAXoz0YAvofAn7bZ
IpLQMIHZxogfND8MJrMrD7yVnB3OkSQd8xQbBYi1R7+USDexzCTsiJSpo09S6TV0x8KkpwNPcJZf
a5XqYu8mcYn8ziRow8a8X6ouZXbKdGXfilFP0i2t5Ao8QlzKpplCUSJeQ41AGvlTHzV28pLAFlFT
ZHeQ7EQY90TYJwIsXHQZhwpyA2Yt5zy2Qyqxz1mgBXZhEW+syZWNtVRK91UZa2GNH8PQwug7jDvx
wJwrGKgGijPe0B79fEKHaei/kQfZKlw/YoS4SnHnGV076VLHqPVsfAp+PtOK6v3fvwW2fk6B+65w
D0WPaSQO1umg48bSViPwHgJ+WKBL0TDMkOCOeP/QYAbTqYJZH3bCYTAwcGlBrYPyx+8bYSU8q4sI
xGiopuYqLjPY/RvI0vp9PIENtvpyK2dzcSkLRj11EGE1imYGyEin6IEa2TH1ZVN5zt+GJ/5ZAYEB
nJ1ozxkZ7CnhSmTCTmOzx7W2BhankoSrsqIf7rcHdUs6ecCya3FuVmSjy7QSwJfuBxns9mAKe789
DAfXBxwHDBUd9I1tsnJoFZeq3naO4AbJ4JivpggO+ngrbPUBUHRLHfXenH2YDl4pSpjSOXN/Xw8r
o5/i0hChn+O5LO/5Mj+aKgKDy7klo2cgYBJ9QquJdxtiyvCBc9ITLHCbA9248opUEGOX/24omLqy
ScnjytMH5u2yxoSFjYymtxU54jGzGYPcwA3BnWr79JpiNh9HL2vrmLIyySMqi2ihJZFGU0yWo+sW
vcJH0J9t0QgRIB8iNzTpS+rQfb+HRtbE8E5xYc5zo4OCvSc72S7dHr5Nevy58Q7uq/OHvb9UBUex
Jsa8gMg1GoVZ2MNuPrc2fOmc1t9C+qy+58XZpuFEGFNKkCDmB+25gE1UYgwBtuItNGsDuOQgtCVL
tEPIJiHi2tguKzFzqQXmi7llCWyZAjXh/zIdtIcqBWoYZra/P7mV7a4sEh6Kin9cynhw2jHGMGYb
bCk21w4wSxJ+OgLISUQkbEXAv6EIjp3x1H0INuplVTCc6n3yiCVqJU55KgO+cbPEyHzphQ/oxqNb
SbBgPvXv9lBqUIK/dM0N4D1voAXDtgLTBzBhfktGY/pUYYy3VZBfqS+IS1kwbec6biR0TgZogeGc
aVQYHvjDnuA4DUdn1Lk+QMpun0Z/9OXNuux96f2w7Jda4Ulh2JDel2T3nN9qjHHgOPohmzBN9jqL
3aX25ljt/Zn9dKVFqBkqgZvrCcKN/sKA16ArDszo7WJfI8xt5N5rN7OIJ71KB25OOrSU1bx3VR4u
iG1aNxuf7bU8dEmwV2t4XxEO6zF6AwGMsQYDWKPIeOS2xCdr4VheBAi4vdC472s2gFn2BV1kch3/
ijcokmBTkCQYvcYsIXeiPnxnTdhUU7PYb3rmrJzOl8reVCT/V9Y1IwnwG3tWjrmjWQVABKmtEKsx
641ttRIx5EXEaLmJZLPYQ2+FYvjMtjqVD2rPwUhzC+i8csJaingVojQR5e8KgNAGtLthTBoDNJpD
kcQURgNOENnIJlcXxSJEUJgJzZ2C8KeMD1Nihs0bvPoMBQD8PnphnpnpOdmCTK4cfP5HhxtqUiZG
0OEWiSlg0rTyuvxPr9mTYk9tZv6ncL5EDIs5p0psCE/yEJ5rbzKpciObCLAkzRj3epVrg/77hdbi
3VKGO8R8GHFVPwexQUbIilMCh5PnLDR7SCJzEwxmUwDZqaz1svDE2RyGl6KJTWFrt619jpeyXEVV
20whwxwMoT+WOzgp6gWQV4XFYlAQ9FU4Us9gyfvJ5OWhRz8Q9vvoM8+CKmc3ls+X7uuHqLiU7oad
kmvg8oMb2lwxJ6hzFTHH+YVVrFgIyGTNIYB56nzoq0PavdI6xKFBNLjyOYcJbF0aQ1Y/jlNhiCwm
N+EoXVHlQjJXACJXmyKr6WsrF2ojD11UOkDRzJCSOTKor1y+46vKysnbiE5UwQPZyMJ0/doqf2hv
/8dXvIhnCSsk9ZTiCTO70Of/FleoK3zFoHZ2aFzuXF6LVH8gjxtXW9n1S550oo0FVwzw/uiNyGVB
cBot9H3t6M7xAWwwfkOtF6xl4IX1jc2yAlQTl8LhkgtVDgZU4NVi+pu/ti0qSUVx5CMAnrLHVsao
SXQSJTB+5mtBJAfuwrpcpFaWFIGszMe6vgJLAqMCbAGQYWXZigSoFWKYWE8G+G89NSux1AeugCPC
pCuxJfYH2skbe/ArdPy0/Ba5mqqk3awIIzyAwg64CbRTZtGeJTclCioRV3UABL7FvkSJpuepw8d/
UuZQlc0fUJr1KPuY07e+5BwafarZU8GhoOWNIqM3otuRJ4Yce2CaAe/VHsLUSVHVT0CykMi4y7HL
ZUCWWwjAwsysuScZjRxWKo5i6VQVozMszFI/O4YY8Oc1+ZjR8+J5arL9wDiZZrUwyqD4cyDiaEKx
VzTVUBpLxgjvWG60SFcUVnhJ/x7+mESp004ClZZFLYAzmQvnFiYKtrfai6G7YzaamitRfSmnJrBa
72tJpIEKQb0IIrAewQYjKjGaTa/a8PL75lgRcIlLUXWCBZWNEgDFgznu4Zui2enfxoEGVXJ5B9/e
Vkd/cOZUo3dIoDwPnAVHK0nReaMcK50PUhQv7Qtztz5q3SE2+hbFTHA0hkMHYoi6sSDXPgpLLXbP
cSIg/dhQCMhp8Q4m9k48zhZ7RxGlz4rRdRiEx6yMwRFzK9FYGVsTl0psKZQ7NpoIi5JwBb1/exZn
NBcwsigfk6dKNaPqOHPXsfroW5s916FBVX1Sn0Vu0tuufOIxYokJto8+nE0BXSs2sYdxT6kRZ2aO
op+0J7G8kbGvpSRLZTfhMQ/NCDgici38zmdbI3gmAKUBs8BZbfSiYWofgu/mha23SiJrK3QRxWED
XU0pi0sCDXbJ7MiT3fa0lZ6uZXlLQTehRZsW9zGFAQMWDrJv/iBVeMLe8C5eUSYHjRxMxR3dSVft
XPwdLk1mzCcODGin3G11udaqxuLiTEplQSuz9r7Zz7JPXuA15JA953Fm6g+77JjvUflggMXM/4j4
Kb/vSYn/WmE/xN//kYOrImQdsPwN4pxcRVY7s/S5YtL3YujP8PrtFKhCYk7nUqiKZjAKuP5Z4C6J
FPlN0ppNW+zLOjJ5RMHiTMOTmthlcx7KByLBKrBIjRptB1gnwnReM6NpOoVAj8LG/k8c9n4X0UMj
5a5aojtPKrj/EFiP8DCcSVscgBokm1po5DVsKJNmN4cdqjCjFWWRNYJ5mcWWEGLUl+0uDKdRvdFk
4EdKW+M5s55EEyB3XeW9Ig+yvt6P2kONYU+B9aBps7pCjTG6d+RCq5tUg+Hf8Mkzu3C0e7V86xOP
lQaDw+1K6gshIiQ5gP+zeti/5yXsOLLshWqVUSh/o1Zz1ak10pmvTXxu0s6upic2t5kONfVSbYiR
RcAipEOi8/QUi1muC1x1iHK46Kp0hM4pGSt77lKr6ycfhyW18WCX5YuS/BpG2Q6+nU8DyUwtLR7h
v+tUovgSa5kxtfl7PI3Hboo9TnP6CiTQrmDdrtN0DDzwLQmqpAFIScQupDwpQFASk6LX2xLe7wJc
nIsZYH0grviXNHVy3ifRn7LtTREEIFYV9ZioiL6FrgwY1RUHTKT0Fdud61F+bVXhoDUacRqll3NL
yWXyMeR8/d6XdQ4sSw1Uf6FNeIKgacHUiZkKM4KBpMdEsFbI61bR8RSpPjQK/suBly0qDrokIHhh
0N8qNPjbMM1zLDfRs1QWTyR/7bJuCKRUcrhJMsshVd1MpK9cSzO3FKT2OY7BCNfE4u9c1s48tgAn
W6R7COPj2D828jGOWwM+2aCDU5Ao6sEF1B0neqWIT3FjpKFmCZGTcgYJfVrkYPXnsFhUtR4dGq+J
Ydh6TmuKUbM/oajzyUnAOHG8I5GXE7er/Kk5tjgKx2loCH1lhsA9TTqYefGos50JWiuWbow4LJs5
40yAvHdJIPYBS41ePMNaJxNdJKIAwKnMZZiCuIWkBXbLjYECtmLByVcwwvTGznuYHeQjVJINazac
HjJ0l7H1PgQ0JEcfBSi0kzrHFw2GjRQDKWV1GNOHCutWeaYsLMZq+Fs+SGoflM1nXn9O2HNiA3cH
/q2asEiE4dJ2saOm4hPadZgQU5CSMJOZiARyPzYGv7o3kKUbMfY4V10L8TSH13LkS08p2CNgI8es
4fYN31g1XL482kVPPafakYx64nxJuUOOwbZpfJ3TcofboCN6kwzAPe0trGdj0LodZSPorzV/FELN
6wr+QaDiBZ62wlUNx9bNYYXLxCYjTNlOIihKYPNWeQHnnAIgKywNEQ2sBqwnolcla4jZk1DH5kTJ
FfTtkeKdx7CmrRW7rA/DPNeGCrt3RbDyIbemFI4XjZ1P89NQY0AdVm+DxuAsqk/RoX/JqIyHmh+H
ER66DHhS8YBSeQJ5OTw6mAiNrM5isFSkLLGRnmFoFI4m43XiiN0os1lKglEqLV4SW3tcbRa8xd5n
vUB9KYOCKSKAufeMYg6oqrCAaluw7zHvf0eEK+QUFBIg0bzmkETS7JptS1eIoWjX5OqlrsRTxdMw
yKOHcTz29WdHGjiXo/3opPVVxVuXE1SLOhNzB9gduVwaSs8arbCTGTdRi9As+sMMNrma1AETZ16O
Yn/EprnRJNo1hLmwOeBrKDDyA9+1QGgzqY8HPDp1tkflSYusvtObQEFkO7IoXSunoQPeGZNLcXZm
4V+fvUKZr2oPsL5gh3dZCyWdgVzjNdMclrqwgMC0MZGNLjO4d/yf9eyRzqjgDKHqsIjnIGVEQ0DQ
B3hSyclhhJFMGbCzHuWXkjslYF4VVocEJqptldt14ZmZ/8Y5RvSKDy4HvgPmDQoo7GkfPQ5N7DIk
8+Q4e4RlO0jrack7be7HaHTUbe6oQ6zYAqbwJA0OwJPstPhe9QIP84HUaPtmMlJgaIHllPBJkxAF
7yjHXSRcEckTCl8bCmTRq4RWQiTtNORXYjECQaFUhiS5MTt3RlFWuELUdfu6UJJ37qFJ7Emywgyz
frLB39uz0FvmjqAoDobBALidFIOTEx2Lx4pa0WBKKFASzCFFp1HizVnpdEaFlaKyb+EUo0YIorOX
/81msF0w9nGp4N2WAu7tdXJqdCU86kgxvohtf5w60NIBJEfpg1pFFsBKLuWBK4OT3WD1nF8JFhNb
tYCeMag2Ha6rakY8Jh1GLPDU3pL00ILUnSItGjGDuS9mT0iRS4qfAgvSgGjS8kDYx3xm9BKVgM5X
ZItr0WJpHoGOcqQ2iEQzijEXWPdnqTxUg9UC2SWiEABj1Bz+RN3DfB4g8CHdBaOYRdjAOa+wQOlW
FatP4PYgPlKKeFRMtozR85bvjY5OMKw2e/ZVJX8UONl1SGPs5LNXESQwSVsiTkHwAtEsAPGcV2qC
wfM2x1lac22iR6n0hXuo0OVhXxY7dKOi/CBTqwH3FxVqUS8Vo6oQ516Y6SGfryWSFrE3h9DjMdPW
O0XnanD+RI3veY526D+K2Bxz/AYbJFvltUCT6z1OefDtHVHJV7jO6usccYjQS0UlL8IbrSL2KCIL
zaqkCwh8Z4qmQTsK7TlDrGdLmyefAD5iRWyLTwxNj/Bn1wsutogsv6mvcWMlxYxFSwxB5t2ozXZA
UfnD/eGjoquOqd3DIbSeQXov7QGBvsK7QOWmmyYf3A6Dq3uzoIcMXfqhVk5NZ2idn8WdyU+1Q/uh
MOqmDiTUAWQ4aYtCfay7gGceQiHbtfwbrJULGmI6vxtOQsKcMHJi1ACEgjJ57RXUlBhfZmB/WgMx
OY2cLk4GUcl+nGoB4amQ4dFZNrueV0pDmylOVpzLR8+9gpJRLyo4VLEtDns4lMW8YtN8yt/nAR98
oggmyW2Il8GJ10pHjGSbij0oTK3Zz4Leo/qPoiW7Vyrs39TDR0ARMURezr5IVZsvkFbyshPX43Ea
n9Ev1muxNViwA5t8NHl4MNJSNGIp0DIJuuyC7rS5hj0xkCL4sCXyQzW2NgYr4R8JN1nUAjQmh30y
Gz8XoeIw4RuLkgGqbfqs+Zpyhsupo0U8jE/vixmDQGEh6uq5aRwpD/1KU/9SIRLMgTCnvPDCin3j
CIyEErxqaagdvhrxxFCZf+zQdpod9QFCcklSdU3ZQfBd4xQyN6+UTo7WAPM03HLtlWdv3XwTKY51
VpWdZ9gBcJ1NYaQC1HToxWBW4ihg8DK5jLzwOWC+y2BhBQjuWw9VWn6sk2pfDhqvCwXjyRVWLNO4
ymDzpcPm5ENUaivWOiB0723FcoZ5PMxZm0K2xkwmOqbnJxj+RLu6yMdglFu4uhVd7MV08gc4q+gY
5r0MJbeXOxq7Aju8lPiGu5i91JyyeeNmYhVE+5wmeKyWxBjkG5FxfIdkH3X25ARrd5hycvl7SpCY
DDnc20YQX4babDPIt2jv4zTr1SGzKzjixlXowGb0BnzfThQZh4444gxF8lfQYD0TwSxNgqm9or6y
VMEhDctOhj85oiVUEmVxwMd5J0Bd3DbBTF4T7YWVECoOSqrFeooNXwww9QS0P7UqFJlaqbWYGqFk
mIDZQbt7184T7J0xiqUnWh8HU6e6TSgcK6UJJDTdoirfzZOGETYkA01oZxExS67A46tYV+xKNMpn
GkxRbidzYkj0iRXl12pCmsYVu5zDhkLFlUifpH2JcULq8gqO8ZgEsGpJsua+PfJJZ7CCHfPvLXq9
qlA8MNylAjylGR/hiRrkYnaaugiTBir+EoxBDz2uwLcUNiYZxaFNeGqb8oUKmlu26a2IxxuP+szE
n+o+mIr4E84gMG+EdRdMngYa4ruI/k3OYJhOD6trBGtHDivwoYPBEPZCaqXVARG2LC2+3aVoQnM2
1Zw8e9CQDuCscd+7YuV3Gu9yBcy38PWvR6wSOIhflb726gRht5ZMykAZyr2N7FWmZk8wOSRyn3zW
P0vjHyxCE/kY4ocR5rnVxMQM08kM6w9Zgd248H9IOo/lxpEsin4RImASbktYkqKRKFsbhCy89/j6
OexZ9URPVVeJBDLfu/a3nrzNbB9WBrl+Th8UTd5Jw69hSTuFVurqRbMey9QtTVK4gbprYigWsFSt
+tD07GpHCpUeUr5fsZO0xsoZB4U6165qvG9JcVit+qVNUQ/0ZajKTikTaI2JptBd0z6YzInadxa7
nK1D/k+YfEhOig0j45Mbwyb1RPoc4a6t3hPNtQjwkKUHSw7LLwjGTndiakurj1l71609U8K2BHkP
kqEc0plujz45mLavt9zUrClHfRmv22ydYgIz8BvJfeVK0L3DwEhLYOpkOBNpVkNOZioz0fCzbHTA
UnehvUdrkJEb32EXT8vYU7OzaD8N7EvWlNHsx2o3+bJxykFuCcGkMGvI/dY8GPWZ07PjhpmyBw2v
pvyoEiy58P40g2vJFJFQtics17b+xUTqdDRjq3sdDjL6XF8ShAntPX+4VH1ze12w9PWFMwA60QKg
7BteqPYcab4enSybwiiHTadh4hskdzTPg1ZyFh2LgbTbzT5bTMEibz2FPCgA4bHLXSUfaZLiyGbK
7st4H7NxaXbuxWwLas5rLcOpPa0VoO/gNmt8Iugu6Ac2imU4SEPi2wqZmekdSEipSW29ePiNqMVM
i9Vvp5ozrt6lXTDFQacXJEG+dIKMnaBUPLOI+CG6Y1bEbp1pzMapa8jLZa7NvR7DtwvtR44Joyq7
kKv9Ks3Clwo/ImFxeY/wb3RVsV9lTzMOdflncvQsFWuHpwCXRtleRVm5s7Btw+Tsx/afKfYT4vp6
/eybq8D1Ue3glwbqvzgBih3Tdz55xbqrfqkw2rW18Vr2ezU5D9I77d6BNFNSYRESQJgcn741uBSR
WvZJKZiMoqPNVTvVmNSypgYnq/X05x4NybZsmuNjUs/zh97Ky4eI2h6o0hrFQZJqX5uXIKsGD3yi
dZIk9w3aoaOBzVfF8p3VfxbvWlx1BLLP4lB0y2GO00C16UQytuumqDimcn9Yp32ldD+bYaQnRuBn
W46rEKmJQ2LT86A1T205/8Uxi5sgTiGKEjMYkuqpsfBPRZb9JK+2sVuMhO1ljahhlR5rdXV66qj5
uVx5Hb+sYkqCOFL+JEvx6jH6WeenvD1vvdP809pvOMIR6wc7z+hqhVN8GwSMZVPnreN9gDOHY/0m
qfRUkEZHRJ0V3MkWi41MnJoUg59nSrSXucq8WytPWfyh/qxT/vY7oTyLflc0TiLu9oQ9b6yovbQ4
WIqv97ETdT6dQkAMa/lOPiWDYIXk1x3kowJi17SUwe/pPLbta1ljl/4zvpSLeNU+pNWn3FsJlNFV
DLfp/SK9jdlp1HsH5li/DlzWeuwCVuBkJRc7SYK8Pnf824IfbwFt2/XFacz2FdGbk1NlQUvipX3R
ssCgPBtRcWV6LTVDbMHxQWLQqV8MQqWip6lVvbHcTfl3avgRqnNlL04aSsR6I23xy8zyXRFBeb62
uNb6MNOOZdnsMyOgBB6r6zx8JaOrpvso+5WSz2h7jofvKd/2jeJ3pFE1LqtfBUwYd4QE76hU7VvP
bi61uXGcImeLwcDyA4Pc1tR+Zn3aU3YudDKFDX4Zr4dO0UFD4auonCXj0cj3+U1rYjbQpzbzuEvW
zFUrIrCy5ISaOGj75EFYD8ZFbx5wkVsE6SCbaVz7W5patmwvNl9LkInq0k97ZaMRPoeqJzasNdjD
j112YEyQsO3L9BxgqrRfSnvf6O+JggGxmJ8M8W0S0JsBMFFSP3OYVe+io5xQMjzRPpSVm8g/vUrc
b/Vlo58r/5rpqsP+a3jLa4+gT0UH4Dip5Qc405Bcombf6rcqP3X6Q417Hgl4iXsecZMseVx6a7dX
1D0DwVb/VJFX0FtelK4JaDd4xKHuVLCqbBnuNkQS4ZPJcJM/rqSIjrhFvFS94Jj1RwmghRLd8cQ4
0uAy+2bGc9smVIhkeyvrnfXFpdK/1r9668ftc2HsBZ58eu5p+BhwdhBpPGj2dInK+pEKzp3W8GFS
VC8/2VFAA2NivfCzmPVjdRPJa7xcyBqWtpdOY7JJUidLq3MzsMezVBtJiZRpDAyZH247RW+VtGGZ
prxF3wuy4vIG5OZY2EVgVhlvPBGBtqskV+kgyJCuSA5/KNv61eCWLBjC1IRltnjV62u87uryMRp4
5E8G60wl+AaQBMqC+GeKI1cntq5rfrO3jbHvBLM+dRfkajvTfFjra6W9tNFZZ6CtYcEKX4vcSQ3L
4pjisx41wMPcB7fKqn3/VHMOEs7cqzyy7DW3pvJN49+4HUoJjDdo//V5OGP8NT81ut9kLk1sg8s/
fi4zCWaZmjPluxIh4OauqA966hPCQg26bfrjL2+ZZHuDCGFAZyaQ7ZqaL031OxafRts/grejQtD6
h2ZwRM53987ftco+Fq3btR2UofmEWNTm6+ttOUzAIpr6cSk/1vS8kRASv/dVvCu1xywKKvbxeGfa
L2Jxgd3sc9aBg2mBVu1RZzkmJ9XEIgYIVNDBbr4p7dFAdpQnx4lRlnPEcLqe5/0h494fDdZ5hTNl
k1ygIUaKrtozAbEsp7yPtOrxLEQLjuodyeygXjZGNtuPuOviT1F/z8V73zkCTxEhNPalqiuHiF4D
rEQ59jU4inFBxDBVtPUFZnZld6pUrk2j2Jnaq8VYETn15sgoYvvHlizJksvjL9evWn0tC8eIg1j7
0e3C1Y3nPHaKbJ90wShCSA6u4cl0Zuocmhdyg7OC2DLptFa3njLo5jxm16R/0ysA3GMvzd6EZyAr
/i32XpP/mOhaKXYMphSVOSY55hsWttyVFjQ4TtvSirGreOaZXmTmkV3SWfs5ErehjuFP+PkIaqHf
TN/1P3Md8qY0iZt1gZWFXcfw8txTDNfHv5FxNKLDhgg2cc0imH7ajFGNBCds+rqXvC4UyS6u2l/w
DTML9ix46rMN4v6g0eNrsaIALsm8yylXYGCAkkjZvo0Lt+hec4M67xLC45iNDI3mXuo/N8t0jPRQ
kndIDbxshhUSZ5o2VK7TwDzniyfU1+1XS99UOsEllt+3CJs857JROXLJt08xohtXrsmJVZ6Qkkj6
Tw/c+rwKC2x7VxIa33GOFjS7Dr6EYZK6ThiB5WcR3nAkjXxVkAABLz5zA5kRCXZqqBrf+fLeXWsu
liRMyW1hTIt+jeJtRgkMlFVw1ApHGyIXjc5kMJ4DO4J/7OZ+v6KW1M2PWDv1gsSc3J8TPqTlRZ2P
PAlFC0boaNjxWtfuz/KAtBOw11XFWwr4YF6nxSX9SWOPVF4l+G4Bkiy1hjstQGKIMcyd2f7W0Xkm
Vtreiw8DPCdhbA5X61JTGDnuDIvcgddZql10j7tt/bnjgR/Ifk35QV4eFyRFrP5NHay912S+PDu1
5Ea91w97Yqvl9J817fOscpcZJkweH7Up2m2mFcQxOfP9Y7XwhrF+6jQboNK7ZM1TPHldE7bzoXtp
KWUlYf6P3TNCCineYtSKlhfdRgTlH+bfmLuJ4tQyCfWhau9w+VhzOB0G+IPRU7mjf7XsoPyWguR+
wgTjSHhj/M8a3hflUTxrxBCo02P/rq1Bzd9I87Z1A6p8qmIlZAahitNhi4/Sf5smOxqSLcIT9Mrc
cyWDy7At8DkE+R2y4+i9xPqnknJSekN5BKy31d8kdov+Ky0CkFYqnq3lRZGOfefmSxjJAQuf8Sdy
0+k+MvHTjJ+AvHQe77J/KiP1La8sHrLmrmnQ6qAEeS/O0dLuO+MEj72jcF5w60ojKKzfaOCDy03X
PkcSAKxH+a+un1glCiMUcb1rl6Nec00v7K17M/9ulR9Nf7rj/wRBcbKp5fU/YOn+yIld9pAmIdEx
tqPXIfwAKi4ZYCjZvoxsL1NpKL8UfOUzv3nDIJ3fwJt3cK1mdJNv8CY9JYfGErTLi17cMp6ppCFM
nKja+Unsh+bcaIG5utHig5YgCKMMgBDuEnUjuwxvF/lGQSfvW8XneTOXfyPXQvww6J4ZOWMcRE3l
UtFbz7ctIfLgaLc3oOL5e4xbp34X4sbXLvduQVK5EUydD1Q9Y3n42oxjFlFrYIAljE7LUCO1fGvr
qw49k7720u9GgT0PjrnCexzvRQTirmNz7Lh0tMazldodyx/SHszYy65b96YJ8BWFm5Do/Xey4qQ8
ZIpuVm9CLyVx/VM/jwSAor7uizphWz8WepDlYaE4NrMrFTkW6WJDYFmc0X7B6sspRO+3VIb5GPBq
GqUPwi3RYgicVPiy/Zp8rgObegk3pTpTEurmWUHmp56GNrTV75l/ue0nc9/ku0p6i5qX5rNSo0OU
vcCc3Jcee0Sk3xHz1b/3JwGk3y2aoxWPnXFUJi5zBdvyix29LQmikNrhS2BWUxi0N93NoMQ4iXsm
ZwOGfNrJ0z0AKXXzGm03/7Q3JqrmWSzlcTFY2oQ/82zl2FB30rOB2aH8FZryUSt4bwuwvAUiA3dV
p2rcHMe1cgejOZn/v95pbKhpgFrn2UloaarrT0H/Ac4V49Fs1XcJAGIn6eOdw65Lp+9g7bmGLJBn
vcxBiWirifvnTmsP/Zrs1ap2jLEJuyb6k7Pmnz1ZX5KaBi3U8i43Ukf0oZHnfjkLz7Q81Zi4WHZV
7Au22StCJgSkO0tx6+RHTb5U1AjqMbICVnBadDttrzTHOwyXuLLxB2Vf/lCjHqYaodt49upLexvb
2BvXv3HSXBQoPRcXmHMo+C/Lmqds2hgsQ5s4xLf5k+51ir9ZfgXVoo/p32IcVKiTxRo/KuGxjLe9
I6z5lLdkMA/TcR14iUswMRV7DSC1mp7rJ7v/iHXZz2Zi3drcj838EQjAz8d7fZf6NE33xR6gdqHR
uOnuc7JMvD9X0NItXtxyvDbbCUwt2qYPxbqlWvZYR/uMX63r0pOQbmSLdjnXBEH31yQ5cW/Oq7/Z
zFgP+l88/84orWMQgB0DPhEUpquI44x0USMtKyZRy+GovQ+9MMPDHX1YAb6H6xyH1XRYQWIhq6AS
tPjRruAv4Hn2unLcDCB31WtyTsHtUK/ARPttg407cQuno2MZvlhuFXnb3S4yvBqDZkSLSTDJ/b5e
z/WPieYqN6cr4DIoxTRdpfEgPW3DA3UWeCgn80O3Yj5dt1CD0gztJkbb8GsQlVJf1Nui7cuc7L49
JXe7nH5uTr1p9Fm4Rfcs7CfULsRJIyeQ1JvKo8+czHc0C3eJjxlThsyAQF6LRZQahFFMkFS1myd+
IeB1/1WYH+Mcmup+JamIuq7lZ0ITWELgXSbOcjEyrZVeDk0cLeSNa0nYT5cye7WN0zqfc1hWgF79
IAb0doC7rdvBOrd+Maag/e9E48Ce3BjyGFEU8hlfpvXSKrfhz/4pUmM3pp4RfTcLAFaa3hZj/FC4
GVZ+85i81c1ngRLMno/Tf72/c+pDimqDK2HvGibHemgnhVHiI2d6ZIwsfPA7bdnZoU1TVXQp8qCo
bvb00E2eVFxkuOUxP1JcbGnW2/regnr+yuza4J5B81NHv7rl5DZLP1rlXHb43GX9vC2uzue9OCTn
Gs4qGFyd6jWdaUtSSi9JP5r2JH9Z/Jox95byJ6pfRxJdRX5lBYSEhD0S4rTVmTsI7k8cg71yiOv+
KDo4QBKJoBhLeb9NbBIgx0B9Pu/ywOx0MorXfINOR84yIg4oel/w8RZvRN8sYj22zHGq4drDw6Zc
itZZZkKfA4I2fHGMzHt3t/DW9mOR4fkdof2udzkFihrbY/vQkK20DBv3/SZXGSxQkRRODeLHyIDS
x8bom330zwqrSeMMWrhsnvZkX6futX3LbIfnARAUsEKJIbekv6L6RypZU/r2R8Wgqbx3wCxxFsqV
7a7VLkYhW7qauWsS2VWvaQUd7t5nt4919aMoxAkkW18tReIX0HMs1jBFF5vroFb40OdADIdmZKOx
6f5Qj+34hSX3wSTzW2y+BI25fUUTaonqef6Q7kkww4OESqNrKNQc/JRDQ94vrEr1RtDfKdZQxd7v
GVgFtfGi8bTF53z9aNP3OPFs+Z8MRZeKNyO3A/1hkb3FgHs8FiDwNvQPxR1yarzYivw1ltIxbrlp
IoIeXy2wfal5NzKOWTcZPxVC0KdPIvOT3GXXqFAZWg+rTsSVwZeDUF/8LtGhzKRAhr9Oor088wFl
t3FqfbvMg9aEw4G42y4NWroYAhQh9vTQRJwTsWvwajf1d5acU5DpOHY6RCRxF1pd6ay0s7EwJN2X
Lj1r5Yw4aEaTj92TNyQ2Gd6RPlaJn20VMwS4tsEt1Rqemc/eqqPHKWKABy2/DMW8axTzNMLok+8s
OZr6OMY3KibhumMbgdSOeXsyO9b7/ClpSASYCr1DAwViojZhblBuY7GFl4WfsCvCPIOYDG9W82kp
Ac8lyziQojSfuvqzsHkmUgAXplMrqc+KpTqV9Sj17v2jnh7FcCn5A+Pik/+amSFjtB4L8RM1pGW/
ZTLyfIUFXH2W6I9PdH/ZBmKOWHaZkyNU4RwVZaj8qYD2duKDjLTrhhwyUoVbGW8Sfev2seEo3D5r
+6uP4/tvOfL8Z6hijJg14SRM5u7UUcXTvCQov8oPrmxLAU40jd2ERLs083+9AYRaLGTavIGDYNNB
QAYx8C73D1Xy18PDr2y7098mevc/ocpl088j1HrMjtZyJsqW9V4zEqXd+1TkB81Ck5VkB5W/eGyZ
R2oxj+Wi3EYyCeZDJZ6j/CrQMsbRq9zPvbvZymUcpsjr1Pu0WX8kRRaUR2n5sBXwa4RuzsiPMr6m
9pOqTv5SHPoNnip6rGIQJe1xiA+1CnP4pEihbnmbHbnG9NvVXgK7Yph7UTpMu3q1T6WXVJ2YtL+N
+ksAMaXDXhfQLbuso3GyAnnPSYQtn4Z5OGel+lQIsGrqy5LyoBOjWH6LDrnEsMqwztTZV9vn3HOR
JvaNGGveuaX7Mpb0RbLh2ptN9ytlgn9C+ah19b4decOHUedcM7/HAaSEG1iZJSscc+szStYDPX3P
8XhY1BcTWXGNhSBt33QpfuwBtTsWjNSUplMKuw+cZslOlULs5gwtvq7Jid+o+pNpxOlNEwiE2piZ
vtrqvbDjW21S3iMQjtbfapx7qq7tpRY1Y7m9bfIdAuLIiWVa19VzkcDkIoQS0V0ZyN4o7O6ttKnS
k6zpIOYJLwC5ajtRqeFoJ5HTZmbujHI7BckgvuLOjH2YUFQLa3KyIgQkQpvoDlWY7qtLJPlDEQrF
xt/m4juYtflV4n6P9Os6PbN+dtnRtvBOtKlboUiqvnRDuCZFCNtO71incsL0LZwwThf/pdKTRkkR
SyhWGVubH6logoRTEDbkCh6zZdCoCWzrp8KSjq0izY4laZ5OLofKi2q71nAb9dRVqnDVPnUL/ksN
ioGnQf3sFlb8EjVFU8GVwFlad4KOFOJac0yCjLamPXdJ82YYyi3m3owH1UPMLg6Zol8mgjeBCVam
WAsIi053xuAwNeAKtA+RkFGZJNO+68uHaR4FrFYE20XAcGIFbSvzZWKYc0yrjJxI6sWua4XiJTGf
t2lDk4xqtroQPKe+6q6lajsWp4i0NGet/2dnlJwTNNJOY02Dk+4uNjpUXWt+dOnBrMt9Go9448YU
fL8M5OiiT35GC4qNLUujknqVLppFoC1JAdU50xicHaZIUwkpodC4LZb4hE8pZepcy5fVOEidr9qH
Wg/i5TZZR0GbKfYA3rahGR55rGN/oLADOktsYPWZBB6poQFTkGYpXrZo4P6K+YJVnWu+IqQp3f71
S3cAX2EbrQen7J4bWjNitpsL9LZkHkXyZOheT9RE79opOBNEb8rNMrJZFFvIBmBjkMLSalneiKNB
85A/+DUBtuNqulrMj9vs49baj2vijygQRpXFsn1NZq8dx7AttH0rBgH3xsiUoTlE9Mz5+9o+1cCp
o/Vtcm4z/A7TZzHYBNZoH033A3AWddV5iNOzUoeFOj9s9q+wALtLNpROPax6768Gn0Mj7a3kSxOU
tkgu9jPSog6F0jeOXcmfsh1Q+eh2DfIXu4s+u6qlQCeLEJGgxlsU4Uq18ZmaysbkQzFgP74Nihyq
WXJbo9yJWou2O+HoUYoSopbQ4U79GvSdSdznUo/2z9Q1sjfKq+VKSpx6ih79KjV6VF5qbewplGwG
ZMOZTN9CqWs1/wf0QdJwk2+ljKSzpxHMjO0jEmzNhQHk7ejH0s+zLBxb+5gsC0we5TeomGYI+XqJ
wcYafXGSvvaB2upaIDmbgG+sqcqO2dKCSyXXFlNbCzwy5tVJgozTJiXcUCIuY/0xK7afWvkFee45
T7PH6G5Q1MCdRsb7Dd9KierGMAzZk8dq9I3mrhA7L/pRFpn1tCHtrGfD9qu7aBeduzMnxORHyd6Y
dptVhjZSf52BSrCdZHiTalQK2m3glW+hl6KyY2QbZM+YPqftn2hDlb1TQ07WobRJGE/w6ElubDz1
6nkxbWadxqXZOlL1nTrwV/zrG6L/IuMhR4HQMShXJlO68ZlLLRuMZLhL+VY1+YtircZlheYGSyhY
ze/qbSXX3GK6mM3VSF6lDpT6IFf1/YWrUnInS+OrMXjQtHc0Lf6YY0eTURAnWvvXIOXPncl6T+M4
0FLIihYULpeF7ayDtac2iOalv55MmH5hxrFvSDi66TJVP3n0lUzAnbzC1vqLyGBmwi4z/PgDKMUq
K15n+Nvo97gj5OskAjN6jJSzFg3JNce5qaFCvOnL9pM203zI+lerCIbC+NXLlJqVKdCRi9Hl56OU
r7WLMdMbMBUQK+7QOPnwnBqqY5APa85OgRo314ZwuCvvyLtGG7LYaH4tLx0KIIZr3Z7WBMET6lVL
LWH5S9dIutBIUGJ7xNuZK00OPF27mXCp+1BbwU/IMHtSaBcS5sl3Ll9kJ0i4OlQgMlt38y8l2a9U
OF6F11XzeZv3aXRUrUuvZ07MEZNPr1P3BOkEtTyXEKm+XYG8ITq1seU6kqL7k8y1BkOTTPm/SUou
OdO46I6L9G+cbZ9D+zEVrS/NL0ITRK/OeBM0t8ol/VFn1isL5AxTz0lbPMaGpYdDt5EBwvjv1dEI
b6o88t+f1MRBxMSAzEtb58NDyiZWltspVkjqBqfQAIGGKYNWXS9WYdxVTEpQymFRf24riR+LcLpN
dRTlY4jqg70U/By4YPNP00Q7xW/s73AgPKTyV44IYNV+Z4LJD3g1aq1IXcDwbTWwnIJ0FNvBpr9a
3dyySSBICPIurXhGV8Dam0m/pWWgIEXdiNA+zYIk9hvyYWoA7DwNp2a12O/2rTVdF3nF3TL1aUOo
KoR2VUBci4H1syUQxehXMAfNn6a/pDWtJ5QB7W5KqvE6JiD6HPsLvFacKKsry/g8bICq7EEes9aZ
GvFqIkPB4FEb+rWptCDF53LocCVjXJGq0Cqpc5QYvMfV4oXdEFEuapS490Sn96Yh93fd3vJtkhBv
hMogV1yAoCNdOgRqfFpocmpMYe1aNbtUklcgEBlrAuY0jXXRlGAWZAvXY9GF6iQhaV3AABnEHkcp
vsVT4a6LZj0My/q5SOCGmi53rqWiHq5N+6lVqE6zlycQ17x76+6bcq/Gf7VNynyqXDUGUdHMuVPb
5lXtYZWLixo9o1IvvDz711I4sryNHZdm094i61EjwBo94SjTJGC9Lvl3xPLVtW/J/KFwuCXW82C8
LTqorvIiAxpmd0XQWyYgizX+HJfH5mzPeAeipG0fzBWSKdILJTTTRP2McKuWEKfxBidXR5FrM1zJ
k6/dl7sR4jzaWhsk1dzPXS4+h631ZrXF0Bw9L+kUapHplvmiPMvWTzRKDteC3qbpKxIpehkMBBmd
1pgogmfpq5NjHCjZZ9+Xv/GWgJK9NVu/b7PoVQJekMfndAGSTQwEN71e5GFiLiqvD6reWnZLHr8d
55ClmwpGgPhBGGEhf68JJYOWhq5Y+y5T6wR4MW6WDJ3MbIItB+kb57hec2CaQVX9aZUBwTgQSbQo
41FeEoWw4O96fjNGfEJg8kLY3Hd50K9laIDixeNnTUr6mDzjxELujgpx4uPmeJhfxhlpqJArtpXM
1UFU1A12yBRpODBGg6CDTc33nybr/Kp9hJYt2ORt66M35ae4sv+VTckADX5prKWEtuAe7oDoMSjL
7nUwGO8A3DJjOhFInEk+uvF4WAITQxQKZgEhYrldx7bTZXeZOhUZu0SC3oDQLjVUL7qB/LvJ9Ogd
4JcDrP011OZr4ptFx6EkSEcJ28uvBBkDk0hP0ni2qKVxevYLd23fyHVEzaLFTjmDcpKWPGLrUkbO
SZa5stYfS/6p5Js3TMN+lBGBbNaRltMdtuJFQdTSWU4xpEEarfQYA89Ib2vMN9Yqp8Z8AII8dRPA
t2VclbgOkU+X8dy9L/TIVmONfwi1GgnP5sD/rmA/WJbXLSCead93vFg60YbN3xwB5NWL/T7mHdRz
wtYt4XAuDQEuIxofc8JCxukZWXu77wvbCje7BX5NxEOVgfYxC8luXNvtSRtRmllKh9hYPkQqw3DW
u1mms9XFPIW9PDGX4kTpdbTpiQ1bKKJHYzYAkEz9LJnWzcxbR4nO9do9GEz0mpX4vQVYbDkcY8fc
Zl6BAIv7tzZHnDIvYS20C6WAUHcv8JArHotgnn/V1jyWme0Ji28Y/os/7xl0tyvnMJ7afcpfS+nR
8E8vtTL7evaPgz9c6/KY2mYY9QHLcTKe9JcIzU7T0O2NaqWvFScC293MyUGGfUiij6jjdORBQVyT
pNtDE+v+ALstlgUo1nppiIirZ1ppjKuB1Bu7NdSz7LTbr0CpNUTjvq3+2XQxEf9wn5xmtHHVjz2+
SeI2mj/owJL0M5YhUtCxjW4qfc7kdAvD5kcF0eiojshXd24mTGQZ6nE4NyD+XFy17COar4yn9QCG
1fAWI7qQTF8epJtad6GdaH5HfLyz3rkYbYn3bOmBZqGAX+twkt7mNg8Mkmzt9Kgurw1mJHWi103I
jpX2d5rDUIrOKSYJMPL+0s8c7BmBLeO3rc9JKNRon+vmv4R+26ktgsUU1IpjeKsw3pQI8tTcQGWG
MMFQjilzkMC8GfXxqZ9u85wGzYr1z2gOGhYCTIEegYp3H/wo+KSkCbIT2ZUpduzIE/b5GrSMNSnW
l0OO2kMHpSuTW2d8SelNNlz8RcjXPlb1S22+TXh5pSXVdfyoqw0PaDZ/r0uNt76pPpQ6uzYpIba9
NlyVxXxJNpn8gnJzGns9SsWxsYmY62m3s/YKqFjGVnn/HOKEv6aJBbHje8LQIsfJD6Ik7uMj2DHv
FqdnbeZBXCM/z6EyT2NzTaIby0xSQwofy/hum/TbMfMGPfvWAU7n2yq9MO+nbXSddKirhQAAOZ4R
W0cD+waQPPv/YcjRgevz/CgjSd1Q2trrFA4sJ5aVFjvVqs5qu7qbXh7WRFef6MtCE6sNeCbTYfGs
EQWuosSc3YUSNPr6rVrmV6V+msV1s0an6CQELmqPJKu047OlL58o2Ovc9qYIEXm0yKDK9X06qqPy
RelA81mB3TgbRp6L6s6E39MdmGyWZmXXJXZDq6CyVnbiJjZD2fKV7n+cncdy5Miypl/lWu9xBkBA
XrvnLFILZiY1i7WBkSwSWms8/Xyo7plhoSuZY23Wmy6SCIgIDw/3X2Cy6IMuTY745awqtZibrGa0
8TVL7MOY5nJlObsuFHda4K1CXSxcu4OIsc6CtSKBLAXaXmsLtVgnwVGynFvIEJX/1rbmjdt/090f
UH1p5XMKNXRpoXq3in4TSOK6pM5emNlR6uS5oVmr1JCNW7MLQUJ5plhxiEPAKW5XUBG/+y2sqxaF
ttgKtBfTCVGbbXLMQKP2z3RdigCVKiHHEyuXaJzlUIHrmu+kd6vBA3MEYbJLnizrBeTfIN4ymgUC
yEOz6CRyGAJK9mgZwz1npq3BrpMo9EZsVz42kKCk6rUbwqMZ7fucToebLvwkglphAhrqN2HXrz3L
PUpgDfIuOOhBtlNdHY5Mp6/qTFUX8H+WkZ5TdZJ3uUPVwM+8xyKUl+j38grgnfgghtNyVcXt0S2d
uUt7JR16cPlDsBCWuYjSFgxdmSsv2WAbHqUVJF6lp9Is5rVNRN3g4EDheqsCbmtxAzBgqy0ilyLt
SbTPBN5aebL6rebw0ebQLEn2bwcP+RZQ67ck2Jl7x/zQ7Bvw3Fa5tTkyO9Z9lhh0Y+4GY9WlVxWZ
hJJTNNCqdWs5d6yvREZOT3pPAcmLLpwXWs0qiTKAiXYGVCrIpIUirGruuyUvWEniXVS2aNFR5A2C
RcHJ3fUXOf2avG13ZmbcYr6VLUo9vSnLu95bC7HQfLHPqBAr4qHKU1Jol4PAMo0cMctzKGnpSqbr
KqxuHo3qS5xWRHIKuhri+BOUtq0tJ2tXCdX1oAxvnXHbkptlw7Ut/Yi7J9rhHNFHRiimOAjz6tYw
d9JgRbs26nVwm9YuB/lglRvZU16bMgNkHO86CjFqsrOaH64YgJ/7b6YaUQuX2PtsdMEeq9Q/dIiA
Y0hnvXoDhzVHDHuNDv5ALlF3J/guVFH6Zc9G3p8kFnYj61ARlJlfd9+gDFX2D198KMZmKMvrWD/R
yaRN3MM3lvKjVyQLASM/0ItDNFwXWrTG83VZ0DsS8U2RPJvBY1+wD8I1t/ZRC5a9AC4ujgXaVGFh
UaQc+xWr1IQ65S+iEYVIf1YnaQWFVg7moZA+BJK5Ebxho4AGM4KUaj+Dm28tYRB56NKV1QafoXns
e0tavD2OiSqM2xXgZ9Ww5m7TLNLhqBkJv0xHzqEh4rO3SjmlRYCoUBKTaNNnV7F6pZLfyOtq2KEZ
S2F/NqCDZHYQWofHsfHlLtNsC0PXpyqpbykYadq6ak55PY8pc7l3mrvME5Js0Nnaez56Y1EYscIH
CXQHOAmQSt4VYPJZKF4tzs90E8BXSQ2N1wKGrnSsPaAo2N+GgPFsDuWq4BvRHfBPdDQlne0VZEXu
xHO/TFZt315lJc2Ng1/vy/651xaBoc/VcF8FN2V3MACMqv4pkyWmphc+Z7G2NS2Lt/dmZ9eFlOwM
ky5vYYPKhBopvZJ2bDmWU+6DqE0daVlG3mKorF1q29gCQtziiJtW9LU7/VHWPvQ4Addl7Hx3eAjy
F1upY3grUB3yVlnATl30agX8IVxLAQBZa++OT1S/ckzny4OXojoN9a/WnGVSZQ9yU1/5tGNqE+Ho
Yi81LjQxaekV7r0bjLPCv9Ftf5fzplVHWdF1mYui3lbiYMm9jiIqKWzglrj9hRu5Ko+QjUnu7i03
/QZRAwAADYEVNmzLQN06IULJjQ6opB+SRd+86rqgXFRTHnCzNbpY1FMLTv5tjVK5OVftfqvIfb/I
Ww1JzuQqDSKUWTyysKSpqK4YjdutHKvCay3n2Jt39XrAIUyEBexOKk91Vz74RcpqL10ZhzsdjRWt
UtVrV1KMh1G3T14YnO8XbqPXW1uhcODa1BI0G9ym1QEThQIFJUXqn/LhBLQzVL6FRTofSpQKwMPn
9J6fTbb2zr3LaQLpECfsYuUExYtWXRcGZIkePljbxe9JCdm5Lx1y1Bpkv5I/mlgOF3FN+tVWb55Q
r4pc2VmjFkQWX2doFxmp5W/S5qagcExPbVDCmUsRzKJxbCpsi1BmOl1f5cYPzI3QOQq6rdO+u1CU
bY8DnOfc2A1pUmL12SkpAKnBr284eeI/q8Pta5WTM54eM1ohQn6OFP0b0kdSWm/jKHgWLnzcJO5v
TbwE7qiabkg9K42aV3PdRgCfFFgNy5K1VtS3FnI9wPZ9762vtqovLWV1aZn1lu7KOkPoKYviOw+9
LPKmAaga2oKk6DgzgO7rte9ueIrjhQs8G1So34Nu6K99VM1n5NnoBwD99STzOh6GuWideVAuvbJ8
U6tszVpaNKW3rzk5iVCa63QfzYjWde6sVSpDXnen9SRmxp1F1XVROv0wN+OIFBt1LCluPuJxwvkr
bMvWwrgCsJM7d62GKaOVr7MxvaDqlmffofzW7cryYbPhT2VQI+dZoR7k6goQkZXSpUbPKDVPMhi+
gPOFEiLmbMA/doquI5WA8gZ/0fOjxZAk7ONDeTRbaeRE3lDdSYP7PF9BvIWLf+3TDO05vT2AF0U/
QOapO1eFN0aRYeXG91a9dPpbBU0WacuyhNKa2atC+t5WAGuCVa3Pu+I7uG8Xf1/5tnR2XnvfK9vG
2YSutOj8aye4isCe2otOvYvyVd/+SOKlnbz4dOWN775Oc+qxoovqP3vEivZRjpYmJlTtQaXAKSXI
0yScZ4eS83183cVUzC1lBHn6V65JYnMKCRp2c2Poi6Q7qs1jot1ZjXGSXP17xt4ZWUdy4IXcHGlN
lnL9kHu72n4SJMsZdfCocdJlaRvOyarbuVry0Xw4HrUKCYzDCpZ/WlubJztH7LAEZZ9GprYXI6k2
zy0kP2mLzws0zmOlJBMtj7YOtGcICFFDTI0xFqeqAI0l0n5TSxadqLTcOWZKWKh7dd0AwJrn0K6U
+CmX36KgX+dwSfoMl95iGBDAaXx+Sd/3wtkqQbEtsnwTSbClImmtQAKwUISJr7zRD6ZbesMPz5pb
TnCS08qmxGzsMkXm5KGAnqaqubVp+peU9bL22Qsxsk9UEhiD3oayFrZ516Rk8cCB94VOQtRDx8vj
7+jOXXkyh+gUTnDg3TRmQvjt1xYaOV28royTUE+q2FqUhOhAyuZVxFG97A+Wrsz0PC92muk5i8DT
v9GbQHCENnfhISFFY9HjizeK9uaq1iaA4xUOdLRDEPh0ObxGsMTFzFDhZCGQJQevsQXq1aM106va
mvJtppHUWsOuEOEhFuWdrwH5laIHyfX3DtgMXXKPeumLmZVBQquCjW15G3WAEIHCWpf2C6Q2GhqA
yQ3aPzNRPGYBfIZ2mUpXTo1kdB/r82ykH4V0iW9qpmpDcBUjU9kICXR5boDuNoTgOatbqtu05tOZ
w2nRUzvIAn4Zz+pc/iblzrMU0BamM2UYqB14+g+DzbqIlgrAfLvcdv7K8ElXvP7DDYJ9YoNgh6hA
BqWnFOn6EdmZrGu7XprA2DwlWTrGjef6hwpsji5TpRjz8wgGbmLYO6VA1OleNZGRM8EChRR26axV
+SKAE4+HuQ67sJQeXbVY2HQGqsgDsHHjckfAugM9XwwDvd2k/5HbwEAkWjKIvjQ9hCgrvjKpGhYA
TGsfSBGowJmgHxhHybLU8lsnTU5G5F1j/7ztYus6qw9Bi6hSXb8DpAmkjSWd3FBfILnxTXG8vRMb
8jz0ICeQ5dOGtGfUsA6hA8Yp6AAUfy1HpZyRv9cmgnehmwyxabfQbWby/HV4gvA8GyUTb9oZnMEL
koln5KinHsFZGDS6rOog+LSVJ91n1W3lPF54gDMa3lOj4Fzz5D4SqrKX5TYbAaJqcehVLwCKqNMd
Uvosf67DFmqsXuhk9B491/fatWgraYMH+uDCfZwRuBUTqeOwUpOisUHnDN1xlM+N4LPTAlwNC/Bd
8JTUZR7N8Uun5+lIh4B6g3xhaPPcKxhv6ZNDQlEJYzBMdoZOQ1gX7S7DdWQIed2SWh5o6bsQe056
N9Br4zraN2LbKlujfukqhA5KJpiUrysbriJsEL/6lkfqMpDsH+xipbdh/VKYS3ibxiyn9qCVN6re
z9WeTM3mofJbr39KCMPli8iVjQ/+Q7YhmQeu8eK1D+yhkJ+gZM4tGGZO1mE9UW8CXdpFWgm8HuX3
oSajhTjPxBZw8eOZ4d7jSGIWKJzlrOwXuYFWmWzyutgoYbVLPAkskoZJK1nhj4jzgZrvVP6ti2De
Cbq4X3/Sn5/uN0JtU0fkJgujNE7kASNG7+q0iHfOdbr2Z6+Lx3ITVjN5DbREnj1Jc6h1YGVnu3Z2
Vy+sGcXpubv+cOdvcJAOMljo5dd3pPz+S1N+/PVLJ0br6LWmxIf+hngMhdB4j7OVSnQa24VzSjpk
xF+P9fs1iyDpr0OZjpfVicRQaeApWyspoHqijtGNJfKvR/i9dKswJqGnkorENX2fN/ShLaWjARI6
O4C6vCDdPSoV/v3rCX0c9tOq0ICXuAp1oUMPPCQaXqPyUsj5fcwUU7lkxy5TIyrT6KCrs/TIzk6C
BdW3Zr/86O81dnR94Ty5F+xVzrwmfRJYpBT5Lr/nOUJyh8fiXrqlBDsKE6YXBlCNc7FrfIWfXpVn
SWopma64ctVmg/KZDHJIyr9hXPCtMNVZZguK3u6SgvDYWgUrDRbZD1p4b4LTHqKg9MSiipx/V9ME
bTjQbHJsFF6D8snnxBejk6tf5961rUQbE/5A7aLl39O7bJHFlXX1CHj6un2Ts4dI33cfej8OYCID
N2zi5DYQjxLam9kSjJR7kj200EbQyVFtLWhzTw2oz8TYwaLW6iUg2ht8zJfmHb2OwXvo9ZWM6EqI
CO1BIk2uFyYHC3ANBKqd+1wp8AwAmUF5XQ4aTP5V0tJIWSN7eTuSdKn+f7QmCCoIrXP8guSDeEPY
MLtu6xfBbk9GRMiJw31EG3HITnTyuwz1CGkHzLewulmLNF4zc1AYS6iqUatsH80nQAG6uBIkR5xC
6mZDQwwaZdluDdSo6vA4ar/F4r5DohlwovqjzAitVFYcQCq42Q2gcNpXXQPl7tUrPx6OEF/JWzxP
ncmyQfh0r6PChWmmPUaqdu0HBzcFaWWfYkCtyFwEFB7LZdVvS1UDHXxnqcfaecciqepOosuXev46
JHuIauAfHguYfQZ2MRlhH3kuuFYK9VH1LiRQK/ldofk1eu7WnZo110WdvKqhubA5SSskknFC5QD1
QxRH+n2o23POp36x7NCfoITBuWBmBa+qkyDrka08Ovc4qGfuJnZeSvmYcDyjGJRpForICKqpaOQA
ltuEEXuZOJIZDfR8BIDuhLsK2zWYZcCeQ4A6TsbRQ2C9J556KCbwAIPyoeh3dbJXwa0UIOhBZuYB
YgJ+wK6s1x8WUoCODIlWa+cYnRsDNSbsF2HGmN11rR3i+AZtIcXd2gbCS/6SA0hr7vMSdmMI39J9
LlX/m+V5j2GySeS5nT2E1U2WqAulcW8lThNx00Ckx2AuseZeDV+pFN66S8MZkPoMYG0dp3dfx9Wf
9iV/j3yQhH5dzkyRxrL7DKAwGj+Qn9ADlZoXv+T0BAa2AR5t0Ef2OAYMkXIjaadYQUsAPVLQFa1X
zIBOdQI+a0glLXIObW5+SBqo+bgaKT4vGYVTmWIFp8MGEX/vBjg7sht7D5g8jJ2wBhZrFHPQwblJ
jszyCLdKWdIEPLTSrooOkrVr4p1tKIB27iP6uBGQq6i8yfpNH5TXDWXGyKYBlNXVOqIdMNM970b3
7bfU0eep9aN09g4gMhnSSFzd0WlYZlV3E3btq3Cajdb1c4EqQxchQq26R2343iVbUR3MYfhnO5c+
Sbg6q2gTDSmQA6CoAQjh0XhW74HqDy/6BenmM3m50Mdt+VNIDnNJsUTAEO5L95a8hR/aR3kj3XLQ
qpS19VYdlEsjjbnD32eL0CfBn29vqgIA/KH9wDSO6E+HE1j1raqhWD4vdt57fUHH+NyOPO6nn54p
kGRDthw5PEgJwdpc2kK68EGUc5ceH+7Tpb3WUfvIHMKDJwHFS10k40q9hkdYRqgiljJNZB+RjCQe
9GVLEX8hVSZOj0ZZH6sy1dZpVKU7JRmcC5na77MnTUwetUZXN8KTS71yQlaLL7GLErjBZqXINX69
zK3fP7P2U5/+0zMnsg1+P5K6Kxp18MWQYiyQ6AOcjGCw7gYzq9TgiUcr8EaHBBRNFl5J/puDPr3k
DAD6ukXcHAew4tJ7mNOJ8MOtW9L+K6SVley8kDCr0B/IYCGU1H3jZqHH9kIAn/ZHvkeerB2awJzE
UVoMS+vWi94U5c4LmgWV0zmbaqEcSgTjREm5PPSf6+SYAuJHUcWO2DOU7wVOqXW3sqXHzHtTQvmm
GGj+BvGi8UBpKuhx2wFNG6nGzfAx124aPNer+Ajkpsuwwui+Zz7i9bhi1DTQensn2aC9OPNctclb
NzyoBY07Lz4WHTQmagH0ygPaln6UmfOvP8GZfFwTkxRWrijJ6EZJk6laexISh7Cyv0ma+6C5UJl2
ToziMHIIzYUTye9TQU0d//3zF0+StgdcI+8rNzPuzCIsT3QqIZTEaWqjw58kiMhE5gL4XYiAnmXq
1xce9EyGqI4y4Z9GlqVBJkb0Yi+VBV3ewUlWYW/cSTV5SwJqMDE7FyrlSZcraqTvcS4vG6kE79tS
VqmpgqcUV23Zty5MfvXcDU2y4taLy8b1crH32lKCpRtVjsBtIJGe/VRG7cunK/yjVUHya41JC9BQ
ZXAwOsFAqyLEX0yteyvCaARWRdnWQJEf/dSkTPZVC2UyD9XipjPJXNTUKe9b2whAR7cK+Ipx0SET
4QPWjAa0f2qrdC5EsZ/T5u+hWPv5sJ/ecq2oQSCjTHswagO1RpOKXLpKEd2ERjevHZP2LE08Ofsu
gX3WrZSjDRpP/ckV/titA9VT+u9JHd9lUb/WAKzHQCM9vEgtHCVdUMdFUW/agmYePOW2yGjdIO1p
+svYNXZfzxRrnPq/e4bJxtVptiOroZ0iDdbSxARxNZdfnBf0yAOaRIjkWAJuqLXRBWXFBaDZDCT/
u36X3fjNS/sgcYag2/vaHllWyDmth70EmI3Hh3nAA2FKg4zSq1EgyrIxgxeq2cgPqzP7qfoIoyvo
B8zD9yg9GpTdOCU9FZi8cLx8I+eUwOP0HJkBnEnlMtyVSEzAfcetcA3HoEqQ0Jvl36G8F/IsvkbF
1NKWYXmDjM3guSBI9zRbkgtOEz8dvn73nsao/ulbq72SpwOyX1fI+a/EJtzRwLoCczvz8BmXZvcW
JnHa3Njhtjv3VjZw2ZmES122MjDsMqgyhAtnRka6oQI7/tUinkOPXSCkM9eo4b2IJfTHdTSHh3qC
8HKM1iTJV+hiA6Ne0zbeRut6U++9pbWCdPdPZ/Bk3zMs1ymMlKfCb3uOOMNaXcs3kJZRBscXvl0g
sLU0trzmWTfTFqjazt+fH9xFuOJsu0cPIL+QaihjHPjd650kBP5Qhx1RX8Xaj/70Ap7RfHxFxoxC
yRwJiJm/8h6+nvLKeM3fjTXJtwvCQxiOYzkH6S7ZYmBx3b8hxT5Plv+wgqpONhq7AjJUqL155djQ
CfLwaKngNpMuVC98uTPx9KdHwqfpWMlNbnVha14p0kiSrfFEyoMUJX1pZUf5RXOgM9Hhpy3Tp2ES
YRcI8w+U1OiLZ2290PoHzgcAVMxVa+BvUe4tSjX2pSTpzI75c3p8Gq9O2yZ3IugRTY3ZABqmUr6L
KdEjP4jMTrvIVLxpkgsT4UzS99Pf5NNggh68FkX0Vtk41oP8IlAEMC69ujPZnjKJq65mZH2oCWyV
XPOmySFvIqP59QQ+V+j8mVV/unHTjK3U8Gpq10WKtlVYgL0IPduo5jBtEETvDNJm2YRYnYHDOikd
mABfR44MmwdvGeseOSfOv8ihC9Ql6ryi4pHa7qwb5BokuYp8TA9sFlcjRPRlyd8bpSpvI8uT9zXa
IouugujUwPlHliyxnjUVNU88mR3giP5gm1dWrKAE6ziIpUWy/aNGjngeZR0kj0hLUbhAtPDrN3Fu
FUzCF33yYgCJiiNIiVgSKuzEkDl6EzNVvxD3zxzstJ9B5NO79gvdgILFEJ4I/XUBlhLddk9fNibQ
RF0x5WXbmeVBbTLn5HtFvYtiOIhI8AaQ37JhERDYLuzV5+brJG55fQwwwTQ6vlvOydvfWUDeej+/
kB2fe5mTmCUZwgjkzu2vpPyA34XarSwbbZ9LRiq/D7ryJBcuG0dLO4F1gx8V9BRQ6y0PjSov/9FE
kKf5buXHUQ5q+cqw0PjRZPt7iYCtWravURNcmGznbATlSQ4LGdgb1EFmkJ5SRh2A6Y/TZhfEGhmd
t7fs4TSI3pyhSb9QNeBCXz/bmUgij9/r0wzM0f7Jc0ft4CY+1PFzGlyoI4/v5jfboDyJUJZJb7zI
ua6r7MJkFDkEM6/AgfWWxnAh7z937+O/f7p3w6/qPEnHe5dADlgrP0wubIDnrjxZ+gVKIWYRc+VR
xa4K71r5gtfXmWUgTzKRGnfX2JEULhwtEIDulQW4bzQNv/6YZ9awPFnDRdm6rqRydd30ZpiROCqy
/euvr33ug04WMJCpzg3GO7dh4MrwuEbNgOTW0uZAWr8e4vcvR9iTVezFjjs0EUAjTYWGL2jqGwhh
vFE7/Pr6v9//hT1Zx37SDi6CxOnBALjvyoMzU0xT3WoNYoc4FVpMVGKvHYF1SFVUWb8e9ffJJ/iQ
X2epFwGDG7QkPdR+/ZqGQqciLuJ1GCF2kYY1DBQUjr8e6kwQEfZkNRt1ncKDGoIDrKjwKD8MMUTx
uXTTPYjZpVbaua80WdmZ71sZnrDBoRIpSXqS+yj65tZrYILMzdAyuOSH/PsZJ+zJ8o4631aEUyKK
C8UA1lPkP5rdXuqhCJbfGi+7UEf5/VoX9mSt57EUaRro20MjW/5DzoffO3bqbL7+JL9fksKeLHjP
DVzbzYrgoLmrxr8PmpOcXViR5y49We309SvJ0aLgIKGYGpsd6sXLvLiwo55bK5Pl3ppkdErDW4kf
0axP4LehO6cg8DgfkM29FGfPjGJNVrwuggaw7PjuaW816+IHvY8A7wxn1iF58v71Jzi3KqzJuu8t
pWr6iFECFMeKRdBgUIGWxQxeYi3tHIgc+YUIdu55Jms99KsQk2hGAmYNT4GCJVxmq1yiwF9gmHHh
gc58eGuyym08gJ0wRWWzt5+a6DmKSsRI3r5+WeeuPf77pz21inXb6fw4RkjiuoF7jEq5V/kXXs+Z
Ff2zeP3p4tDhSqEC8j9oByTza+h+VJqv5XyppRci4JnFbE0Ws1bVTdMkjFBXj6jCwZa8cOvn3stk
PfRJZmVeK0EgGTp0jt9K+LPVhQh0ZtaYk1WQSEUbgD4KD4G6QA9ERqEDab2RtrHI0Ru8ZHd85t2Y
k2WgRVmfWGNbJEW/TlJPItp+PWfO7AjmZNYDs9MKw69DOJcx04VSnalRfQdMqyfq49djnDkqCXMy
6YVCzcMK/PDQugGy6kbS9CdFSmpw0IQjxaOeN7ijpLWdBktQie3SHhKxIWN5DStL2ihu016Ijede
5GSN2Lrj1YmRRYeyO0naFX5PFybZmRaCMMcRPy2Q0usjK4/i6JAhqWHTCoUlgZDArH5zvpXwiTFp
uwQfOvcQk5WSDUrtWXEeHQIA+Ln5WJUXIsi52aD++gw1jbPBM+zwYA3SWkMup6Ds72N4YF7aU8d5
9fezhfgJffv0lupIK6QsYYRawj2hQofm2pE+qgLlWREsvp5v555iut5dnwq/Dh4pgIpea3ehA1QA
lEM6XLKoP/MBftaCPz1FaKS9oXQeHXA1fozKCjS19Pz1zZ95QcZkpXuBkOxiCKPD8NbcK6/Zh/MN
avDX1z5325PFXomqieC7R4eqN3T08NSnQpMu1CDO3fdkjVfI5fwJAqsBgWGP+WisvJuvb/vcpSdr
tpOBZOaBy8rC3oP+IOBPVUO1ZwgM7O9QgnYi+x++ofHNffqwZhYbtVvxhmAiYV5WI57x9TOc2T6N
yZJNcnzpUARkxlQAafbJSr62k332cmkfOnf9ycq161JPLJc5j7+pck/ffzQcL2Bfz0BwfP0I53rz
xiRpbbLU9+QR51frs/hYvmTX0i0bhvgu5u6ztZk7S+DSX4915nH0yVCaUaaVyJTwkOMjCzzqm/ug
j9ilGTyDr0c4l1nqkyhRyi3MdcwMD8kbXG/AbpE1i57UN/PG+Uae/PUoZ1bc1B/czlNTxlIhOpge
tUeKoWlRXHiAc5eeBopMbsG8c/8ytdrYxNI0cC7c9ZmESZvECTkWfQH/h8k0gO5IJJj9osk6lCLb
fPH1izk3xCRcpLKJPMTQhIcGNS948kh6GBSGLx1Ozl1+EjLiOunx02UzjmO6LPveX7fehUrEmWik
TUJELIsKS0ku3d4g2Y2hTrHoXuK7r1/LuSxCE78GoC73dclqAXrg2djdN9cgLkY36FP1vTw138vX
C8OMk/w327Cm/jpMlPvIX4Q8BP5ueMf0o3fEDBkzZe3TU8G0WVyYpWcWsjZZyJ3v2I4PbPIAtgAN
Lr1CbHDdOjP/Lbu0q51byVPqw2heraF2x5bpYW+L4QqMH+Lf0ixWtPTR+LcudaHOrLkp/yGv4xLb
ZV5bXqEwJW1qIuHXX+TMhJ2yHwJZ6QYnpwreSEi5YassPacIZX198XO3PVnPopXqwYYBfVWh/Caz
LTjK7c8r/6+37r/d9/T6zylT/ud/+P+3FFk13/Wqyf/+5z6N+e9/xr/5v7/z61/85+C/FWmZflTT
3/rlj7jwXwMvXqqXX/4H9qxf9Tf1e9Hfvpd1VP0cgFscf/P/94f/9f7zKvd99v7vP97SOoGedvvu
+mnyx18/2v749x/wkT+93fH6f/3w+BLzd/cYnMEw9cvq5e9/9v5SVv/+wzD+ZVi2oVqGrMimpo69
2PZ9/Imu/kvTZVMxbdWALyNslkWSFpX37z809V+mbRuGCRydMqc23kWZ1uOPhP4vRbVlywZFqBmA
fv74P0//ywf6fx/sv4CIXKd+UpXczC8rn6sL0xKaLRQNWTKKcZPto3FckUQ6ehdqVpSrVkOh0lNs
ZZSe19dt7tUXqua/zr0/x7N0mSczFPQtpnmtapR2YqNyuozDnMIKBmPDwpJc51LfexIF/hrIUixb
FohPmtPuhRrkVipZqkWHsUOkKcjrMlrnmo+hnYvSIoUkCVCxgephijyR4Si7KLRFBvadRtSFBffr
auZeNMWgK8rr1SydVz2pDmiab6majtUm9sXhxsoV994ILHwm+4HA/mn6/fWBP3/QXyPsz7EsPqQJ
sdaEHDUtEXTIXeSIndnLuuskwnkuX1c6grhVY8dPSlV4+8Qb/GtJbS6dFifn+j+HZsbKPKFAtUub
7LaB7IW6YjQ2mmlKewV71LthjywORpuyl6CZS5fEUgzk3p2mPHm853UEhfO+7HRAgnJmOOjEp/HD
1y9kAuP467YsGcKUEIqsTrvhSpYEjaTp9lJP82xlhZ65SUQPe7RXkSBB4gXeEaZGokAsQ0LdG60E
KdljlmUses3BS+nr+/nbitMUCyUEjfdk2cyFydae4AXb6tXI3x960tggzA0QmEEBmrSN23abuu4Q
XRjzb6tuHJO1jvEWC162Jl+miuPeUAccqtIOo+EogvhjJChZff1kf5t6hiVkcwx1sqmazMFfswnE
hEtL8nHiNr2sEMdaaSoPObOwTqDBSvFbJ8WhvW3UxMw2aRhjpPn1+OTMk2hGULFRbGD62ZowxRRU
EUjwxgtsRFdZJxsCf70Q7e6ZMFVZxa+hrF8a1ZK/dwPt/xw3jwctlJXiyu7tHAOJMktfgERG75E7
EjwiL9YxN5L9eljhyKWg3+SXSA45BuUMODCSp54S1YhObYAGBsqeWn8fubGcP/RWZdyoyN7j4qm5
6oeW2F11ksq4liHFQrt6COCuZxjpdTmVUyupex2tiL7giGNWESwZyQvLAjEO1YLSnDfUjbRCUbM5
ctz2lU+NrlpKdYgOnaEPCHapFeYRQej7vOIeVf7c0LFLSlRZtOtULT3U1qQ0R3W8zHXDOOXUER9F
avrI/HUjU7cr49x+jdFQRAsXjxvMO+dFJpnAT70EQ7xUDuFXlCUCiYtMUdGRhL+naB9gv7X+rimQ
ndgMchmV116uDB9xn6kp2h6x95bLbiethKdrMh5hEf1Gq/VB9+JkVykzViV9j7av1O+tZpJ9Jo43
fPfVqpQgxtT4cRFIwDYXbVY9h5ptV0SNmCNU18nBcztInbZINXlU81VNAQJIGQnLKsqPFqZnoMRn
bZa7FZZeBMNZnAvf3su+KCrsUewA7JhkI+QSDCoyP4Mkl9qiRGY1XhtOo0mbTFclVMPVuj9UZqvh
/ldi7Z55GXQqwJs6RHEnizaRKQyyQBSoYFqUFQrvQuQYR2IEgJR+n5bUzpzUaD6K1PaQDSAsGjs5
1tPOBC4SIVRkhoV4VgX2Rjy10XrXni6nmJJGRYxPkeIEQJ28xpNfB7uwOaS2RZrc9ZnvKHvdLBX7
kJqq7ZtrPk8XIAEIPfap5u11a1evIvibclta6KWmxAZ85P2cksPQ4j6gIPVGEKK5ITQ9W1LBajSi
ZFy187xzmHWVVnEgsAITokuqtzRZ6lBzMFOU/HAXRh0qOWhnjpoD7PZ4YUg2VLmubEA+mJaa8eBD
byN6aAOEXaZlVnnrQY8MsINlhONp2QmsfpHWRiOl0AL/XjFHak7fp+2itjU9XOS6cJEe9W0D+VzL
CNZO3uFEg/x2BdMMoHyB01AXRgulivIjQl10t/43defRI7kSrNdfxKekS5Lb8lXt3bTZEN1jkjbp
kmSSv16noCdABgKkpTazuLj3TneZZGTEF+fkOhvPHKUOv0uQdMBQuiowYJ7W6jv3B7kcsUr3xWG1
YNYItWekmDy3QCktYUJupDDL34I/vsvUZ9+WEsH1Pvi4SnO7ZFq7Nwb5YcNeTIK0Yp2jtcJqWg3T
V+5rjw/4FM3qx2qFUT0sbIpB2wUVdpzQxn8mkVtWe6og6xwTu2YFvZJW4lQM2oH9bNVgeVj9WVgS
rNBGrucYpgf2rVOUYb6/7kQ9M4mykbLeibwz4L6wQhJZRhqtcTGaVkK/v+KldRchKRqI75MbHdmU
3lcpr+xWl8CaIHUAPJdTnEebrppRY4HXQJVV5SL+WFWe31feSLa/bXPEOBXcomkHfjZlMQgw458q
DbzznDPw4PEVuLfNmvVfWVH6/rFaY6QvoW+cf04zKZZ/+wU/S6eKxGwGp1cAuJTLGt9c+NNtVVIf
sNwQdeK0dkhld3mtQlkwK1YhK95LDo9sy5sGjdILu/JFS+V8D7WMHwC9IkNxVhescdk0HmjxPCnM
rm+C/FfsrgjDUy++HmRp2TYvFXgoMqlZmgIZW2MDndB1iwV3R2XYXYJq/boijAhvvdW/KiWMM6U7
OC6szLR5y4qan7ZtdRiIwNljrKdkvJ2CMLZHB7PvuElKWAn7QVfVu54qb9nVSz9x81BzdKwW3/nL
sZyASU+VQ24u8/w/SUl5vKVUpvHh5gZTqRL+hLI06QDE6cDXe45h19zkGkrnqbcrRHxCCIN/XqM6
ay4sBfQhQyCP42YTrVlQHmcn7CNWIzWqFG/0HA+7U6tXBB+Nn936LS5uKDe6fV59YvFXXkL01MuE
5QsNZmu8lUMn79p4jmEoBCkJ5Z4/XkBKjPiAQNMbCJ26+OeELduh0AxRo0RtGN9wu+/jO5EH0erA
p+p6F2jCVJn2xmK6RhWX2wnaTAvJrzYtC8fDtABiFStR8LEaoWLlnH6kh6sUUmYRQ5Wc5jb3ccSw
hrcppOZXLNMiOetVQEkxRIZuG+oNIApDkwvMuNmwPERR24qbJe3C/N04Vd/cdgHRgPtmLTPYhFXi
9LuZbMgKOwBBvfYe2LaZr1p0zkmW3HK3LnHD+3OCyas3xYRGxc/gy5k66EFMpJYFBF5NVUQxq5Rm
dD94UpgJE0ISyRt6ei1pjUpUxl76Oc/GDz/0Qlbsy8k3dFSsFx/L0q3PgEd75CxzZ5bfSzRE+sGV
iii7aR3C8kHUNTPZ/lELYGhum48PbVGJdDfzsX3vW5572272NdT/KK9w5thifun7VS1vJgu1vZvK
LnUetZcPjxEUJ5YjO5eNgqZ2wjunTyuEwbRvsSVnda5eEsdRwKDXurvtG4mh27M9i4Hr1FbFheU/
NfxOvbnDr1zZbPjoWxZEYDUGen6UXTA8phG6+8/RzdP3PHCq4lRBih12KYO9kK0hyd6mn/GVf2/A
YQCqKYXKDzG4OErDXD4b1/I62xEA8kGUroIShvvvYekTrCvD2iqOrzZRNPw7A4XZ7ZfqI2tT3DGh
O3CmpGkKfTFEiwEKnJqInVkZp5ijV8EefTMlkMyWqE1+B3kxvdly0nI/OEn8yDff+4G1kiEwcoYM
I7Nc/rD1uj4lbYGqykn9/qXoMsIMa75290Uqo/ZG2cJWf4OpUc8mkavC/FGx/TyPV3mCmHggMbDO
nB+QFdR8YxlVVCH85u7nrI0kP5zXpn8ZwkzcFTJmtdE4AYMAt/d6A6DLQMrLvArDaOWXKQWFyOqn
XExXmEIYcTfPVPQu4ME7oBljDHaRX4aoxoMkZMsiFn13Dhee7ftpiaBWFHUCwLLPOQtISvfkeskG
4P6IlMCki5/GiXcTR92M1pRjBtM44mBcN2lencoCZvFO0YnAdecRKuCs97NfVal5d0n2zK/O6KNL
Yx+1/OfGykVktNQs6Uzx+lGMEhpxyCMPloLJSGLxDvEDKVGIN5lH/XfTLD6r6MZzP8A9owiOsjX7
4arWmju1Up1NWJzmqH9KwgYe1aTTEsFbZ6V55/MwxH/KgHzipxCdN56pHUF17Pt0UhSqBVSnYlcP
QRGepU2TGZFAlITLKa/CrPmmNGrudcEEjIU5H3ZlHVR+8gJPTmY3PnYLl9X3JRHs+tY6TY9rTDaV
A63ywp6INHV2wjNSK/E39Nq4ghwVpbzUphIeslJi09k4zV/OWuZsc8/j+Obk3VzfJ5SrAFu9Hkp+
7aPbyxYLVrh3lvINV6r1WUXycaD4S1DF25D6tdlLWhjZPnIryWrsYtClCBe+lkyBtx9CuMId/3rd
sr3nBBauc9unf0XIjAzJ5pDcLryACcw/K8ZNH0YghoRO69MSlkV5BGoD126sax+9Tx5Gu7UP/C/V
D84nD5vAgNdMKzhRGdeQbdnm01cUFBPbP+EVIR0PebJcl8IhcdXK8jTxA52xt15FvTlEchmynW6K
aMS3gMtNdQ6JQ9VcUckJeIInbYg9HZeqYKmx8ZcJ409a8VQuUXG67KMnRu1a0UW/BZ8TyMIt33JQ
sYZBk5dUlgeUWpEdeTzN/oR5k9wGaZSkW92HPlKxZh2pK9vcA+7UDtETjPuyPS2JiSHGRa559xcV
RYdmviKFwzKP5Nav+TQ1cz6tezU27l/TaAbejRYYVxos5sXJA9m/EGg0q7gYxwk+6fb5wSnle3yf
mSz6F3oFvwHw3QU2YJG4j2PYXmltZc7nYw1aeTvGbXnlpaoiOy/EH/65w9WKNyD85a9VXZIf/cB6
7yaJ7IzHxhmRlSxXCcBa59Ht2rgYMvHy1GDTE3/kFj+7s7zLTQZ6vTax5Q0og8GDFCMGVr5jjodp
PwVdy53JrBMKlTm7GtsEmX6beDApV2KTAfjWyMHLwV9+dCPXyQ8eyFBnn3MxFhuFI/mdVkgW7x0b
comtGsUnquvzKdil9Ke//cK9Er1XYAFHo8fpcypKPL96ntYfbYsp2fFRhbm6LAWUg27w1viKX8v8
42IEHUC/1+Nw8rTXVX/qUCr9W1Sxrc4y7EV4yoACOaeskB5iYkV1fdAhbO4Hzic5bUP+ARhVU07/
iUr5f+pm/x9b1f9Te/uh/atfTP/3r7n7bv9/aGpfJ6n/5b+3jf+3pvav/K/R3/X/1Aa//hf/rZ/t
ioS2dQRIOQjoW/4P/Wy6a/9B7y8Ok1j6Hn4i+kz/2c/2/P8gOUmXJHYpaTFV0Rz6z352/B+hpMtO
k9aP6IQnxCj++0/2f9HQ9sT/MjSLYhnKEBykS7Mr9Dz3f92Aj8Y6G1KqyFMLs9aCrmD9c31rWr9o
4W8v4fww2lD3v+aWC+h93QFjwddqyoy7jqWN0bsbaVQEKS5rM+w34dj/aeNgrZ+mFf7cJe1bs3xF
nEjOfRKDU4C42xfs2CSeMhqeH41+l5R/1fyIvIBk1i25FVxDjVA7HYoWzHrb23ovijVVlzjW7WOc
TjXV9ODMx3wcepcbf2V/rg6ul1CyFkoNMjnzvzEX+MK42dWAICNP1Q/G0G3n5iiDFOY3v+qH27TR
9Nb6hJK5qcAfZTeS61x88aKKIBKVnxMQq3OXengV7Ou05z4JqLtDWXesZbcyPDV+vsqTrqe05VIQ
DeU5y2QDAm+as5eucXR6nniS58do9uL2EsbXuthWcKzRDE9lUOFtpgd0TNnmtT+jqyJqiLpbeQTb
pEOz5dBs33PBDxzQxxA5ggn6y63j+PF0jEwvUBvyfQ8haltRbVNVQvudF7EGz5MnW3c/ZDPcFe1l
cH8JMkOCqYKlIt4qnAVxM2PqXZ31Gf6ozHQjPEHWLU5EIyCuaBob7Famc8KLPNHk2bRzn2W3pqgj
mmbsyoFA5lAqt1WzOCytF/3kNJdaViP7m000j/smjlh/BqROkHDJ07DeBpXjLtu4ZlK+iUWJGEQl
pjHvTrO2PJHTNT/bgmw/+8UeVtW1NQ2QOH+5GqJSaGd/msEVxcF1Syx3XkQNxx2pATrZVbQBziv/
TroPbb7U3LtiJDWTVgEYpER1Mya6IvtW04TaNEHX8m2zOgDD1ZZh9quxPbikaLXZL/C1UcyVjg7j
Qch0rW+yJexxlwZl+DmwSv/jYr4qz7Wvrg/lrC6yr8BwYdlCPmBPf3SHIodVkwJc7q1sXjJkyISI
ktbqP12g3OFvoZu6QW+bqRXFQgMpTCehCC4ww2EcZ1HYUWaR4N94fSCu6PfAMfuEw+E3tpkGmksH
lD4kbsbzA3CBCOZfAfaM+IYOUTWcRZKs36k/rTRGvC5zjxb+hH/jawsuxyxT0/HpDnL3Fp7kvDxM
PVo/fBld3z3Wfpi54iBpmC3OLpzyqXnihuqVb1ga0IB6eUBZy1PLXU++R40rNgGXacDIcq11gkss
UgWDoazJ5PVGqfvl1h9m0DGQcnl7oWtmTkdZVNXNa7TMZGQ2Az8SfeQ8NkCxeS7b+qL7MbmUHY3y
1zQIVW42br5yEpRWDeOZQYjn7vzKwRmuu0VNuznv0+bGZ4D0UhbjiMgTkgiq1LVt+n1gaQq/jBSM
33qt+mFnhpVS3jdiDF+61gj9C5OSf8dGeLie69Vp5/OUr+0piVIa3hWg0fSIMKaS9Iao4chUT3ns
7yt3DPs/eWihkEm7CHrjcqYNbIe2RtXTj8bdraWp01uLahp0VCDL+gJ+lBKCI5fmU+GHdYTWowl7
fh14t4cUXuS0rdm2AmofuYu7p5HSsMUuqj45FmvjyNexQ0WyWcfJQDU2FnFdTMzidZ3SGDJl0NTB
xfPrat6puF3ofIkZb+3UFT1Yq3iBoSVZGINI5WVNeaLX6//tWsoOFD+NuUmFaLkV1iurGnmemuGY
+EK1h4hGIYvsTt1c5XCGmAAcI4OftVqS7EbiBHcRL0Dz2TuYqr8zyXrBLugT7Dq0AXnRGi9pv8Bs
ZhDk9Kq/k14vdNXo0BVPS7dqdh1wMAzUhZF5q9ruikdiVOBG6V2YMAAaGKeg+JoJQcLeh7bvJW/1
1YfYBIopHmACuqU05Mz0PGY47qpZXUonv8i5izeUpAPk6QZEu18AQtJ72F2/XDE6t7GTnmkSQOOZ
5B9XLerBCzWBjgwEUCwq56OzEbLiAqRwEDr5LispkcOQdD3h4l+FAxukWOHr7lOtr6v+Y1r+K8jf
IduTX4tePyDPn6IwAnqeTyOu+xGreebPy8UJGhxFLq74UD7lWn+ye/ddVQWpt5Cszy50/D/cLuU/
JSJcX+JZYbK6DUaT0NRZaBp3iAgwt96lljfYsflH2SUooUcIWjSb1VFH4UvUgQvTdL2DyT/aMkbY
lgzvnZzuFcD/kep3F3ExcsLUnkwCrjFjo3s7xgpVb11eGFYeB4oDfHR5uqm1Dx6e/WjdY4eTan70
cnSOQoy3pN0nUrtG/xuxEm/JSR8h7Mh9xnjlq2mcHDgGcF28b+52ZWEgX7zfXEJRRffe4zR2g7sb
aBdv+rrEtJQuZ6duQwhb4X41FP3uqLApxUN07lKeGl02bKuwvnEZG+AKYhyjKmyK46CbM0LV+kbF
wml3qbbkZtCookBdgpuBmU0FvXdgDb8LuRNq3mxBS3Tqgh3MpAsNLBoDcp2ONIEvfojuidpnxwF1
9O3g3NloLU7TAs1y4m9TpXfT0Nw816OzPncFzuCpR4fhLs3eFtw8R8XW0DAEsHpX5Cm1Yw6wVDB5
Lld6F0st5zhFPVxQcSFQmhS3pr78l4Z9vo858ONIzJ/BHDW3Kp1Q0CRDem7d6PcyldcmCr3sv3Li
irwNJ9ui+pH6j8T1UGwTGaOyXr0XdE8GrbkTbIN80u+8wPnPQPNtxzjsIGjDP2MMCV6reqZUiPqb
2unA1s0OD2SiuvRGl+5sGf1YZcqLVgbvRBVuFHz2s2gxddl6cr/TuQF3FvJDwTHohP9XlwmK4sbV
YDe76mYNuBiHDWZTF8M1RHEgtCE6n0a68PydKD/0V664Xoe/pUA8VrmdPHAMYY7ienxX6PS+ipmN
djHuePoTdqOW/E4wC8pH2lu0/vFspC6i244TbQMGxT51zN75OOY0SxnjnxfieFyFaQvjSnED3hMo
3oDQv02SRF/V4r47toc2G3s8iCLbXsXL8mxE8iueAibNxY+g0N+JFLdL19uHAeTwZeyTs80Yz43W
b3Yztp08zB6YObU71THE4uKXvNGCyk+zEgP0NxrWo68SHn7y31RJenV+1j1ZJdW5r+gRd5b3vBpw
RgTLLV/lvY8OSsX9p47dcSOWPoCjpNt9SG2wUWzpbq1j/7XY3DkLLzydwRfmzbgbAsltL7yswPOm
1cfW3dA2RyhxTNP+ooLpPsxl/0V/NPiTLbiEBCoom+R3cXVVf+XrLkFm0TBt/WqJoTAXRlUkJYMe
zwbs+VRqQQCcAomZ3I4fEB95TJ+W8yI9ryBPD6wGDYgWIADmJXYRgUVu0/v+nWZStC1jkGqVhihT
i28kSa9Oo5yzP3bfY63iDy+oppugWB/LqvdvQxU+DQvUE0F1GiVanuaIQ9YrouEofMh8bZIsOM3b
eLgLgFzdjpC5GcnlLJXUTFWEHMOnBtnBZpnygGdQO+yiqKv5SnO/Jqr5qhrhdxhEBrVLpHhoV6uO
UtDg5ilQ7kyXnty2PZQKBJtx1uW99mNAiHhA63Lq4R8r/w+60HFXMkC4GbpkAp/Cr/mZmvCUm+Fz
roYbsswtr31uLyJIoaink92vFY2x2pswKiVhNp+c0aZwzANPvQ9l+sbzFGRgQK97pZNGlSktJV5H
H9Rn9dcJyyuoeaiarR824Y6H5LkZ6g/Op/iytPUIl8D+a0JxcsfRZ2dR4jFRjv9auSUI3Hzit49z
T66HUcS7wg7dW9N1EROEIn7w4SzfxX6WfNP9Th6UzXNgeRJ4f08cA8DR5DiPIHed+8lJqx2GwMfY
HXpOtUA8Lar5CAokuPxqe2ng9Xgx9R6czfS0pGhoe0QelHg/JLbIHg7O4p1U4T+O8/rQOelrCbwx
6asXlSfpO6mBeT4mkHt+c3zd18LpDrKgMbOkAcO8nnPnjioGxTBM9MY67q8yV9Q3lM6vxC/Sf5wF
88M8VwLp9PQypflhXrzoGKqh4Gs4Bok+TCUCzML9oyf/JH3zFdWR/xkLTtUyQAPhhSMG90zwidII
/x7qQLhUHPGCvNEC2KZj9NWtwMQTclI7Xk1MaTZWv83iiC3AbHUa1/l3qoL6pktlDSucmvFrdCmu
RWBeyE4AA8owLJVaPy+yxUiUnbhJoRBmhRew0RVaTHhfdwwHo+FVk0vx1fRQZKhf6ZUhl3BD76F0
I2fXKP+l7iMOpGGCDcxjml9OHMskfwU6SNXRuvGlykSxH3Bvk5IoIymPJaOno0B+U4zFJ8VvTKnt
dUfZMdhT3fWrbs2PgR6O6QKJl4nAv1IPx1Gc/e0nWW4QktB363MkvNjQZkSZqf1t0dLvs3LxuN+n
EMi8Oa9+ysFtP+i4ciurBYuc9fyjxgJWkkckaas6UR2nFGtTBRiACxxjUR5ztkCPbniWTOm8yaVp
7kwAaN4M5tNSCh3zyP+YV33IR4nspYvEbtYutveBUbjnfiV1iTAmrqIj668HrvYbat9PotP89fFm
Sosn2pqPuSbklibFR1hNd6UvtmGoUe7Vr9LY8aaf8ZY0lsttxHpop9FQLIaDv1pKfST0YS+5a+Hv
cZN+QQ7lG8r1uN848F7VQSaqAQbAmum2nLsZqux6IzxnweWNXbCp9IMKgYJI94xVLzQoC4YzUxEE
yTL+mfRQvxBE4McuAyYcZrhxmc6tUfkOUGaPceRX5ol/A/fbjU31mTJJXGSoiLiDOMdciw/VDrre
Rm5ytAE/WTHXnNVRHk3wAvk+Yy1ohuWOhPnZCn/4rAeb7pwZjW9qHkXD2c5C0ylYuvnZoYltyD9T
c+shwxafxWCtOh3hK8jWfylBiQNv3wXWjdyWHYO63FvYuEK5uZGM+26x/dUfQW2OJCc4Uj2Efaha
agnvBJXj0eNFPCwJ/HtuTtQSLsmQrcyFvVt6m913Pa2GULsn1ettE0yfQ74iWakKVCLIni4dmpVd
m8gWv6KVtJLLov7tl+oyZtnvXFC9TYrnUmR7IJqSwOhN2roblx7zhqBjuiV+QCFB8GsnIjBy5YDX
sTRd+ztxUJkqk8/fjVMPN0FMNzXgvYanqxos0bTX6sPVhDlejRsjcUWexDzpsUwMHZEkBLTUtUl5
pL1VnGsL8VYH2YD7p1H7gF4vrHKu/V02lzfd6OGoD3B4yIWrPbrBHe15aGLK7FLaVve14taU25bt
YdJ5P+lCsb/y2f/IKVXVNormi82b6bZzl7u+6KsvybHDUFDfKxdn4Jw44vfI5/bEGfRrUtXw1wuW
dM/YYdwmDjzEfpD2o/IX2JCWZnkcDr9CSXc7WKAfFH0+bE3CBiJdwGO3sOEtMxE9eTmFkyQis6Pz
Xt/SO4RXOPNH5VV6KyJgZb4Jv/iif1St+tcWzWfKo4/QflfbV42D7Iie+VDG4jnK2+XC1ZYTUf3g
V/UerXbLvRH1GbwfN9Mrj8TJt3Wf/str0LiuQRmmVbU+zPAAb/spUrhkC9i5Walw9taef2oKGbzS
yUt205DeBkVw1R0U49ZBR3HpApDrlWzf+lg1R2ajCbqwVL0wKxbcUP2SzcQx8MLN5CEtJx5OMEdg
7Yh2Om8Yodahp25m463AeZrm3e8n77Ghy7FnhH7r0iC6jbN1uIRlWu6RDvVQXqvmQOSlx9NtvPsl
6Jkaa+xBS6A449j5t/0SXRi9/B1FhVGl44bmoVGtgI0cVLo8VfEsX9gViHdzL3esgN71REF4i2n+
M2JLggrrEm0gtIZ4rvJooQQfEIehVVAqOFuj++eMxYlnL4tSCPJMKMNNubTo7nynOLRLayYoudKa
01BnMMuW/BS0hWGTyaP7yLPTa84aBeSdLTOopgqA0iFQeNUDZykOhUrjrzJtupOKQN/ZlgADU12x
jeICNPH8m+ioeNXBXGKAWy1oozpxw72sy+I+9NavrHSedbkEH3UJRYUC8U16nbMPuYQ+KoMO5RoR
SOVY7xjWBEzdvowiy4Hmd0DizBDQZ0I0Yf8J5p6im68GCepw3nsUn+lWLB2/Ao7eTTJ2/3wKiAen
LEe0o2nw6Oisf8Vv9Ddfg5zWWGTB8DENPCNoX+8bNiX1FowCN5pVnuPBG58bM7dbZisxLR9mfW0S
/jNNdSoGDEja6h85Bc9s6lb3zF7umz6zZy5pinFXyCFnm/CvCub1NKiq3MyJuMnJUtBj9g/V6rgU
ufoc8252DbZUouvF6xgVGq/C4mRIL6PoYtBu4TRK8OpEsudB6XfCOfnDgkkUj/f4J5JDitVlvVrQ
GtoG0uMjeY6QZT1NsWU6Ww8F89rcTSySMQd3zooA9RHggmi3+ai9f/ky+p88LCo8eB5iahvX0znU
kGZ5SMeHNUKBc7VMfdVeF+4JNaFx9bx8R5yqzHZLrCRfK7/CS9s3LkdJl/Jd2JQDV5EtcaW98tus
2um2wOVXh2Mb8+icW5jUQAwzTQe1bAwtcRHQ7TVV6+x7m/NgAsVNZZoWgB57lyXyoOmn+8kINJ9l
tNTh3u1G+Vp7BQmZTC5ds2vyfMKIVoaWENlgmDFWY6EeJzP8YkLd3eS+8zuubXj1LCBzmnqHjzQV
lfMIcSkItllr/RdVK/GLjOT413PdHFB5OoCWDDLYKkCtw/7Da4VGDVqR6yAAtl6rd5dPKYde8Vo2
obwpuUBQfoj1Sbox1sOkyyiRyOSy4p166YcUy73jBcT/ZN4eWOked8xVeCY1SRE/M1fXLOlwxu41
HbdmM8xDNe0GLxNnqGKUkiIa7tke2OlUtB9EeZd8l3qCDlheqVIDn1Qs7y22eC7TkV7W1E0HZtI3
gdfbL64byanpRH3P7vd9zNNjn0ytd9MjNDyLUrzWXXxnqvzGKfojn8SaxZ7uOYhSyOqyTE9aB8Hb
iuGTP2pzcuCYlLoIdsQsiBvTTVZydP4UonkvwoGsuUPzlfr597VUsuvEZIFsUmfZ+4u8Iac1UyoX
7bzZ1wTrPGieNkBjxdXnVPqy7DZatCfPSgdRk1kgCDQx+G8PTZrvKTgUDP/3OknOzuxQV8QqTvBO
JUzu1aWD2nQy0p/5RsAoyiqPVByhB6bPi38E8UoHQnLNxgPnuhNCLiSPxBLv13rYE264eNoHDYxl
BwmhmTaBof4skuVOpsw/0vZlWGv/2rXUBxm3PaCx7iWz4gNBAwBxKL9QSune7Nh6eFL1/NoVZf8c
uB7Sqwi+byPXiuUPNniTtkx5lXWqHh1RJe5GjLp/Tc0aEclYkzrbdkVMkLYtVuc5mEKCkNWcnf1+
Nk9Bj06cSAbG6o1qF9ItYSlRr2YXFgrLcyR5svbAazeEjRd8bpjvTl3cDulxcSu6ySRM5z+lkBmF
OHHlhUQxLZ9NkCyQCCpXeyU+ssmP9pw/w7QhTBN/eUs6vDuFGQgI50t8F+DJY5Ck5HDr9Iw2N7NA
DkbLj78k6pMDk64C8yoRPzTx9IT2UVt5uzBbZ670nr4B/KLp/UmP3yGkxav3fDwizjGj1XQIQR6k
TOexvMWRue/c2P0aZ82inmU89ivzA++jZcHpzpt4lO4E7dfTYMikko5zi72btPnbAL8vxupmxXc4
zL9HBxHBmPQ84GirYa/f1kNtfkjB8uSRsx+sRx59+ER9irqHuIA0se+8nL3ANs63Hgc/RbdfICef
5t59rMohzc6eWRHX51TmedyceeWGp17M9r1wE5xVFQTbb+O23qHoW2rGrnGXG+klNEp9J9Q/thrH
R37KfKYRy1G/0RG5AXIEJVn6iOyxG6z+ljbgbvTkjJSGJid6y8zHV5Ykp5bYboYfbUU16/fFiinH
Z6NmLNZ8b7vsh3vcZZRlfhorrKfbkpvCuK/pfoccqpF3kdxOd46HZ8s1mXcK1NA8zGFQnMl9sjCd
kQ4U6KAm5yN10QcsBp6KLaLoLiltd6Ak9P6OPI5v+HhsCUe5t208xlgsnOLe9ONKmmUeXyOHaHTs
ouwhSEF3MEeVR2d7eKOhXFc8Vz1xwwG8XUUN8dfIlPD2ykhzNRE0fIxaf5QooUCbvnKuX2fi36wJ
CP5/rPMhsXBGF8UudWT8I0beywugvtSpCY60BoWnriYUYMxa18tkMQz2dmBclZA634iisvu8nJun
gG7GT1b2ZxXXvMr0voD0T+GzSnV4l8n8TAwxehowS22r2SLBZVTE+v3gEgTtmpCfxToi2DlNuM8c
iRhiCZc/mkwWMsKpsrcF03f2aups3mY6l2+VrssfIkB9QniyMdeNhbeKVhGvU/MislhcRrMe0yga
dsy6eBbUveswvJr84TkONd9aBtL3dMyLzeCxgu4U74PIxWEJJvw8ou2hPvAd32dXWUwSkTKPKA72
XKA/dGuTewTI07nMZsYeos73boUolS88izfE5IDxNDp+K9v5uURI9mVkn9+XWtxCc96Fxerv5RCe
Y5cMwGQfSxwltFgx1KV2eI+jQtyVzKW3gw7+CEZ0m3pYor9z433GVhseSP13ssyvLIp8uGHR4Kxk
rOAODR1fp3bbfRrgBsurLjimFt1ZO/JdETyqMByret9WIUDgGb30OITX+C/SbChbyUvBp3S/duXK
Tac0kIFd8ekG3KmsKX41NW3/1azevT/pbNd3Q9Cj0SspkRfXdOWWnCgv5boETouNr7nmmmsMmbkp
uocp6T+LAZEqAY9p3ZZhm9IDbuGWs1LBM2hL75fuX2NdGoWmEPCNpfTfHJwjjT/cNGoV987ikKai
3zs8czFk7Dnr0X8br1wRWlD/gJEN/p1Lj7X7r+yd2XLcRtqmb6VjzuHJxI7TQm2oKhaLiyiKJwhR
bGLfd1z9/0C2f0sc0Yx2xMREzMyJ26ZaBJBIfPkt77JSgDfym7U4fioqlfltP3VggqEs1bNOuh37
vnloq4n5P5/YXirIpLuWLxmrFxoGfUmLJbY2yBnrZ9TZxgVYSBfP4msjuyTDqOvhLpbCZuzVAhmA
pXGn1hkVYtix0fycrhTTy/ZB2greLNh8ajxDWXiK0p39FO0Gdag7DhZSGw4T7bHVHYrZiaaHbVgT
qZHyWEvpPISBQuwS9LxMGAwZVlYxWvvTRAOzNo1NEoTxEsoCpkjwb1zUjflOybVA3sYXmh4J+ZKK
orWy7onxronp2pbkHTGhjrOXIf21EZX+Wic7Xkd+r2KPgrIoDkxPdhKPW7ULjK2f2cQB0NkQ63X/
M6eMgSHoXLm66QdftFGtHzWT3rmlmGAXawP2yCyuMLhVb4cgc67A7Qn6kVZ+26hGu2UdpDfXhv/Y
4Yx+KHppMTPw7zJffVVHJBMUfd9ZPU0lX81eGeY1NoazzXCKnCK4Mal3GU7pBfs9nc9AME516fvr
yLFTDxoFqOwGWK1IuomF6PBaa835erT7GBdrQM18SsIvPumqFrmDkpjXfdctjjjJnSgn+lLF2Gf8
CQXltApD3ddvqq6sT/6IZiO8I8lUMY8DW9saRttba1yfACtEskqtzURxlTIwhCjk0tYIqSuSGtRN
HcztHeShCuvoakzOhoCmsMqHGP3apijAv9V9wwHQGK1RXaYyXVSjc73V7yn1yoCG1GipDLLiDu4j
PDSFQyDXsvvKnyTglLRtCYAm1K/dmGpYQLWwCVxU7Gw0x4ZyGGiTj/QE/Fj2NpwcOT9rRgsv3JwF
8+p8Br5D56AZEOxVYJYcmXuiiUicMY9lJOOMWlcdmLvMRrV1YM40m6hGZNedR0s5l4CQ0rWemfQF
+VIDfJiDJPsEJwwfI62wtXNvBNo3ZRI0EwfbafHZDusHmKs0iAfgo+vR72ANBDUQAbCU2pcSukF2
crCr82DI+7CzoJCDiwJX8ZmxfqPjpdlN/w60QbuuoB7jVZlF5Bal3s3VpU+F7pWzIaHtTyItNwtC
ujwJ2dbRXgOwS7XbKdVzDgANC9ARwClsJgVskV2CCgH8kuYaZJAc5GwtJAdcTTL/HFnAliAeZKB1
NMSivZLmA26bQdeDPGAQBliHURgOzly5AnczgpKCg4Bv42A0NBwGZt9rBqfFY1Mn3am1E+T2AWbP
YAU4IPytohbdsMp7q/qSVCrf2pRg/dogPeFaxJhlkubklRsgG4oXRwcrhKhc6LjQ6j5JN5h2PJxb
K3RgH9nUkEtPVL5IABvVobbnoucGedWr0hj7fKsGg5ntpsQegyO7mmJbgPDAQENW9rnMwire19JC
f3O2bQWqmQBBtKkySaaE67Sz+H6pk3ETpzXJtUGb4BVm6HgfdBq4ZrLr3i2LoapwXSzUdF9WQ3Tb
aVqOl7otGqrRWq2nFYPf9hsRrsVjLAYLYAk/dDEUskrG45nPNFoy5l31wL5fK02o+lfhFA1y8eFo
DttqoDhzUxVCrgcGzkHIHykrtEvSInW7eMRTzBkpYEdq80fHCtSQqJgNJuDdLBWQrtqxZJE6aCFm
1mAVVooaI1pLdoZzHgDancDUFc6etQc8NFdR1OyYrxSNq8KuDZkBdljK0+sKE6aguWxvp0FvnQ2F
es8AtcjC8M6XY5RDg6gz41ueEHZvmyGiIwqSB5z118pRI5UGpK+ETAn0Ob+BAkaEVkMy9W0rIXVu
jLqbamzVsUUD9AABwW3UVkQf6PP+rEBisYyaqQJ0hGcIsRie3c+0Wz3UM8hixeQZR/wen2z/d1rv
/4fB/g8mSItI8/tA2OumrYv+X17b1V35r//5r01b1EXb/ctrsAx++REf+8ev+gMhq9u/2Y5qAT2F
wCqkAQf8d8UHqZu/EZ100wSaCjp80Vv4U/HB+M0wDMuiHtR0CX8flYA/ELK6/hvmITo6BppjoAqB
OPZ/gJA17UVt5S+5F36Ngfge1xKCk0RX3/rOlFOW09dMzU+1sQwIoQLBW4GCCZPjqphxAVXN+DWs
QHkmtnWeZTZvfbq9rcChN5L9FXLn+gv5D6EdPXdUk1r1Bsem6qZpYGFmkz16TCPaW1pY+U7XUuNa
xJlxnfaABJimn5oeF2foRM167qZgEzDrPnaz/y0V2o1VQnfN8uoxC6mWVKulxSKCF7pwAbAA317h
fXqXTYHXxPYX2Ws3ZalHexiV5WbI+0UCaaF3ZRpGx/EzWrpPfuYzJbf5+MRg35PLAMVCdZA+Vguw
bfF8KQS5hzPFT04yP6hV8EkNs6eCcpS2i+2pmfI1XFAYXfra0fpdxUI/Y0ezVRWt9ihe6pWmNp+n
umR+X5fyMauS50ja982k70sF1p9QufjYUK8gsyY6S9loeYkZSh4ew66BKU31tfarGten2DbcSM75
TgBN3XYhdxdLpvzjKB6QVgZNmPn3nZmaK0D65irXWKwqT199enPr1hEPIqsnnPOaBa0j8U0M+Meg
xy+WAjgoFTy3qKLy2lcD0/WtgS6gkV+aeYSC2pL4iqwIXwKNuoPg1+11pgpPQ0m+B+ctZKjed5e0
x/W4T0t9HRTKupSLot4IKA+TwMZt6kA/OO1cew5aG25T4TwvTWAzccT1rVmUz6ZRyMeuZAdEVjBj
2puW22oGvWiK6IUO9I1jKQc58NBWGGWuUoSvuRK+RlrwGpUD9tBafqLda4NMYIkCS6f9V3e+J8ZJ
2Uc9gj9sk4hhTiD2wVDeWtT4q6aUxn6aYcB0NSc9aTSjzpHH51ugq9r3S+uPrJEu37pYGjKByhTJ
DvVdDwVn1cu+9uJ2Sg52LpJtjtP253RSm1UQssECv9nNYnjwlXRyraYP1+j+3zQ6SBLgFdouEOZZ
aXrjHJV69Q0/IE5ygCU0rvQbqr8SJLe8SYr4ZYjHh7jivmGszsjcKeMnkEbxiixRQTCJs0Sb83sT
mCPymEqE9ya/BdOsS15rjHvh3a3GgbfIPLRZO4hiL2Cse7+Kn5W5vMMzjEZ5zBokwF/c72uel3S3
CGA3isx7kEhtvILytnA1L2LoUeVKTzKSBTbZOUDlmC/JKpaBb85mByUpVsZo7HQa76u4YOsaIJHX
ijIEJyezPScXbO4iv1SaFd0g03dWeZureioflREqvdKDOtcK4OYtRT+d/z32DE9VMz8EzMdWk1Af
fA7b1USxuKIebddQm09pnevbKOiiXYkcOI8Jkb9sYNHIyG7u4dNYC8DMx5Wa+BJDtWJQaWxSpQan
yrPXorsK7PQ0gy9yrcm5b9TyUvTsJ+FY52rmmcTA1cMwK91mEFSYQTusLZXBUWFAfsXou0qLZk0f
NiMlx/MsFgzL2nqZ3ZmV//Q9/lHSmSs9X0qLIDJdXDKQlfPnBwUIgCtavBYZJzSuWQH1lZJ3XKUU
kBgTGK6ZRs+Nqt8IBUgYqkLFdZ7lumvP6EOLCJoBGF3Q/+gVMBJJSzdTeCNFLUd2VJ+odIOhJK0K
yZ8HRZsirwmmEWQ6CLCqfsxl/ci0V1AQE/JRvrDX45RjPlYyXaIrdZssLxISDvjaUd0oMLDXxNSH
xGT35AtuuecUENzMysrrxy7kpCj9r7oZvmbGUHtFii+lVdLY/v67c8DUUH0Mr++sez+Zg03diWSd
zMkz4GhBEYYNZxOQ4qIugGnoQE7fDtouD6cHP4pf6ZVDF/CFPDj9cFUBKmckxSeLDWDkFmF6wsP6
VGGzsOLYOzvNcKXBpdvMNceSrcdP4DUf6y5TD60d0mFW5oeyIbukYU+0NtBY14auojlvmk69zR0l
ruBXKfnkNvFcXznIHWwjMYnV0KsR6oD2WSu1G9qfWGYG5Z2T5U+VEn+KK+hPQcheAN4WrK2OV6v7
lbZCviJiopboa7j6ZxkE6EXMeXunJaW1UdsYnrbCu1Q5DsaueUyrITkMMn4paSysqq5V3aGD0TBA
oDmkoNb3garjvmbb8p4U33DhmoDfmvWbQUucnYGghWchLROAr3CHpuTd+uZ9kdITG4ESrAaF/dK0
ZPx9fjfrxWU0kqeR23KngP9zbETPwbSMPdX8FFfTg9KaZ1D11S5We2sf2XQn6DsDHwvqx2xOnUW3
hvBkK/92An5My9bLnfSJffCYj2xqS7funcz5RpL8Imxr3KjqTPSOmLhr0+zf+mNOG3l6CNLyEVNC
Ko8xrq+0nEodhBCHsqn8m5MGiHMRvSoCnGkFVJdDMHuSig8izEQNIwxelGBZevRLXKMEKhnlqrIa
RsbNAyorUcA9Spa5n3wGJtb0MBaDf0iYe9C0yuIbJQk4SmVwNAVu9gP+sptar7kFI3lJx+B1GoMt
UNyXpCPKlEXY7ZUyLfZTCXYOHhqutwDRkR8InVWu0zrTxYzlnIHWhlbxYjmwwHcHg46t38AiKfGr
E/G11QrvTg6cgZHJNyO76LnXlEMGxNF1MuW+MwjlXQf3gOqduwF1RmebvU8vNnEZrawCDPDoadFx
Fiads6FeVjDsCzi9ASU6fe2idnXDBzHRS/1BhqxG0C5Un6EMp7VeRM+GtvAGlPRS5pq+FqCXaub8
VOwLPlIZAZ5RdxoJ16dqJBwl/n0IHK6NYPE7c43npsGHMVeWtqvTuTwHrQRPl4bhNaZPI6QAaq6u
GR8iSMVfacfzMGnzuOR3DS0x4KhDDvqfaY0gt8LXjqSmVAk5KuCgLfMigQ8McdYXaEIqJIIbNQVv
k8mvxZQY6MAXT1kBz5a8edcCVdjAi3lZgAb5SLhKEqK/wAl7UzG4B32dF3sD1OWVKCycO6oaVLju
NDtoRznedPxDLdmaeAmmq1gndito25wHqBQUsuJGxJhfBqo8RRZfTctimrk/uYx0L/3A/dGzCFfw
pBLGNj2HAS2QVQTAcSW06LnOCDtpxsE7tgYqLBN/E4Jn4QaS4X5qhXe9onbbqWajgiNkgLycL6YW
vBRl8hQMTOD7JcUO08zEtwGYGyErWaPPQ3tozAY4aPa9HWqk0yY2tuMsPaAD0Gr73fzs17QDoBsp
z4HgMNNLfB6axbUVJY/R+x4MIx16Jzpshyxkzp/jhB0XsIhIeh6wLmr3w6hCmaDjvol6JraOkTrb
vmUHqzojnSDnfFsCC9D3ZlXhEkRCbd3P9EC4FboqVWTq60gdURCpOYnieGQZE1M70Mhvd99rtP8N
Beu77M7lWt9+UDj849r/J4UIpaUvcsEfFqvHLv8KSq2mXP3zX6NfFay//7o/C1bzN8MRYEdNYeq6
sVhM/1mwGhA3EdFTEemxqFiRFvuzYNV/I4/VmGzy55aqLvbzfxas2m8mv4ROh4b4ne6o6n9SsFIW
vylYVQcjFIGwF4eEpVJR/9ziqArbVBUZ15+MnuE+kglkAqayMY34mXK95CuOKBqBEz23gIS2SW4V
a45u88pUy/IrnPJp01b5vOUEM86QFGZ4fmThuTaaVwgjAvGq5geddvimTvJu29UtMT6syXyApe36
UYv2s0bSZQgf0oMzFCc5jdEuhRGwm9WCUqjRb6ZmNreDTL5qVj55GSg+Fz5Qt81wQiMzLMN10dLz
s5Q43WcWZcQMwAGcE+dyQj0Fxx0Ji7IkLsxFeCQnttcS3SNrWqrTgESjIctxZsR5gNjUnPPps5y0
G5uOa1THLxkcCIQVwDAtLVhfPOghURvVsa1dzF8aJrHIoVV3nZOeFGEv0wjwseZIvgu98QmJH0Qj
Cub9swEufKAI24CsQX4MiQbXt5NX1fYPOpoABwu8+D4ykudwgmXfhMUdk9orkHsUeBE1ddRTOdNg
WAJ//GwtJ2kIs2Fnh9x/WYv4viK98aIsCq/tFmbNqkUK7+gbsFHMqSc9JjH5XtnSWiRxGi17lzm8
pFr35WkszXOXVBS55ngpqyfRcjVcoZ/SnhJFH5bDcGAVlh8VZvo0TPUdcOWjPzMMVVFi41jPMyRR
Yg7vXvn2vbyxpehd2oBXIZ3bdZ2FFhaqsFjtEFZaTllqchQ3gA4rMoqtlU7jAZpwxLsfAWlOrUzW
RQfLAWANmeNCrhsjwTHD61EdcqVRhJxrdc9gNIlflzZAMi332KVPjgOUyAkkMgqiuHyvP6I47LZp
3pRPZexQHQG1W1WzJk/QuYr9YBv6eVq2zqg1V47DYeIUfXf63ou3AHYwQpvJZlaNlam3KanVs5Si
usFC87FE1FONOns9O2AHq+i5RLiSGg4uJ4DgcznmT41f34FCz1wtzu8a7jauOE1FdoEVt8hdjSAM
ayXZxGr2bHXJyxR3BViPFOkmXUPhSGvGQ16k+lZfehxOyCGWhcohrMmW0URaqTCo12C7XtTCIIeV
N6Qn+c7ICkbji6V9knDS0UCPzoWgNChUI3XBzxkPXRSTlPoWQ2I/4dyMp/Si1sa+HZWFk5bf1RPf
GaS9V2OScDvtkdFTyraL8lejNBVkrNBO09WMTWiKfBcp+sR8jKqticcE1sZwFUfh02zSSWGmWOzT
mKUdS1AIbqhLGCTtUCBrMwUn7BPbbe8b5qYN5qvBYM+MBu9TgNnepog8sRYtYAB4OteR2uQ7HMop
yBOfab/RBJvCAbYYBxyeg6TYEgm/wNAqVFjseMZ1g/ITUP5jOxIQuslclDBoMVRFEL60hfNNi+he
+Er06tv67nvCK61unenkTkFfGReLsKipQvPMPNPXaUM7yQlYgA4SzloNuGLl0OdYiiFW0twwv7wC
bazvCzsR654BLfgibFdEE7700XA1Zskragz9QxqT86g6eZtekU9FEbfWOGHmDnGb77pApe+XAjvW
GCsmdvBcq+KrLfp0rWhVtMshcR0olJKtpG210hNaD4kONtmeyGFsoyfS5rQ2isiGqGmT+pWTUR06
oC1govLyGonLeW+PfvXYUfltbEysTlmf189lYXarPqLe8vsOyDf7xmgprPnYQobOhDi8FBBKSupp
L2Axr8hPor1iU9fpUUTdpHe/+8D8P56CaNJcxBbeT0HuGHy06fRHutH82CD/4+/+kW9I8zfd0mwh
TOO7Vu1/SyJLKX8DEoseMkw25EoXpfA/8g3+RIcLy18S0takMFCX+CPfMH9D6RYNH4QlUKVQNUyD
/oMG+RvtYAWJWApTXdMW6dYfbB/qcND6CXYMGLMDRgroXpnrTPU/5VLulLpw9bJAKu66C5wPlFN/
1oT964JvdFlhvSEW1/DZYMfOiNvZqZ2ARD5HkPXL5x/exC+EgeXPSdRfFyGD+/GpRCCHMBXB5CXd
7TDraz3HzNkw10HAiT8++0hD9kDxa22mbqndhZOi+x9Z50n1pxTur6svd/XDmqYmXq8RoFNPxIiR
MjNOfYVu1Qx7NSO5uAhAwDzwMlVzlTE75dn+g+deksO/ph1/XXm5ox+urDkKgNJKaTyFMGkXO6bI
ntHD5g6YNoj+gnDH0UrMda1UVFDxB5K7726iN7lqwlikMuyq8CYaNdfdOb1uP8P3yB/QVw8/uMjP
irt/PdqbkZ8iQxWuf+F7sLtgk4Prd4bdVF8zs1h3Bep1NJw+WMV3ds/bWREeOsKphnH0BtPeoeZJ
95EmEHrdqBdcUoN00593hGFqkXtDA66V1ZsPLv3OC1SXp//hBZoIZoWzHFpPTyVs3wuahTujDvYo
u9KSQLejYUX1Y2Wb69CUHyztosn9i12jLtPWHy5qO6MCZwivwkQFfDU4a00Ahur1ncMno4/+zp/V
Bfzze81KGflrHfY3ojX//SrVNzGHvsJkV61te+VjeRf9GwI1mCjmO4B1roDHAuf6h6v5JtagJhfb
WqJVnqNYIKXuM3jM2uR83z5gL9eB5lZKt5Wx9kl8GODk99j5q/V8E32MgYxp8OvCa7cm2pQP8jG/
KsKrEPaXvQ0vuaceBviICb5Y6/4b0C56u+f8qm/2I7qSq28+9OoQKc9DfwJ+07nNQ3wxlK/9SVmh
YAjyWbuqvhbn4jaFX7yGOrYzjCtlQ2GyrfnxTRx77ZVdys9pxaDyM13A1TcbvWDYoWu72bfaodFd
ZC1X0Zf2tr9t7Cu5kW5xAgZr7Rov3kx7w1OOEPfH7bjWXc3fTrv6UEDc2errycv3db71m2/hVX1u
9lF2aPf12bkFHg15K8e8I7tVtt11dYGGmkc3uv8cf9ZOwQ6hG1gkx2IPRhgxDPjbL+kNoiGiXvfP
+iLffFYO4BPHXb3Ld1Z87PbNP4yM6puYLIfMCVIYqh6ZH1BS1LkYoVqtD5qijy/WUnj6GuJ46srm
3+l/f7QHl732q82g/vxxKRq4kgReu9ctny96edD3mECqK199Cv0IuUbQF/VTJIGCEFb6trxkkbqb
mKS1H37h303GfnUXbyM07J9mVnsfAspRaAVDT4c0G8qREx+a2Z8RE4JFkX5OB3H0swpooxEc5tBw
FbJ4YHRgTkuJnjXS8CPIohEhnpDEGmmm1TgNColw70CrqW7BrdWBAx6Z9vRhsGW0JUnfwOdbcyZ2
60qFoKOADh8UGvQqFUMGWI7mbEb3G43tGux2Gny2JsBBYvoUB9IbIwQG6LyAie6mLygdXzdjSJMu
DRDE0y+jNK7gx6ztOK22WgaMqZrXE71Ny8rOYQ/WGaF96u479FL3gWzQ/5PZHlpgtZ1iHS5+ZJzR
Vr128gHVzefAfpLtB2iV99IQ9c2ZFesarpdV6Xt+hBvDo+MEz7Yi1mPUXaySFZzhWZS34OptVPZq
3jhx+IND7J2Yvhhw/BjTuzAQvZEAZ5B+9Rxqcp3b2jrSSAF8ax0F1hE+NQM87aOY/s6ZKd8cXHpt
j5EpUA2oQO9zUvoU/2zy5dRcFcVt2E+rJroNMaae42BvWdYHz/le7vFWgX+mg5WNAcIv5tJCSboV
nperFHpTyHTHicujPh974yYvbj84VN570jenl65lfaMZdXzIPRQLDmlTf1LacL+81BgSaKJc9XV6
MSQntake5+DgeH9/5XcyIPnmNJtQl02a0owPve0cK11lMtofGwf1VHM6lvz3kgb9/aXeXdU3R1gh
Bgyg00j1iklcQl8cbON+mTp3QfPJNnMyo2hVtjOtjfSj1GcJiL8IUd8/oh+ykBHEcg4YSHq93x4V
wH3+cGs7yEqHMEalPEZEQ3+yrr93ALiVZLI+CtLI4r9z8TdRWkeYQksjUr6xh9Ll7H0QGjaHQ1y0
2UqODtyNgvYiWk50a9pTHibHDEEF9O9lVZ/zeTzO6eCllf+l1AoEdOgRJjuYi1BOY1dpAets7Wab
aIcKVfkCOW5CEXT9rcLbk1ssYRDyhXOj7pGXYeI0u7ayCPONRNl9yJv1febuHTPbcDm43XBm9HWr
zcehfNYZZJEkhrseK2IHosseNMVo7ed6b41bgS4mrdeVQuOThA7dp8k/Tsmjpp6HDD7Oo6Hfduq9
M34u9ddWf8jyO9nvEg3K5WuP2FHj9YiQGVshdwhpiGwnx+Wmm3Bbo5vZ75V+HwZeYHhGyIhwS4sM
cO6q9GnuKaV66u2JQqSPgaTnyj7WtOuk7u5jtT5pRcxjzQyIk6NTVl5Hew5i34aOCnoj/TbpHK8P
1mFfnccp8eZYu4MSuesmT4j5rNufNfNTX9DTmqY97hXuMvltS/0Yp8Y2hDIa2iMSUMxj7enOQaFr
1Wj2q5LL26mxP+ntWRYgmVLz3tHyK+DJ31qkr6xovJUoG9EF8hAd2IRpvQ6wXA7DxJWOskH79dug
2FuHLCdr6nUZ519ngSKzHYU3kU2Ddp6IOfqnDKHXuUKXP2YxFDTSae6IE2Yx93FlebDEjfTfIRQK
dJBXTUUD8jUK9qjkpogg9xP259pwFeI0HBv1ThTGvElzhJ0Hc1/Bam5BTYxzvkYt/jBoqoe++iZT
58tUCdemwdSXA5P5aWeY8OjTo13aNzKs93kLJLZDcreKNmXozngZ4+exx2njLh3z67iH8oaejiWF
h5M42g+QMaplaa6pKe/b5LOWgACfQf4x7GdMsIwlsuFbCZUjyMXWmUvP0jsvLZsrMxWbKUY5T7fG
8xTZ/9bV8a4rr1CNQmeQj6ZI6sG1mOr1014V0WEI9FuYSld0/u6GwHq2wS0jt7ZOhLoP03Q7GcYJ
rXRzulSJQt5o3PRiOGEVAh7c9AbR7Qz6FVom94pfeAaUXt+y92Z4ySaxAYJ4tNvqGHfJJlS/oKvL
9zvehIEerEi3/RjQkJ5EXxmLbgPkeOamW2nikci6SizLzaOLNKOPzsn3As2bRExCTKD/13VeNXlz
M+KM1DMeB6gToq++lJuvGWaGrU9KZc6H4KPq+bvv0q+i65tUxAL1p1sNDCAbz0TgW1dBywee9dsi
FmetgwwO7Ftv2lVXnuGNrYrszh9QDSHhE+Yd6gAI69qIaFfrMjVdUQpXtN3ayhkAQOTAeB4yHmQv
LEdwbEhxMEjAouv5fZN/EYJs5yUa1I3jY4Igdc5IVLxtZedDJuxJ0cCBbDp4L4NzE/SM5W8TC38B
u3Kt+2yY3b8/076Xl79YAhClP6VEc9jPoN7Qu9IAgS9kxPSQqve5+MIJgwsJ9IOxY7aPg1SAHNN0
aQAmOeSsgj6ywJlt9ETujsjU46LM4RetUXE8kbkhp2pubhAo+ODwdd5pkYm3uZTUQ2g/MNOySfNC
DmFLQcgiGHaAj1r9VjhnbHJhvZQI593UDOcZf3lJ3p5Uv91m6FLXUc57vETqVQ+wjU2mHlOBOELJ
Moc1PA+363QgC49ay3Z7ZojoVqm/a3B5SZB2HdH8aNAyXwjGpp9vQz7xBeI3GwBHq4BB4qbBt4dR
JEjNRXTkPoPQ7sxupjUM/r+l2etSAhimcJFp3jTQbhMUsuSE1IuerexaoOjJSKL9qgxPMhjgr5xK
g7G6Mt202rRW0fFR65uk9VLIlvG1DnDOhHuNcjTn4ujKPDoVn8cSco5qb23QR1FcudXguFPcbHN+
fY3CA1LemyAzXaf9krewq6x7/DBWyBVZBN1u/sgb1li6JL/aVsvPf8hbsAwKNNRwqJtPdix3BX4N
u1Q1L1Nb7AJEEVCSNSDUxA/BABl0/FKFN0bWuws4ZjK7zdzZbto293oXbO0UdZB1k0Tgkr8XWYfB
mu6MalzD7ESYAZwQuhNdssyckPh3/B1E42vMA05xBOwQnZTMVL3M8MHQ9Wvmm2tton2wGOG0CTYo
gEL6ea9DfkNoFlRKdkgca5+o1TrOOFfxfpqrYhNHwUbmwRp09kolHfn7z896J28Wb/NmH4sMm1Eb
2jhf/AbKP8YbHN5HgReCHrR7plfnKnJu1E5/KZXovhO70IKYxYtLgvSsofPfm9WNrD2dbR5PyvVs
FkxIk09NqH9Ws8Yzg3YDfgxwceECFHGNfCmi+4Ca5IvZ1KchGI+2UiB2qq9E+hXiMJQLmAwBrJ5J
2dmx2ITsxilXrhVE3MrB9IISlAlib1XX7SE/6oAgs7le9SNC9e14VaJLMUUlpEF/l2Wg2vjfSpgM
Rc2dQFQvfqiGeGMuFXNx58clooILgA1t/ggx0GSH3MN6hKnmMz/7+2WW7wWPN1UCio8MDRg2HSLM
3GwHM9WyueloYCK3fJza61Hhx6m9wwBkXTXobvroZwBzSmV7qSZn93FbUXun9SHeFBHzhIkALQDF
s2MQRwB2j2K6bqZC0s5k3pfM3TPepbjmDfek354237VekNhH0NLEX2a8VXsDixFNwFnVBTTCz1P6
aQYSBjuXOJc9Y+Hh0dY/qM4KJ2xyULu9nYsiPmgA8VRnPxgeOh0fLOx7+3f5+Q/fuVUiEN4OqYlq
pU5vLHzU6GiVyLBLV0e+IzaPeRs8MIM8FuPR1JT13IIj+4cXf1OfJHMF1Bc5HE+jITxJFQS8fSxK
52umd8ewUoHE9UcU/hGybS9OnB5rXqsCd/SD6y9pwq+C3Ju0Jc3Bnqg1WEcUo69hMB61ykDEKLn4
MT1+hF2+964G44KxxcPfX/OdDoZ4k7HUieIIifaYJylrc4ZFtn1Z6vqlc5KSmgwhqvzGP3u7qBj+
/HYhUrf2AsfxYrP6ZBKb8WbYlsaLihq6Yd9nUbkuMIxAK+qiGNMRgu3RoA76+0f9dWWvOm8O/L7K
JWAP1fBM4PlDZu7m7jyZYP14TBQEdyrM6L+/kly+vf/1RarOm9MKNvMUzi11YjVdywH/LDv7JHjG
ZWVhGu7q16aCXi1jjspGQxXJ5BwgNY0/skV+p/uP9v3PK53jSdti62V7CadlpurreNJcmdArZz2B
kOJrIHcqfiDgC7cJt/XBk/96tKI6bwJjmvayHvTJ9hoHIp31uHy7lf/QqBYJznyULL2ZK+uxTC5V
8eF6v/dq38RAJ8KFFidA5EVhWrv0AZv8YRn+Q6lR0X60VqYEdUHKifRwFxxyW0dF9HHw26dOiy8B
/WitBmsFr/Tvl+HXXxUgs59XP13EbgwQth7CHF+R5ds0Ohw6YewSH4v2TByB8xylb3y0334dOFTn
TeCqtIwpcl863qDGzzajxwzuNdJ5S7yytXCjRgbiy58jiuG/f8B399ebUNUYQYCRODscYSIcXzC6
M8q1Njz6gY3PUHMZJprF5WNl7YQS/KNYhT/Qz6uKPyMyRPCeyNj7YzAjg8i0rOMLXsKinVtHwbAS
FZZ/uKr2m2jVGUCCa5wEvIDW3xIwCr7TcdY4vaejWouVr8MBQYfZMPzfr/kfwTzui/+7/K6Xxvzf
IDz6r+nz1/rlR2iHuvyV34EdmgYmVMJXszUNJ4r/4uzMmuREsm39izjm4IDDaxBzzqmUStILJpUk
5tnBgV9/vlC13asM1VVa3+7z0NbHqpNgcN++91rrAwHyf4SkAmgIOlHhCI7uwU8AyH+EHYH4H3LC
8UIiBvEvKg6e4H+EHcr9HwSmEjmIGwLN5R/8b4Qdr79zP8RD6QEZgZ5N8tHlCl+/mZY1j2sxCPhC
ajAPdhOAWVCMZiUOtioMbu2uS4L9OCSkWIKVK/WtNVW2+uuXG/b4z77yK6H5Zxf+/243/1wGeBLl
Bkhj3UBdLQO1Tz88XCoug3DRAu3B7IanJghx7iO3ij9n6+rQbSUu6OPY+ZSjJDJnC274wluOIwny
kG+Eck8Y6BVBOGkyEGTTEy1AABynuly5dfL4xjVfluZfr5ljwEXQazsB1w1bSL2+dXlO+jiJZXIX
0DngXFsvhywmlwgEZ3szJY6300WcPpMYlYOmzf1TJWhI5Z1r3yQTAvc+jxmAKkTq/X+3tvnh5dK4
NiGFhzKIm/r60kbBrbMtW+48Q0C6QheK9pzohTmV0x6T2hNCV3mqyYnZkjxHvb2STQvjoHuLsvx6
W/vPhaB7Bg0GA+en6/fXopgU1G6xiTwjMZpozY1bxfV39PzMPzrL7OMuyKAHryvpU+sSR39+QJf7
f/18MIb4IQBtIRwEUK8K8j7OVjuIFc/Hl+jd5mkmJSwbc7EvCMOjndN6F6QAR7c39s6rreXnr8ZL
bHuIpviuUGe9/ssD5D5hglYS2pbIXWURe7W5gNePA9xYzEHkstIrCsymN6P7bEYoJcs4V0+qoLP6
xl24GtFcLsZDia4gXLuu4CO/ek0BuPbe6hCb4rQWA/oMsXVPJ1d2hMNg+nC2AHo4EvW5Qy9g9efy
S2uvTFN9OMFf/vxEfvvMWbVc/hTfjKS0cPyrz9yQS7jGBVlwQecu6B2nodsrN6TbOBYJCmS/jD+B
zgjpfrTlfebGy/sJVNwLkpB96dcIwZxpaT/17mzdzjmlwcLE4titOn5jQfr9vf25Ltqhwnruh+7V
E9RZjpZHmHBnLemIEU1gQOp8kjd0n9w5ZVzeu6PrvlvAmR7fuEev60+eF9EPQnrI+hzXd+2LweHX
T6bp1njqu+EChBRiD+J6SaNmxIbHTLwVn7AIOX/ZY7n+KMJ0Ps5NkN7M7pwRqKreGkz/VD28+oS4
guDCocL3Z/N/V7USgYk5HuJk3hMXgdGtgDV4CYpjWbvVslyf6yqsl7PDCv1AUFLgnMKpozuuszkI
txrk7BPud5ndoDmzp79suhhkW3oWcukVYfLajP20l2Kxb0m/TZZdw6hWHwA7kIHsqhIzXbHMXf3W
6nh5eK9/lXLZY/g6bZtVUl2dMPJS+l5mF9PeBSdxnEZD76auL7Y5xCVT18g9oqCl2dRO/vc8TdYx
IAPjrTX68keuL0JhFuHf7Ez8h9ePmSUZE2wzj3vHb+dL2GVHs2oSuX0XavWeFLS3jhj/8jDZXLGm
OFhWyDwOrv6iHPu5Zb4w7mfyfT+h8mj2hS7dF0eUdbDtEMNH7dDOt93atLdh64nz4q3p2XO0Yjxe
fUOUWX6YViJXl8XJP6AwTnZq8m5SIBhllBKcd8Sel2BtQLruRhlTyw19DvX3Gx/IdckiL0WCT2XE
3mtTaF1tbtKCmUDu/rQnPIeAtd4VGtTEOHx0Yd3fNPbkHeNwxEtvJfDOYMBuiWFU7/B+Pi1u3+4R
4I8Yjx3/mQygfudlntl0hQweYojF25YV9I394KdA7vWzDnxKLHygAkuQ51x/RqEurEX3Zh8ACPwh
nYsgvDHjg7eUy1MaM2Vz+GBOlO3Vs7LM32ENvdFphhwbcOfTCqSbeYuokKo78PWD08gRgyJHJ5rY
cArWBuIFcSvzQz7r9yqxihNwkjuLvDASGAHiYvibpnuikoo3aqDfX+LLZ4T0OGCfdXggr19iRwfI
82sSM+NRLLdDYY27SU7NA5Xccoqlmx/+/Ox//3shUme+Xjotvu3Kq/3DG/FW5bFHktc810wnrG8U
HdmAgc58haFLE/u//ntuEGAYYR8ILs/v9e/Dh1RprxjNPiMr7H2QesV3AEfqxvNAD4C5895SAl3e
3ddvCppJ6XmYzgIROOLqhqoir4MEYfK+7RsvGiVUWuYn1TuTFUxvl0ndkwXsvutGa9qBi2GeNo41
6UhhI+zHUenkRWpaoVrP/hv70u9fHVfm+fjXGFsFfFivb4XRbUiqXzzvQzC8h3gJ7Q9JzKAsBFR0
TyhRuKt8H0aonirMDvXwhuzj3/584HpUcnz9fPtXixe5US6H82bZ0xaf3wurtT8joz9YLhkIOz1o
uZ0t/S0YvPac5pZ648f/1M5cPxe8djCDL0cuqpfXvz4IdC29wDN7DGeYuuCaeC+92xLY1C0rffx1
eAmnWj2S9nTC9OyeeqGmB7l4AbOUQBKfOLYkIvig1YEZ1sn7P7+nv90djxMkAlNScih0+dfry4PD
l5lKdHLvUwocezd3HmDXp7el03UfjSf/DkzVPad8Vfu6HMS7P//13+tdj0Os4skQn8NR9brezYi+
XyWo3n2e9Y71bDVj894IGZr7fOCrIrQcAFCUzH6rdwMaJfj1SdMfbTu9xMLnA/KWP1/R5W149bi4
IBVyxmGnk/yqq/ItidcRrguhGM5M0stm0hapuqLRd7NVmE/K1rcEf7inP//Rf3kIIIl8Cn6MobwM
Vw3EanXjOcTCAe5ggFuVEwf6Q3veelgq/8LkMtXfYG3so8bRdFgai1iKP1/AlaGA0hGupZQB6UXK
pXS97hPPKaEI6eT7ex3T698UeiWItshMVoOZYMDbN4QOMZAi3mELuGa5Ta2pMY9S29OwrXPwDry8
hLq98e3+1DFePY7Qp47nTHR5LN7V48gI+NC2M6p9DIY9Y7DYTYzO1XiRVDLeS/Etec0cLdwYIqsb
v5KHjLweRmGZ9k9zLSY70hPh1sfQJoxpT148pwesikJtW1So77LMoCaxMhKTDoNxyLutUzj2b93f
yxN8/TuAtdL7IK7KDoTnXn1mfVOVdmtr+iHFkEMLoluCIRLJDqHjUwqVLgZB6UepJPMTxEgw07ok
vTdSBeP63bLoRR9MRkqlXfNPktCmJK3HZWEa9ec34fdXEcOODDl98ibatJZerweq8RHnVdxwOsgo
wEumJHoUf6GuDe+cbCmRldjLV69tsIw62f7Pf/y3TZoChwLNJyOHrpcvLxf3yyAMrGgaF1mm9qGR
FnGxSDZ8cvxuwd/RJunj7o2ZzM/y6fVjcTicCLYGIt/cUF29XjQYBt9OJX16VY9fW0vOh5IzL8pe
V9zGknEvCbKeObKnBlGQwDUq5qI5OSULEdKJCnYl2D8vSYcbWXntoVoyCAQ16ng43mvwMWW2tzHL
QH1FTusbS9WV+Pfy0Tps9cjKGSqx8V9vrCmQHksAsd1j9CNLpQ/DF7v+GRJrJx8qUGKbcrYwFMbZ
om/DxYsjyIV622LDpHsk82nf+QBg3qhZfwpyX99UKd2QfynFfue7l6f8y1PE+iSadpXEnPWQQ7aG
fW/BIxC37zO4usgrXMBoJ7PYaMVcZ/KbXQWT4VavEk6BF3v4rC0ryTD0El8SLk4S702F7+HGAM4i
66TPJu+2dUz6/3PhIcU2uXK0PdTFgv/rhfMmOABarGVvB7PCJYyLtd4Vox8+1sqP0Xp0mkRau6xp
H8oxsEk4tM1ncIKkqbFVy3HjWZOdRrCOyJEkKUMdx3huqLXFpeIeCFR8SpWLTvvPn82/rN7sVo7P
HWdxCSDavr5w0xJ3udg2lvxOuPUmkbb+gobvgdyb5Km2Z7Q7SWB9dvvBeiL+cXgJmjKPjJjre9Tu
4T92zf+3++ZS0ly9AJejaRAGhA9IbuXry9Fy4tRBzY9HBRhfckkTHZ05OxMpM9zFg99CVkvVOWhM
eG4srNKlvVZ3/IeTcjCXv3Fzfl96sUbydZCrwB3yrnf0pWyQjg4zFU7WHEqgkUUkKtKo4TbHlzaE
cyMT9LJad+I28fvx/VwQ5Dq6w4SCZiGFLe/Xx4ZcgygcpvKNsv1fViBOQDjig9Bjl/vZ/P/1nXPq
OlG96NZ9H08kMTS0rwnqgYb9CGwwbaJSZqn6i8RnffAcy4h9YC1y/pyFCQUQ0T1Ws09n1dh39M/o
JWOjZvgYxIFYcOiuKUHVTg14sFWdhnAFraEBGZJRZmacWt661f/y4ENPXapJmiMsAFfLadCaQubF
ZO/rOiQqKHV6jqF+sCd91Io3vTesd1AXqpOZkheLe/JIzLx/lCF+7KJkY//zk78A0q/fQ5Z0BtyC
iEZ+ztV76PP00pGTwT71q/WUw9u4rzVPYwtVHWWQlvZOL3KIaljru3heNB2lQTwG1YwyrZvEUWvT
IdJmreBkkoTgDlPJCKzosdGvYIXwicjRelEew1QIOPnnzumIdc7116yZ809lpfwPf/5N/7Lmc4R1
+DU2XHisKZdH8OvimhcLzms/3Dt8YA+kOso7v0/6fViXxZdJYcdOio5sBpEtDDbi8HuWmK88iHa7
Dkt6yYN23qgY/vWSOGB5rHCXzth1jyJvUEYVzFv2CY2iW+g67W3G+7qhrbxunckmiKIsx4/EMgC7
spwFydmEQri3/d3KT3lYRe2+cU2/V/G06QKyOjnd0CG7XoGwUXQzmcXxvlk8/68lr7Itg6Lmjpp+
IlO/sd67BDq8cdT7l/eNli/vGnMxJgeUFK+fTeHl01gFnB3SLnEPND6doya07pAPFYr2tKpuQi7i
I/ki+U07CP8HOWNfUm9CIOoT2n4oAt3fWSWqO9Rx9Y3nkHJphYYE4xXh5oZ0+AHT72TvrNwiia5u
45dmcvIXNppbqK29euMu/hMF8+tKjoLAu3zIiskaqU/XXXfoms5lS8SelcEpjeS8+utWMzZ4yUNn
mbfW1GI+ho0NCZhFuC22cnRQJFR6YEq8cOTclIXuUD5X0rQfaqdJkq1T58u6gwQioFoJiR1BiGnu
iU4DoDAxjjis9UKc3pQ7brItav/FK9LlY4wpntFLXYBhhzGRjOkUda13YU50NnEkZLFQveeyA+ES
85kgCaU+HqndXPNYjHZB/zlVJov81J0/g68fWpTgmU1XkyyJsxyGxBDaAq30EpFRRYHfWevWtWeQ
jXXvXWJDfLcsT7ErzL1ykFZHiyfjJ24d6KA874vv/ZgBjraKeeTkOiXJdANGvo2PzjSYHvO7HgZ+
oDUWJyqE4olGTv8jcxwDgYsft60M6TRbxgOGeHJC3XdZM3T3MINy9Ejt0MgIfOUwk5EVQhTqAMDb
UT6DsWga0qhuxlh3H+Eotqiomd5yWrJMAzYuFsgR0Yiw2VdLH3LU8Mf+OBCDRjIvip29DICHrjHp
nzsx9fIhHOBSnu2GGduuWMsUR3ASdAK5IpHxB6N1iyK+GMpnbh7LYQ9Ffd3GRYJy21No621Yqt+g
GVRIfd5Y/i47yNULyXIO6ZFynSOrd9Xlaju/r1OW9F1F1Azc6aIGMtvzvdhddifXqmxAFuGwARI4
n91GFiBVbPuN4/qVxImhDkvKpdl2GXxzbHav6i0BCm4IODFiRWiREhcx8prcE7syyO4TuDInqN7v
AvhzdFMTgMkzySqLCq0DQxHyBPXi0wfKhu9/vjnXp6d/rooaJ4AIYatrFXrbsfp3axLv+qUy38ti
bqN5VP3jNCblRy+BJvfnv/db7cIKx0mNDRbxjeCvXp0V22JKax/p4A6fd3iLpKw49yItPwUTuUOZ
1/FtJG59v4LsPQ0r6GFy3qfLMcvO5o1f2B5jizxdPwCqr55JzMrfeVU7mKhV/p1AgQl1pgA8QVYl
Qx0x2OKttwk91PX7RGFo+4Rg0XkRlF9XTzJ0Z691xjLetfa4+rvGVX1w6sqOKMSA3CoXXGGanuOS
BQ38KTrSjvcv2agRc87eeDZ5LuAizaEwpK1u4Qr4jD/LrPlE+o5BmK6qk07rAhlaPYgvSVFQd091
VrTEw/Z1gx241R/IYL2xYoAkMFqMl567AcMaaX7NxUtSBQ1WXmeEDrm2qv6Y+iuh8p0e2vpA846c
96QVWX4cTKKHXQMwsNxN49Ss0GfKGslmHBN1C2zXO1/O1+HWET34pLpPGqAtBMF/bdscgFheYg7b
xZwkSCIiBfk4D7kstiR5UjiW0EGGjU+YsnsmYt7BnBb0y+1a0BrbosD372ja9d9YIEr9QhOm/5r2
tc+THJOU41Ra2dWZ+K4aNNTEWG8bVNKD1y1bPgRBkB15gav54oqlcvbujLWJJc23DUKny4AJpUud
nKSrcE/4jG3dXakzQkGJBy1HEg6FyPD5E7W1mcosMLCYs7I+qzJ0lzvwrDiTarO2ByNMfKFxVNEi
2gsPxzjPcRNSEC2D7OEwxaX7Nzti8Oh55C9HOs+qrZxrCyE3Z4h9JSp5pC/WvSMSGM9ZTNBWQbKT
V8DQo1H7YKwK8pD0igEUZCjcnOgIAakms8LHIU9UHqV2A+qarSjsWYaH9aW2TG/APHvlo0VeWE/R
PhH/VRvdR9kl0xZrVj0cyznHEhE3Cj9PPFr+vBssUTt7/r/gG72UxjBplqQ/Ez1bZffU+So9Qxie
DsruSXPKLKerdutcDt0LSevj8KgUcSmHzmVj2i1wKL8VOWdX7HbsmfAnB9ffYdDo3luJDqd92NU1
QSOV0w97uuUl7sHJpUums6xHLNzCsi8Xl0gC8kxTBBLNEGZik/mh6R7llJU2xrulfh/mdJdu54Cb
sFVxIQhUJI/oUHHQBy7Wu4E+tHlupttpKuByePAWAR/Tj473uZUF+b4BAvdcs81OW1lnyxa7Q0Hi
tg1UDh/cSCSVmG2n3vI2FluHKITkDtKck+/idc6e67HK3E0+BvF868D2aN+R5Owb4m8HYU5ZryQU
ptUg2J9rD127G4yK8dhcVPntuqhY7/jASQrVsp1L4sqKMj3YPu42Q0O/+l54bQlLyYjUPVfthEeF
7mjQHcOpBJpoZ9YoI5I4obSj0/XcnRW0xRgZGrLrA68eaVAVKlKsbZgD94kFlGfvBz1CqgHc1bGy
4o5FnVMLhzwTfjaOO/hRZcczyC7V3/Igcb5wx2byACxQmnGQhe/6mjHyIwvKtGxrbc/JdlovoxjD
FPSlNE7P7hVgxE+SURXRZLNv3rW2V1QYJyhl9zbU0XWLshe+2ZK4xgUTPgCyhthqE67uLuG7ahhd
+1xXi/dOD5n55vVjw/LWTAQBhIQLDXvHlFV6rGKXKZtF95FMy37tP7kO/CXCg8u6202EAJBJapdN
tWE7tXqKytA2J+Hk47gzps8+FGYMvhsl5Ae36AGAeJaHgxZrSeLddCCw3M1YGcKpydytKZlHWEOR
m8kQy53CihTjPNa7VTbDB59xb39AvGFW+nnWum6BVrvBoWxUlYKvSnSBMxkmRzSSu6afiE4n3Qyx
CxXj7BQZZD81zzddWJR/53YAHUyHpFkjdfAIDxa61WfjxlR8pUviCtO2fvDvUjdPP1tVgYrHGTPW
icZLqVYYrPcQuzy/PPZDQpx+AhGSD8ivSEtJJi105GGYfgJtr9+vQx9rDFOFzu/g4ZHSr+kXOO9D
Obg/uLtefVNxwHJIU0jdDxYAKghBjrveGjMM3yXptLSb1ykod1JpLYAwkRdPTlHa+8+JF1rxFkej
cQ4zwKTuMFMRTzuoZsn7sW8rD59HWpODlsTzCfhdOZKB1DXvBvoA9kb6ulru5swagN6j5ir2pWUb
WCvhSkxRpzRFWiAG/FZkTK87j16ajvop9XsC1qVWMMmCOd3+BNUXhdURTKMFpJI4GQNBylLAC5zC
Aj3L3qnqs0V1Gnlh1XPv67XVB1jg2GuJm3NeCgUb5R2RbmzlY2lC8kXScdXHmtqUik2PL21YtjeM
n5OnpeAb3S1+bj8WaeV/hFzezFCGxTLeQTiZ3xHBl2I0Aw+8PuhiNX4EC8vBqz24LLGpuwKV5LfM
OfO8zCAxL/qU2i9veiRRnUCZkds6Pqe+qgx7dOb8lY5jDOVgDTN5w3swxCRilPrZTCpeIx80c7BB
hVf2LPqzrXb2LLHZMjuYm/1st+H3NA+4L4HT0aKkP9wOG8u4axblKeQV4+mmxWruYRufJjNug8vq
telXgDQETQcQDwVhidi2qozmWzjS+14MkrptYbol2edFEDd7zX8lj+XkAp+C022fe6fGvlUTffVh
aYFp3xj63supD0hvxCqIY+YSguWfM11S6wSlC+As9lfUH9ZY9lE4QnHaKG7rfYG4ELdnJR2KH0qs
m0URPkwdqEZsgCVGwKivfPum8S1QpIQCzPNt2wbMZtcSG3OLF5oG2UyD+RwXMxthzSSEqoBclUiS
GfqM7Ihwed8rRfhSlakR9xVjs/RmTEb/K9o1JPph42iyhfu+zulFJD3cSafTX1Ltko/vjZK/xil/
/aSsSrW7CWTbFBH7OXhbdzWDjvAYgC2f5m55zhd/1TsgvPO3cVbii7LLp4SvhevqRhvyFtQyojtl
OR38tiFDQjRCPsXL6oCVpsuNpI8JlH1n5eLie0zIeHBqi365CucJv+gciupYTAV22tltLPJAgdRv
q470bSILguCs1Whhf69L7o2wq+Q9SRxsJHTixqNxhzS5G5IayYFDV6uK7La5GAQ0qpYTPZn51ODq
wtk01y3Ov7VzvysMzPaems8ST6vVK/xuSezH+0qm+gmip152E6hKYrYth+qoXlPK4WGI85CT+po0
Udrp8My+6sJJzeMKCy5K2OlYi1pNe1YNf9j15eTDdgjDzIGVR0vuGBv4v1E8SihjnTQ9WVGFddSe
6caoYyHfwDkytNeJL2+3sdcG7knVMdCvzOotBoJkPx9H4E6ahMRF3DX+YFmbhaElzuGA3OTHpPLH
+CBaP2WsaUtsoANgZbK3wB5wrE6tcJ811oykvsw0DYhhSL1D3Lp+tQOs4OcnfqAfPzdj7hAY0Mbr
XWcWkz64weT1yPpsCzb54tg/aDpJ4OotdJDIFVCIp9KtnJ3SF189gdX1BxdDkDrWme1XfKOZ/FJw
6sBLaaEh2Oq5XPt7YxGbHjWtm3RHdyiIzo07mxRePvZG7ZowiapkjORSyQzHWlp+SexKvS/DAISD
448+Jle37JzHsB5Y05mjDcnGt2b1qcjBbz+2bZ33+zYmxQopa55Ox6wb/eSjYFSWHAEspQ+alP/u
hhWcPoxKnfneBFVYnKUhtW9TMyJcIzXjQNwDIbA9EnXX0dzmLh/qrVxpczwYQDKXWNoki3cOk4bH
tOuoMIA9BQ4EL8gxB5f4HXObhqOb3nRZip0xSNE3HZoBxh9JfhmmnWZhTc2krJ555VG0ZEhi0VwR
J84hLOvcZm83S3ljg/Gtt5O3+GrnqhYDvx1ziGAPtu27xIgppvsigy86bYBqxotovuUxqGmKxqo9
xbXdJdsyp4V+FKLwnjvZOc0xJYJV7jiwxPYxrdOKVKtOwIoHeS+TyNWGK5mVX+DrrPL1q8gKi3NI
liZn9KahjuY25xaCHNWRqUYisAQKJ+CWsiaVHA5IsDP2klHv6KQD7z0x+JpLy8j73PLlMXbW6quE
mervZtMGCKV0kxNkZVXd97mnfjs1WTk2xHPUioN+N0+EnTVNBqTUipNqH1rAKYnQX8ZmHygFo3Xo
COeainiwnqtar+O5WC+6WK9y+5fL12CirvJGHeUmaT8wr+ze2bzR2dZb27wEHDwbydoczCICTZAQ
xA4GCJiA7WYQaQapD7qZM9KVUpSBkNSSH6bos+KmGzu8ykRfy7MuVeXvhNu22dnKQwO7TJUeIYoB
ChCflcvZloqjFXlhFiRbUwfBXlei/mLDyb0gSlyRE4ey6CfSpXwCYwEhfetqA7YSLIYU78LJrW4y
ndRH+tx1RH0CbsU0UqgvoQc5M5upvDdV2c/7pMkhGIUard82WFvmFYPgqLCjoz80P/x5GerdMNhx
T7Ztm5S7MXDXlykZ2+nERCm+rVq/96PcsTFRpchghz3kEc6zfZKVwc7PRzVtcK6rHLwK78M2Dur0
y6jazosCuwfVOjv8M7Jw+NGVClJkJoHjfstGK/swutXkM0FuybYgnfW57xrxN29FQcwEFVK9MV7c
ridKeZ3eJ21XE43lTeW3wSbUBUwpuIvFt6gP1JI2oAmUGeanmNoCy5LTaETSVVo1kWd3tnPA8gCp
E062VrfpWjvBrao7LqdZBiKWMyekZ9ArZiKR75jkok6hTH2QlR8SEKyXHGQLw0dvSxKZ9+yi6Zq3
67QGrBNZF3d4bQcnrh6pgopbgA7WeJvCxzyG1HHOHSZyNVI9V2H2aBkHh3UzWRNkhMwxz53IaBhI
OMLLoWFrUe+Z8tT9LkSNiDEjsUK9k8ncyYe2WLzDnI9kJAsrDrMjX0z4SaID3cXIydkEKFrWU+gU
Hh10xwr9qIvTPnmfJh3lgFMmLSVmpc4pqcrLVhAO7EZwBEW8o7y2mzPmzExtexQkLE8M8o6BmteA
tjBdIFmKyb0fGuzBgJlQJkVNLlezdwnzxZacii9GE0lBKJoi8DQIhQGWRKZzRNMhu720pRLIJpm9
7LrAKf3ncKHDX9q+Qa3SOqz6nmoHfUNa+tQc1lb6D9RYvbVzU9vcxMpf+53bjHaJ15BwgAxxC+1X
vC8TcQ1r4gbE8qLk7NkOi2AkA43WM0jwfOmKU7sUYXnjtaGgTR7WIw3nLI6f+iEmiiZOMTn3RvV6
CyV2+kxyxFruOwb+y3ZkEtA9pE1YNi9hN1rhvSwVucO0qhW9dvTX7JKB+dSHNZsVNRZVQ83Md1un
l7xXyC3TJQ9ExfVjYFEwn/q8jkmjWNxyiKylZkvp7CHtYBhdlkw8801N9cF5+RQUo9enF1Kh+DBz
lF122lD57Ca7bdd9mxe2IVGuiL/kYG6r/VxxnGLkgPB+a8Hyecce4/tHRs/OeOStEiPuFbpmN5aX
SfHATVZfU6v2Y+jscb5EfQdF5cGeMXzgz1/tvyubpnxUimWdnuI2ztJd7dVzfczLzDuoopH5aZ3N
5Yw46PKcu3VhE/O0+hDhVnv+mJnQ9NHczMAfxzJBORCmvKxRa6dhZGqaB9sxQP6yzch6/2v1U0Ba
LElev5mHjqWh8VrOriPCWnKS0MixNXnzqO/1eCHIoKshjtZprOxuVpOBsxqkQXdSPafhh7oUBbSW
Iv8ipwL0otPlaXJ04IJOUamETwrCkDkJwVAm/choSkda+qSrUVcsL2tdAjkTHLqJnc7MeEmUG+Nd
PYMJ3tKoIhUgbCdrm41EwkV1RzbdBl5amm4Sked3OHXim1z1CgJp1XNuj7updc8e+8YnzcCULIHU
uF9DGn7Jjpyaur1zJU2RvdNmyRKlghM+nKSCuNCF7uR8E4azuz61RYgqXdXYVKKBhvxHU6m8v+HF
NKzHlj+pT3Loq4/2kjKQrPlE3YcMELEXxXoZzclOmuauSMFhfei1kyP08NP+DImgJbWSSraKwmmg
Fej7yTTyBOjwHIapxfoyD035fVK+whrlBvkPzvVERrVtscb33rwwgq0bI79O9Sx6ZO12cJ+G/M9u
uDQnONhZz/VkSVoQqFF61hMKQJdAJtAL8LYCML5oEIy4s1dB1AYPhTpcKks+1fR6bKrjJPyOFm6E
aGyqXByJEmc2OE2qfExbb4FcRsOYnCyKZurddQw5PtXTTV+tDu0ulZKtNhLyofehvWCZtfhFoFea
gsjMuEMdtmHyTZZJmanqO0Kb9RSUo/2V3iAyljIOsKCJ1d5anLcWgsyG+uOyFoXDqWnJ4sc1bZ1P
eT/76dZHz9heQnhgqo9xpWcO+Hg7qLVIfzynYnCzbesPP2h1G/UUymzu915grP5Zsjn5O8CKut73
qyJ/HvqTLLf0JEIX7t/qlJdSN5ij0AqqFMyRmfutKfvE2loZJxyyAV1z8mL2ry0hnC36cr1Svc0c
1t8NC/2MM9FNc3Vu007cadlk74wEMrwZgiXnuNOQnK9Xyzn0Th9AbsgCKszFKy16h+00g4pOCk6R
nGrSx6SFDkAaRkCAB20MdecGYdadGU/7wz6Vojb3LYz4/l6oxfM25bhMHGnsrtBfRqsgGGoJTH9o
UpTiZSusz5UPRhfBpUkOVIgkTBdF296hTV3CU4wsNadisKDBh1NeNtsBx27Hp68n99KzIEyJ5t7q
HTrk1upBEM4y7/XaLEA91Lz4f9HDbKtdJ5vK2xZZ1XVHfjEJIgsKxmEX47OaQA1ZnvUuj6VYz9qB
pnTMysKHh5VP+bRNAgC1RJMNgXWbDVNf7D1jzLKJWdHIRKwpUWXrTVTaOFU7KolqdA7W0jgxzYqw
Kp2HtkvFibpSX6DMTv9gqJrso6kchYDdDqnBQ1qfw+duQDlzb0ppyvPsNe1Ht8jVV9TAThqltU7F
wS87+yWWffI0xfgxItGLgSMDafXLDSZPovSHBDYA9HI8fN3/Uncmy3Ej2Zp+lbLaIxuOGWa37gKI
iWRwFscNTCIpOOYZDuDp+4Myb5dIVYudy16kmVJUMBAIh/s5//kHvYa8NTeVxCe2IFX2aFPtPSy6
w9mkYjM1NlhUeUyXnYVPyLZmZRsL3OzJXxrvwS2nlSJPHDe9HA3hDGJJGkpGNfytygr5Ta+G+Dka
024+YLNH+IjmFMkrEN9wYqlBuLtWjzBhq/wG0yHpp8MtcqGYSGNrDTRSfDNAvpLQY49pULsioQTA
Ww0BJUYq3Icm05fXLGn79qSrbZzUSJjW0x3Pc+3s4wSEfCPG3pwODSEIGHH6K/oJMKzkuZgMErok
n8rbl2OrvwGyWtGj26SV88zsdo7welJWQViVGAShL1np3dRwkkwaPXca3xxj9kd8WWPf3AhlQVxF
iZ6aV0uzFG2YYaw3bijmOmuXOm5+3mUj8z/Gw9nXypfQjexZlpt8stx9nihvNRo0W3KjYbHsuRm8
TSMiWnwD/0vqzdpHoJBGc9cGJV9OfiFdR1W7hZn08zihrLhCKZRgcu6OmXtGKTlsHM4cosbKRCMR
mfrRDsyGdPuDLcfitTY6mzBFqy7715mUGwg+qsAtb2lj0uChS9HXz2XRZQEwQOafS4Cra1LjnZoZ
GXwPvJ788cFqmmQ+RgpR3WGi1tpwRHEiKJA261vBgr3vIkGCjm6SSoNbn2+cJkPPeN9MYgMznNwa
jE2Wtnr+fcIWLCN4nWDEHRkqznKWJr6USwg+bkWQlVp1SCqGZRsF7f2VbjqdN9izaN85jemnam3o
8k0CW1G/LRdWz8WCyC/lIfYxDUrIsT9iiwNlaWoA7EM3zyo/LHISuze903e4p5U8sEWZgKMmGJp6
26pPDawikshIw0FOdRxMLdYN3ByzGPZawg0IRDQqVLGwpd2tjpnvqVbE2HklOv4WARt2u7FnrBj3
aUGid6jDmnQ3acX4G2M4nq5H1S4SC9ciNqM75m/VJWyR3g4kGUHZ2TDWZKcX8LkJA+oz/xLZmBMF
S0xcUahIyRu2/EUX4DCFLAEpk4/P7WQdMtFoD6ph4wrqYiH9gz06imi7DDY1sGUdfR6MjptYMnMO
wALMEy1XdoV1WGE65OqY8UXSF226G+euV3uLkQght5EofQ4DtHY8YB7onOnEdXcSjdM4hLk1A3R2
TgbPRQ3JAPXXmh1nA3aopYyJoMRvKubAw2ZxWrC5UUzkl7d2gtuL1RbVNWpHUexMbRndr5Nwui8N
W99jK7Ih2aIgbAwGRr15Lg2b6B8MrJb7WTaeOIUPjGuppUYzhQlr6sTf1q7sTryhlsWmrzNPHOxk
qV6AGbhXtezXx6nPxmKTG0S+YiaFWUQnmcyFet7m/r6Hx0w7VWHdi1FzNN13hVu9RB2xdpiHuKmL
S7cbHRT84jYsafJiZtdum+J8geXz2NQLk1gNvCyIUWZTyLmddPY87YN1RrWKzo60VueNTqiZwt6b
K5uOI1cexq8CCklUpczb3LGtwKRTMo3nSQzplqmSt8KihrjMa5Z8CHuTjTJxJCSDtQE61+Fu69ta
CawMc7+edzKPRhlgFiyvi0KMeehWeSZPVJXLo+4mozzaid++TZlFYNtIUHN+SuWWA1sgx99l7MTD
riyklx6KcbXelA5j1I1clCovpavDU6r4nM7ehcJq4ajGDJAZQtIeGR+CE5Jdb3xP48zkeohjtm/z
1oySXeRg7UQXW5B9mgxM0wPNBL8OcUOJ9I1Dz0oM9OwBxAgnN+mpcC3YNsPEHS8mOzrtppqgvq5x
9OekHGsbOrmaxs+oaytv5h2vxka1bK3qD6K20Xp+0CfEmU7PJgZ/W0VgSh2YyqYf7eFU15IR/WAV
v8Z6NDGpFm63A/gQu6ly6LaHxTydHS8KpFqM02FZnENWtXlYjr28q3lmKeDj+Enoub3FktQvAuLs
u7vfE1HWi3t38dhQ2IjtDNuAEk8KCj//iROZF3PujExLdhXyzyA3jOREuq7PWGc0T/KO6EFREpdZ
+QzvPqGQfPCcgwrkEvmNYN8STIf584f3Zki1eFZWLbvRNrrLwYaiFvWWwDYr9/V853BiTbDDmX6n
+y7ysF1qHWd29oWrTHOHuAELh8QonO7Q1iVuuKrwgPbpsqHIqS6z2HYospMzDrr4ulOF+pK6hsLc
Nkk94orjVGUU8TUE5klEQ8Q8wyliCj0guq1FSmm7k2NEjJfB8Gf1WURkum2JOCRcMp/lQ2Jbq0a7
WZKTSRuhh89Nr+4SxNkmeWv9qwmdKQTQLR8gwRJXzUhgq3vpFENrGW24J13vOiRCz7Kv6dK41XxJ
TnJNibI0X2UaOUQB90zhAlQM6ddlIuBtxvE40cpHQGeU4bgEaW4o7Sp7LZYSfjoxbPrVMEbQXhjf
puONjNtx2QsL2hU7dFQ925OH4rirlPYMcwV2uR5L/Na92lIVIGuOc3BiZpEgLK5pnlIHT4vPGPe/
8IbWr93BbWQ1iFhlje+XnAXWC/ruIu/MyVFlj/WCDDnSicHt35p9LjbKXcZvrZ89jU6TvFlR4e5K
8q2wPmTcXFjjpUq45t8/CL9QcdfVaFvMwFEY/ZCHv78sCWZCJJcz7SCh1BccZvq9L9N+b2HOclsx
ut83rIYAhKGNg3GIzHvbUVFoQtoNDUOOWWCowvyELveRjMtF8WhwjwwXKg7WIu8vqjfqZtAR6e/I
y41PW78a1k6hSU8km2KgaDpPbBg3n6kQ1ifv/a5gI+VzYKehhvWsjwpjx+0pnCyGWV0NqJ20HZVn
ZrUXcOmhk6B3ZoJG93yrNXly2ljjA7+mvMy9Egdtx9V3rSb8K5u4w+3SZtRKv/+q/tPVYe/BXusg
rNc/LiABGTpjCip27LCXKis7gtezojmvjXwYPyHC/6KypNqzHGhuaAxYGTA+3n8DkiGzNIeYTVvr
rW9D1+BP7Odzt+1HYuKNmVqtSSqDTO96Pi8rHUQ8r12m09Gy/bsf28W2CLknrEndxabi/ZUQKFkr
S5fTLkpUf5PRugM3Jb4fkq2Qvv7+vX49FjwDIqTQoWkiPv64NQNODrAr5LIz3ZrG3IUeGhDxw0yw
QljFxpPJx8Gj4x8oBj5571+4mDD0/fWOQ4xEue9+2B+6yYuYOrHmh8SSN6pgAOAZIwG6Xpd3W0Gc
8Wf+y4bxcb2jpQfRNpBcoXrQPz5mYpCLZ9Qi2g4DQRcbD4MjyaakE65iFtT02LONJ0Ps6CPkv6yp
wr4U1R4AixaflkjH392iIin1ofpB6e7tK13Lsi4U2gJMmVEOsGqYBJjbiFpxE+F7N67ZfG13Co0s
1z5Tk3y8h7aPh4nrknkM55tF80EN2JNVaZqNpIGH6vyNfmchnxnV4he2//KsiW311HgNLMtiZk8r
XFnCGPNBM9pVIMvxSyCHiSVq18T6+TBo5vPkxunx94vsP13kWnigV+Q/uN4fFjT88KJgzL0fqsoV
uzlPhvlOrzQ3CfV+Et0p4reh//r7N/3lgebWsEQNQc3jGB669vfvCn1JJ7/Tr/Z1NTSYAI81lZll
31CjRduFgfm56UTjoZ0ZngSqXBtG5ZrxgWH0Z3K/H+Lkn/fZNVyOa3BoTNEJILd4fy2xZhAszfhp
Hwkdel0FO/Cs6jrj3M7ixT3WjlEkZws9X3bBExGJPQq81D1p6Z3QErtMMTDkxqN/g5LRH48QXhli
wCFrxdlYC6CbOSdkPtDbjm1cyzr7gvlKvuwc0+sazP/YzgLCHHV5MDoM2P0EAgemzh2wcT0ZSXte
QHJwTzOLfe40FZkRHe0FgG3TKfCdYLEU/ggJyByuiblJZBQN6FJR0NJjHSHfd482VjLzU7ykenpZ
tSWA7tTNy1k9Jr5zZlqtZV4YPUSmxE515xiz1DA8HyR6vEobaIyh4zp3LhpvrEX9wlZXUNvkFAJf
ooxoEcLuP1keH7cCh+NWXwUbSPopiT/usnPel+CNk75HeKBHeAz4NXkR/YTMLCaOCw1lg/YvbGzd
GxE+SVODEJh7KvSjZMjP9MlTcH4avR0/KQU+nnrsw4bpYsO0WkFAn/8gEEPmqWO+RoLAkvcEl/Zx
jTA142mNV6XqJxsIB+mHLRHzDbQoGIzQ2lB/uB/OvWpOtaJzetx0I+k2KwFMVJdR1WTfC1Or562J
KAIqVwo77HrwO3XvD17inQ4AhPHlPCJI2WdDbOvPsYdnZjDZkI2uwd/khY+96BLGfjxaZxmcJPFU
aWU+fWlk0uTbhjJ52tZ115IR4DHj2NhKp9zvZryQzqMKvB0hy48bXmECdrHoUTyGA3c/3bqTivN9
lCnNiHmZnQnCWuNpPnSdlS93roD+TeCuZTLXw9BEHPzML/eWhqRts45HH30ReW99FYGixMLFyC4G
laOwK/tZ2+LTVjwbBREhunDIB8vFDAsXkVakh02GbgmhPY4m1P5mdwmFu7UZn1NbkTcaFXLTkVLs
MI+KV1t9Uxuju46h/d4Bd89Dey6ql8nUx3IHBwnvaVvWzRfSWRGkNKShfa8r4kLqxVf5C6cGiA9B
xEPxyJjGaMJeJuILOdBkFFAOme1DndnEf9A+FSfWYI83ZlWTkMpshKQ+042mV5OdlS2+QiIfmtkw
fPHM0lcniukh7rN+3D2uh5UfNDBMZWinShAPQTA7lu9ebn4XuUFQVJX081sJi/LWzLPWfc0yDzq6
JhuHSGvCUbIUZbeKyXPoRMoQgsVynAEkMT3v1OQQNoC2dAvdhowogmWHneUWJfPVdgJXZPhDFwP1
Z9BCwyPEeJNmRaZQ+1RNxVXYeA9HOXcc/YqXxnuHhnUJdTGUT94EDhy4xIaBZzl19MwBuVRr2Sa1
dF9Nrr01yLCyD/GUzsY94lkUx8bSj6eWIJrRHbXF28Lr89BRM65jPxvS2jvkuB0VG1t63duUjswd
CxHTRza4OWgBBDjmDhDXekUKkG3I3RTjuhVo9L/VAVzCLc/kUMdnCu/E5hSM3UWQlbhyCipTJsSF
l2mN1FjhASdEUhRh1oqK6cW4uEvIns3XIEvbgko8ziWhcZ0RXxkJ5HdwHTvPNkSapd1WK+y5Dk2n
K251qM52IMopOfPGzEI+0Dj225IaAP0oU7w6VFU0Xxa8PN1UbKveJRg5RJh40a6mym2/0v07/opM
zayAovtmZYtt7Cij6HVcFOdhbVlTHs5WUbsMiCWJHXhG+KFRFpRPSkZGvE1bMzl1RCaybdmP0O20
ovziOyl5ddAIXuGUNCdO5iWMhY0ss3a1iV/KSWnyDWJgksO5RCfj1RuNPnYJU6uavYBJoXlMDNvn
lB5LiMC93dUwddDHUnzjrXA6ao28B44dWhI16ulGF4QhB2NRiyOUTq3dzL3blEeAS/wi3cV1oxtl
LBgup2OX2huYLSxSj6jep1LoIGpdgoAwAFDjdpfQFtGUiVifNi1l7LR1smlieIVTXcvMO8qutDyX
82GegLYgsqVGD8kLpAMJz5prnttRz92wlwSikR+zC/krnceNrO5Y1uRcbnG9TEyQaK28hrXfPFqA
ZEQlLrZ9k4yT04amF1dny6qeD3RKBOy3M7gjQTNl6kFBB6hOPW+0NiVSgMeCmrTEpl0rl01Zp/F0
MqZe/gimpU8h6IsVY+RelEWIbCvF08mXW54KIAFVG3jLEOvwlGcIXg5+0SRPiBiR0ER+rBrsoJf6
Pk7hBWLa5k7sfEwTS1ZFztrm13t3KkmSmIFQlD5ULTZD+J3ZU75dYP7slnQqmq1bZCTyAGXr0a6U
KQFTHMvpfN1bRetvo9yxrso6ZsRRWrK66SLHNjatXq70kAWuNAFDdtUHBaY0Cfi9Yb3UGXU78SeL
W58Iq18elSMpQ0gDz8MENy/nIYeQD90EylK6AcJHlWj0Gg/5qBjgV3M9x2GVmcZujoBCQ2Km7K3G
X1ShW7sQcqVuNy+OtKmRpoqc7Q2kefdaZRPbTyn76LkomNWHAxZFbD+eD9GxVzYakzld7hacvYpg
slrjlrqtTENnxA3gBKewlc/uo1cKF7utNpNkigh8ZWhE++mWVgbS0N38jFnTdJ9OTEvZx6dJ3thx
l722ahHXuV418uCUOHCyYWlDEcRTJOwHwVylJt4Dl6BT/Bc0dJVOzHHEdO1BZCUq/RE+X7Vl1Ols
9JlRT5yLqX5oa2mMm9YrYaWzTTFttvAkxN9j9q3lqin1eKf5EJfCZdGT5DD3lEoBRG6h77TaLGhO
mQIY+3xE5qfMyXN20uqls0srQYaM7IzqDcVbByEmr7nPsoETAd0mdzwoie4WCdPp3OK/gLpyQBm2
GMm0YthV8+IxhNWBfA1Thc482e5hdMzI+lJ3njnBtx5GcTUZi+fcRQ5LL0T7y6GGlRPYlj+SH+ba
EDA2aRrFN0aKmAcF+Ei8JdVDx0aOVCvwIbVxR3qgT7celvgqZ+534XcQgDBkL4Znc860iLSEWBvd
XcIuwWuUIKLMj7V827oT2lB9MvSO07Rpo5Mx0fLkTBaWuBNq9osTYHv0X8D1/UsGT6tEe9FE+rWn
F9bWHTD22UBGki0UMJGWgaibh95OMmsrS8hsO+FK1B6zhxEW/NZsVXj4BcOzPI5vMnblF7jfacJN
NC1nrzo0HNB3y2Q3J9Nw70o9erHF4k+HiK90K7Oi/krEjL3smqSo3tzYg+TX8mQWYR3Dv0KyUBXE
RKItLtmcMrAwpRJXh+3B2YUOw+5JTUXYOQRKNdOZS8vDNFgsozpoWostT0/zSzeModeFkWPXc4dd
b8TsVpsad9cPlXPbZ2kR7xwrZR/LHbPj9bqf37nLrDqOH385jlWGPydmQOVJbtAS8OANfGt9GcNq
rWznWEd4SYa6h+BhFy0WmklSKpH6eZMB9VlL+xRr3rqfl2vEfDWmg11r5Zsxmaxi02bFzJzd8dOU
6XZlvU5t3HgBMSKGtU+nzG1Z5x2g/qK7cDt7j3Xgx/WtKFIjho42dHdjPecLFaNthYWxIkSS5ywJ
47lmHF6k/QTvDOisDBa/mZodK4UnKDZp+YqMVI4j45zmKwZXKA/ERE7kpcZQWYVeMouLBUIdW88i
6mlTliKRx7IvhzZw8iV6tsfYfmvYTuxgVKldnWHjblwhhmPAg/i5z5wzrTTLaZPWzZSeeglWn5us
YLM+4otR16vFaVpvOQ8Sa2soYUUXPPSLB29uJDq6Z9M615jBn4t6Lu2zoaaYv7aqWEPwIzHzPPVK
vqTN2kpDI5HeWISmDrNsZ6StfaRKXshfy3TyX8y08h61eJI6mxMUiIDcgcYjqy6TKIDnZNEoNzAD
2s4a7N4ycBnX+Bcyoo/YCEMsZCCorFkuM9uZqsAzI9LYqKr75UCBHnXDRlYDun+sH8QmNWA3bOFL
1tpmnHIKxVhHrPJYQyGxd/lYNYJjS9PMTWdY/TmW0lpxWgBofl30wQAGHpqEGGC+6xB1zdAfKwFN
9qwpyKe7xPLIGb93djSO2wwa/3hSpot1raWJZe+pqDp2fRhu0xDMcD+KLaWN/ySkVR4mmejE/hb0
vpu8w/TmKumkxwhiNEp96wJaFNtU01C3WXbax8fEiv30JncI1tg57F7jifLyWH5xEWOucsjaJOUp
S3UC4Rb4JOcFbrH5DnVIrB7FGNe0493sSaKBGUod3VxG454hXhXf5NhjIw9oRlMMDH2cbt45ThGl
UAyn3GM0KwWyS6iYpAY6DSwViPyausKftQXSytPqOu47aOwufncqNBWzq2OswEsfLGlV17Af0bov
EmoA5WVSPOpznPjdJ1jwrxgSlT48FuG5junjovEeQSnjxIYeEA97qGrVBSYQzzUCPhUwM9Y3dTJ9
Zs67Amc/IzY4hzAnwEfEw7ADx60PInqf5jtX8zzs0zkb7zszSUJOgvRGyX7YMa2IhpDM2kd8ZoZz
6t3PdOP/6e0BADAXAzoCqfzwcQfPAWFumUroiYK+NFQaFhedZbV3ypLdvS+6+HveVzCnqqQ7aqb2
/ffwyMf3Xyc24COQubkR4LMrevLTuBD4dG5bxFJ74JrKC1BwgcJQj51Af+q3uHg028WrxpWNB6ee
2rLZ/P4CPsISKwrCfIZiR4BKG9aHG1BTTeiYvM/YhcEmh3Idn2pJrT/4fPSj5wzjk81Z/Any/oub
9/quQEHYhTmMKynz33/sGGme0UYSq3ktu2dik5yOquxDA65qstFTRA5x6nlnqcBcg3xW/wZrieIT
/OeXW48Lnv3DPMG1mAh9zMLxPIVYmG9mLylDq1PbwdTtTFfDqEIMEJvlrME5qryRjdW+Fn6sX2Kp
0ne739/+H8Dxz+ufogpTE6wLmMM6gGQf7gS+LGUlBDTxdLZnstL6iPJbb2u1vLZ2o8YbaCsGWXfA
Kfaqkeu/G1TiyS7HrKk/79NO5Oe5pQztKiv9qvuu+jpHBJw4bnwWW262HCgBZuIy/R4HmLFeckKM
andi85bwkSzpsOFq7TxsswZaDCmuItfPlsmDUEscW6V2taU7BB9iZlXcIb+wqkd44p5x4aUDwgtb
RkN8AAMmLNRwsKc65O6grDBzQEF2Q+VbORJyFIfBpFmlrhAM29UDg/dZbIfBKF6Rjup9oFrog2GN
cdgX4HdBu4NrSn6WFVNkf4KS/zKYdAWDZQxkbBNvHNv9EeT10zOnQ6Kd3UyhLMPWeTPBjNlFlbds
7MZI7lOIIEc7r6bToSoIiKS6vsRNnuSYep2dD3NCtmddHX6/DMQv64BBGAM4D+dLF5QN57f3T0S/
1GWs4UO38zsPnyeF0kw77ctUaPf9XOALQLAZykh4lCQWmv5SbgeXyuiiBS/jGSnxCr2fSKhoT6C1
zfoe9o4geXUE9HhFW93de8jm48McARhtVak1Ty4xD7A9p8l+rAfbc6hd3eZB69o8PZ1SGMA5RrnN
Li70JTpYBtKCYGgIIw0no4ScgU8GjJcimqkNY2C/bZ5ENbzBIRvdM+QaqjwF/bCta2WmU73LLdxl
b73eiZsTyk6iCv22ktYOobvSgl5LvWOG/6G1wcrefjCapc0h+jZTC1g+ROVTLVziMebeGuh0MfBo
ifQEPgl8pHC0yIRZUmf2vQ3nQhh9ejVTqLqntD8MvDGeXtLtPKXtcOkYbQmCWDbtjZXWOgcq9Jz5
xMEIyLkfBL5ZsZaakKfgZzh3MV/UvRor82un2UN91k3AL1sp8WuDAmtEclcujFdgSHfwcqVRLcsu
h16WXKi+VTTI3eIRyGjNdpjV8XLT8WCVYYWJiLNJqQ3krog0UDXXLlRCPzf4aIhTdAqQGRiGMSf0
xwt7TP1qg00DiDn+kO2Wb2GJNmgM52zX2d7wtSYinpwOLFdOJ9KAIT9KIiKHaSbikiqOjyAH6cBg
Uvh1QhCwusCPCkHAJbbyyeWYYnFzWukFy9yGUDSSgFpX6gW/U9j7AQsAb2bcVnuseRiEaeYxbv21
fxWdxnvFTr6Hv+rNV3XW6XWQaG73SEtGIQz1BSZclxlyuowJ23RuxFDlp5CZBMxxz8klsp1k2EN6
qsQuElks96U2CfsMJSAfOsEkLrnA0CB6ROqOB7qfeVaLJQNuVEUrojdL9uih8llBGFO4Np52+eR2
p7PWQmXSnFLdF1k3uAFIsD58cop9LJUwOKTutdfwmzU8xfzAJcDxvNZlssS4a2GOF09+e720pLxQ
ziwnJQvtb85x1/ejTlhNvfg+hLseaD/tWxSjwzAavJ9ZaOYt/sUvMzoXGcI4+SbtVn37/Z70yxCX
98Mq2/MhFsFbwIP1/fu5ml/nmMSghnNthDNuO13K2N+16CCf0gJnGUytxvxs8Mcq8BNliaD3jWnP
rN17Mpz4a+bqJQ2yY23U4mIxi3d06oVlpJJo48OUC6mHqmNWj+VRIotGb5pYD7//DB/H7utH4BMY
hsfoRXj6h12V/iySQ4brXjxh+4LaQOxcdFEbx13AXGMDQzQdGPA4IEvY//6tjXXu+fPJDh+HYAZS
j5j8+3ixfZjGVtUAL3KInF2ZILmBvphhkNupEgVZpNuDf1EaI3oi6MZQXTsnhuuhqXR5nPrGHjZG
jwt4SNGIs1NHj41QzxyMA00m2gbst5YXJ3dYa84CMIHSkyYmRN/jy51nD5CZ40Zo53Xi+tjmgD+N
we8/3S9rnyEA9xbWCFuQMD+WLVo5RnFJ4hnq5DndOOA93+MUP1chEJrCRNfST+pU86Pb1pr+sprY
w0KjYqRmfr8aY7wGsR+Km72adVDvKCZuxhsKXOpQXnIQWK1KzlzgiGJvxK1jBCmFlblBAWQOW71P
sjm0Kn3NZCuIaoGF2xb3ZZdbPQyEBNEA/Rg6ZFeaiIwWhtX3WjFMd7HRJPEJVCLA+qSSYU5XrB9Q
8xX0rFban2RwOF5qusOtWqfH7L7d/Y9b/beiyC7rt/K2b9/e+vOv9X+tL32pakKkYtn/93+9+7/z
5KWtEIX2H//Vuxd1//3jx/Fbtfnaf333P4wNGDNdD2/tfPPWDfmfb/DXv/x//eE/3n78li9z/fav
f75UA2mH/LY4qcqf48XwA3JZPj+tvPVq/nrtxdeC1152PcF5/7iVOEz1X8t//K9//xFDuK8lW+if
b3Xy+q9//p/f92dkGda5f8B5Wek2ZC3AyWMRq7eu/9c/15+s1uZsRe6aK7Uynv6KLLPMP1hltKPr
w8uaW413O1wj5b/+yY/WkDMfI2oH7hLkpb8TWQbM/m6DIJ7Wtuj76PkI4KK7+NhqOwYocVwmyx2e
gQ/WbJy2srxOW/GSw40HXzXPhBfv+D1nRha52y6v3qx5vo286n4w7XNRaBhtdMZx1M6TRd5Ey4gv
DFOoUu3tHASzWph1ohjcgdkeKCIwNEQsAFcxPhn8+RYN5rWvyvvGc07cZn72IEOXXvRlTsBHC4ek
NH8xNxjFUixU1duIO3OANCcP7N7/YqbittCabeJohxHXMQKoWvb/yvkulHc59OZxMtwTTs0v+ER9
AW+4jIohKL3kANHyMHjaoZ2KpwIclZCQMpzMCtquESVhkQFjG4wP6sEhgkfBS7TKNg3sxG0CPTJO
1Zj34VjNz1VJrL2csieNeF1iyIoaADP5Rjr7reXyj1thj6ENUo0kAidSs7r3lC75vd7lmvnZ2QJK
ktHfaB2eFaKD7ered7gShdJvMESSuH9Z0cHHrTboMKsJwA5vMbpdAg12sT9H3w1V3TC2wioIWT6F
KPd2GudiWxhDg0cH9ri+zTUD12KFhE6z6bVxP6bFteH2aEoBg9Hm3fNabF099zA7Lr+W2J7cwznV
7vlrz3IvIGEXkJxIcMaivQkLr3lLcy7dhysYjrLIAxf1bTDhpRzkyJSCpWvu03h5UCaegLp26dDP
5Smp2eXS3GhKf0G6tKbAI4YCkLGDsmupypwvuj9caPYXS81vXe1dJXHCsC4TIRj9W9zgIu57u9S3
4Ut6xRsFODJ3z2Jy7CZ9kOdIrw30J2HdpehR0vnBT83jnGJuOcRXjHUucuoJrMm074PscDdabilZ
Vyitw9ENd8KtPfsH5jJRUDc5SayRtgX8uOEUO4hRf0B8co9J34ntVve53l/T7pzPRnmDcwE9R1Xc
o0e7RV0db/ARuk1yHOriytwgSscfak5RbiAZwG0Tltho2I+j1+aBEUVI83kfaR19A+Vb1JX4Eqft
Wyb4hlvjTJPZ9ehHW3xeQteUh2jllTft2+hlB8QNWy8tzpkt8xVE3vVkIaTzxnbrYqOjeaMd4CS2
H91m7zSCCocxH247lybqyJBn7An8fM/lweSYvxsCxaShHXS0OnqNYWGXPkW1/qwQ8HjKOA4qvxaY
SYYK+VmgDf6XRlkvfi1eet8+4cz7cWmKCN9S175nmH65uXtSM3EPLSWOli+/zbr9RZjibB7hZC/K
OkWBi/K9vumy6VZvtAMj6cPssSpobpAd1ze6MT1Xyvs+khSu0NfohnFGJ/WMSuuEofuzKou3qTbO
lP2p8/+PdvffxdNfe6MNr4yjHirXR5YohE1wSHz07koPf7aoqR9Tkdehh0tOUccvaiIM3nV2S1Qe
AU0f02Lc4D+3++moufrz7d7lOa4V/MersNfcHBIfiAVyP5SPhd+opgGO4yoYBplxpAUwQQ7NqG2p
HY8ozm/TuniGt3BWz9Fp1ZrXRpx878viz1bjb9UA/9eT/f/b81/44IA/fSW/nP4XVdvLf5x/fXl7
ZTeHmPjvs/6v1/550hvmHzpLAqN/eFU+YYXUFH+e9MYaTkrIEt0QZbTtrWEi/3PSG3+YLqlwLsts
zS0wKeD/56TX/4Dpabk0DKSMIej4Owc9i/f9Mlq5mJAxDYBu7LId56MDNFOSxpA9T6/mVqN3QH0k
jlAC3pL6QsbzI/F0Af36zKTaexZd/Qi+cOI4yvm6aNq8L2X7igITAZQ3XFlgiEXQYd18MCEwzXYb
Ye/4ZMJ83BWZgFwm2Ci6jWk3VxQwj7VdW5eV6uV3u2wyoGXQF4agiV0zTe0uqvy7aU5YNOXsWbhU
Jbc9pmOX5KXp+ALPWXGbkRZVM21jN1uKUFtZP8jNbjjut4ycN5lX7CsnvYyn/83deWTJcWVbdip/
AsZvWnRNu/bQomMrgABMa22tmkZNr0ZS21FkfhKZSS6u6lT9ldkggIAjwv09e/fde84+A3c6hsvS
UjPpN4XtlKypdWLoBPKCNhRjfqRIQ/VU1N1zW26nIc9P0pzEwQaBNq0EP9Mrp0yNFRVVpdyCXHN3
gbx50bREPhno9HAP70prcsoh2o1d8TTEihX0Kk/LVP2K7R97YEcREpdxdunr9psFHMQueyapESxL
sMzHoR2PGMo+kXd9ttQgjcaAkVHPi4HEoTQRfeE+UfwxNpnhVciwJIQCSCjttewEv1jml65VYA9u
j23efFMSYToKRfWY18bbBrFDK5fYx7f7WYG3yiQlcZdVuKNMOdQVhkUmoKtdNVBXo7KwznFKptAQ
VZk/Nqk7N9+iTnT75jsCVj8djP4bDRqR7G4UTRzpJxLgbAl24SPQCx0PV89wa9Rke+haV6Ml92mU
cEP1OTPuE7l4TLr7QuY3kHSh50nb5YE0Q8MprJ5Jl/Ix4HahJYdzCisZmiL82NKw+RaYUUdBI2Nr
5toQRdOd+04euOpsqjutwxSkJUSQSNIbvlUgDDLN36QrdC/Jck+pBwPxPGSwxgC4SM6uFCwzheQi
qbKNUrz1ZFEwbaECGyO2I4mUc/K+pqxo9HtgfWbjqgmxt8STeRBMwfQGYhNjfmBPkjfZlpmCsgtK
1S3rDFFJU36h87Kbpa0P86YLo9Q8G+t2obxUqW2mYAU+Cpwb+1pGhoe+GJifbvCLMqnpRqAfkusv
tQHVVaUzDpiuMp2p7CJ+rCnS32SzfzMAtKcA0GLw0VwrxyACg1sbd1nfv3AUw46QVFvpx8MaKQHL
HC0NdknVyB65Qqzsj6L9ktGNtw2qcTfWBPVNQDTHL29uWOFByhToI5YwLrJt5cMtuI9PQBDKq1Zf
mC2+1YRuRVbDSNjPtpcxl12cuR7du52UYeDtBSM5a8l2x012DSNTii5ZF3IVqgDdbdiIU0+0utJm
mPdNYDqPZU9YqVDQtCnWe2yAyWbnSppQ2mn6poFHdYQYVxQfSufoIvoIUizcfEAUmanLGurG2oSa
ZhC3VGoG2r8Gg1ffFoEySQ9FpUM+J6M2ScJqwRApdsZ3dVNOFqz1c55tH9oaUdE2muVEDBdzXPAY
8GGcx52rzrG/ZNY+YnDPBJJSSKy8DMXQ/bhB7lky1KNVrebk8823/Aa2GKRngL/KrqbDyqR+/Npy
ERhVIfebTgt0C19BxciRwHcwf5Xc0NBM4P2OPQWr+G3q0v2YJNeEbyPMV4g58vJhQUj2qOicWJ7E
C/0/mpzCAfyMM0DHosZHkd2xZeJqYM2S3GYt75CLyE+St4UwJ3MI24ZyiIvlaBPRmTPvnV9IhAJJ
TVt/3MSKkGBjv0Ttq7IkgbgJyMWy9X7KVz5WQHM6PX9o6TFxo7UcmDpgL0TnmlPkoKiKAVZcOyOV
MLZ3atf9oBjvKzD/hdzAc1dWaHZpJXvc8N8kKEHasBxjPGhoCpevzLDsHEoZTW1uFttJSHDpgrFj
ulSj3Rz6azrimYVciExlnB7hzzCH2JxGf49vRFQUtNrJwHO6Ca9LckuLWrawFeDviv0HEYrB0E6P
i5Tb5rq8CLU1eWK7vK3jdMrS1iUqCoEr88sNwN0pNubxjAFA2AvmQJmOnHWZwOcP2OU9OPrVV+D3
gh2RzsF2nT9osyaOaW13Ro/CyYCTybv+XZqU4RC1yDdJAL5JdDDxx89zvGYnhYC997TNgRhk+sst
mduul+iqT4+CBrlzRMwAXmRN91GDFBB+yXA15+RBLVFUiSSauKsVV7sF/EhWJFxvhdjyKpWjUNfb
CwRqXu1LoQ2onuLyDUAiIijjraoaxADpqJN66w2DCLNKBgAhiOk5lZqrJPSHlCsylKzVEVGqEaOg
7lNg5bbVWkwRsol7RjN9RbSo2WkDt00Qk6fYGOAS6PpXHOGEazAmfBDFpb0DMweVUlopDUjzineE
G6hQABrhCSQ1muiKBj8jTo1WgpF63W2lWWrSPBPzPpz6KB+vGjo5kKtle9ajvLtfkkw4x2Wq7YhJ
Eu/i2Uy+o+UrjoO+Vte2iKrkkAhxH1jWYLwm0gKZSx83FSpwv/llgoezQQO/s/BhO+22KV+sPoqO
BccIJUUuOP26sFohfkoMR3jDqvElRnn50bWCuof1EnmtpI/7PllED8pRfm9OSHbjCveKI1ZFGfZy
VtyDtZEvpiCk+2IykaVUyGlJygrHdCAWFWUzTvuEUSjqP8tBbQp614zyD+agi9vCXtirZdlfblrV
w6asHwLsmc/cymEMZCUa8RHZCw8KHrsMnzJ9nd22yuY7aHsMzsQy+jouc8RQA5vfrkX36mZDi8wX
y211EuekOSh513uq1kJw2opkH7Orea533QAnIm1PYq8vTlUUvjZ+aDBjIpT7KV3JAa1+nVxKORkv
S2YStYYCtgV513Xd3bxYwp4+MMyYUdYCaUtQ3me6Op8tmty2AEnPsbBG7YUYfYsNvwF9eUbgkw2I
pPbGItVfhyWmg5+3H4MFPQNy3fxlRq9kUzvWwRCvMP/SCtUzGu9Kv9czsKayEbX36UhJN6Czfstb
mZkoT8UelbSwBTGqiAPqN92p6nNk5IfIBCMXuTpnmNV/ABoQg3EovxarCElLBx+hHwwI8FYlFzvk
y8NTWpC4xFusmfN7VhYHAoU4qIt5J3dzdhlHsDDGEKuUZA0PJe3HGzvYUSkGkVzI7tCJxzoxoLwl
8r4ZZmh0XX6kf+IiGKzvDJrwh4bwClBe96MCLXUCw2b2rNuCU2JLxjmYs+JTXyTZgZlaPK0RIhSa
C4j4lRgcTFJ6I7xohdmpX9fWAd9/5beNXF8Eqz7VpRmauvoE4oTmT2G1D8s8e/mk36GnnWU24RYJ
OMGYSsK4EM8qNAK7tNClm8u1baEwdico7NSheLGRCt5mZ0WN+k2onzRBdOJagmK+7oA62I1o+E3R
pAEw4XuElWS56dilAUruyzR63rahdo1mEGwwsOXeWPBGTIzf75Z4LD16jYEK7d3UkmdF79ojQjAF
IINU4Dis1lcuFa8c0kBq0MONgxbK5nfU7dYFVVS8W+qepc/XfgiVqdtLxSmRIlDrlhUH+fCVWcO2
pyex5PERIzTAIsCq1tLP4SDg70k1LxlvMSkllvsN70revywW+vuUWrDoLXqM1lW+MUlFrjRl3V7w
pu+NwZhtchvSb9asEhRiZad2uB0uw7OUtMJRMfNTBV3CG+eogcB30vonpQeXQx7JSQTwt6rbXtnG
CmA+oyq5yB8sTUiAp+zXllsGMlW3kqyb64TzURxWafpWjHTw52V5z7s2ZZC1HSRUw1RjdFVNltE4
MOdGr5P7QHDBO2jVXp2ovTm7hFi3WzaxB0IKf0aHODDmJYSFBg+IAqeq9HPPuBOt74WhcGkbFd+m
NfiMyNOXPKVb1pGg+GuY5t9qHPz3HB7gwyQolu78f/6YgPw6oPjD8OD0UXysH/9xGLu0+F//43/2
+e1XQbd+fH4wSAg/vtTlR/of/2eO0P++ufCP1/6vQQITgRvRgVYQBmlEar8NErRf2OA0IwwmGT86
Bf9oLyi/6MxqZSQmKgopTad59Ft7QflF0UVe8WbMvfUk1L/TX7iNYX/fpKLdwQyDUQrWYov0kJ8G
Y6uVdwVSx+5Jj9qAU+dQqjpSXB2RIGNES2etNkFWr3+RFif9pKP50WdBuiTpNOlU4PnyTwNOjHVy
OwzK8NQkKwptEFWq+pRauScUNLABQHvC3BOzvk2nNm45XCaFErCHqEzihsNgIZgrnI8qlt1F9+Wk
fM+21UvSJmQyep/hVyuy0Y3FZje3zXWuv0ilRgot7M9YuyuL/LFuvmAeQiVYHtV68/pSf0TqdLJ0
CnAQq/D06x1HmTtsS6Bk+psxlDC1VetRHEQkAXgKKTCzL4naBGJfnK0tsVc1/VBibSQsx3yMy8KL
u+ZNFpUnVTV2Sju4RZp+JnSp8yS+07vlftJHbEo391LWmcDBjMeUUdjtJSnWdtN8m/kK8y7vzMuM
2hSFLKIPVdZdIVLdBd8KLlJ/1EGWjsKekCl3gPzr6RuAUkTlaPK6XTVXYSVknwm2KdAwsxoYc/NK
lorXKNs7UXGa3SdCQkNH8OVt8jCiP4lqfV1UbGMGeE5nUPXz2GI/xmztShEEOYa6IFF11yj6fUNK
X6WWR8kUSKDHYZOuHujUvxjgWjcl20/rFJUhRBSNsQVu9J/kEm3fMlCVhO5JNHtXXLRDovWEeYAa
TbW7NRphCOnzRc7Sx0mPD4lVeCrJM3lhnG84ryFpHprB8Nt1oZmf9q+4NJ+LgferboJE4MSKYIMy
LE+kydVSNYSCd7cNTZBG1m5tuamXdXGu9PaKG/G57BkdJXzsmX5UtO4VXAkIIVppMVEKVeUwiOfx
zqezsYrrOnO7ySocYED3onZb4KbipTF2toLcr+ImDiOXiqiMd9i5dl5ox7an2z8J5fuMdhvqJxMe
Y3THtXkrtG6P9oDQLgpWEjEtvbxCmjsSbXCJleXStO2DFUdugYe9zdWnJKXTZ8lPhDf5EsMMTDRX
g22yJOo5lzvfUJfTFH+Fe+HqZQn9j+8VzxDBbS4QM6+RCBIsyp1ZjXsWKFDdaP+7R+q/apKLP7U3
b/1WWUIrbJCEpTL6/umDnfKOi+es908dmPtGtx4zsfDMwvTXsXtFy8rhKS2XdNG8hqwIdOw2Ebb3
yKZrtXIi7ZZH2wZdmx1T4tfFOgacWttyI59oz9GGa656JDzCjnbTAgv31u5G9FliAbVOkJZD12I6
X7RANdBqL0REM/WjdLiJJl4inoR9VDqJogYV+y0z1kOaT9xo6yAqun20QI7qyONIiuM86SqGMhxb
iIY65CjNiCnOBNWTUj9xJ8gHEJVrHZCn5cuMCVdR9nFTM9ajYbPc3vrmOk1VuGrjqaFNuTRgz8Tc
M3gK1UPlDE1/ipXpUipcGolHAYB4kLuNSWOPK2w+kf4ZVA3UtUECgdHJcEnwEdbI9dtnVZ8u0dyE
gGlogdsb9icQ6lCvv3Z49BRZ2PMh7Me+CUEGXjNmhrdZ7K5RePJHwvXPP3GFQ/afdjK+VWSpMvnc
/wSzYPBS6lra9E+816dx4JESawH3B6dHj9+268WatdCM4jtMgtcG+JGQNaC9RldYeBtZHE1Vv6lZ
6SEiQyNW1GGzMctROr9T1TDSwRHP+dnEIbPU40tvVjtZUZ4oBb/edonMvmXi7Hfo1CIglHptnjvc
hH/+Q/6rnxEUNwMCEW2j/jPVQKUtBU59G56SzCC4hH8Td7+7Aju3FyT9f/6P/dA7//xsJLpNQ2+P
nuyfpGQTcjWhmTlK1XqgjVz7ZCJDsoWVFx+QA934dAzutCPkSGfBBSuO5AVIEz4YsMV/JWv7eT+j
S7j9wCayeE1EG/GT7gtcT4woc5qf5lvOV9buBIvoxNuh2lb6kVgxp2moMgo16Aw1nJomnAeyczTN
L9lPYg7+sNYJ81XOQ8GJupA4Mhpc09rXpaquJJ0cWp6o8lTt0DOfQEFeNdm60nB8UbcYiBu+x1R+
KoXpnhyXCX/o+EIq01kRlueuoExudT/O4s+ybAOMOjSWxhNIL1fJ0289p7asLxcSrg4g2Vxigx7y
tSOgMF6hThtt75jR+owUG3Nn1LzFpXKn8gXQFnjOy8IjxtDjoiRcGsv5Lz5kxkl/2DVoPBD4Ksyh
xJu0RLqtuN/J96ChqGmCKfJJF5Sw4xRXiHr7sY7+VrX/329MKN9OlH9f5T9/DOlXpEEOTc3fF/E/
/tqvBbzMFJBw8pt4jELth6jn1wKeP2HDwcbRkOr9GM39Nh6UfvlBB0KipOsUv7fy9rf6/fZHaD75
+pvu81b5/nYH+fXARF/FVJY7yb84QNU/KtuQCUJQISfbVCQd8bdo/LQwiDeRGXWT92UhT+nGu1S9
i4aP6OarHNyeA0UMDEb0OrT78OKXzb2VXrDoeBGWbk3hFATbyaEEzbbFlvpYtc9K86ytT8n8JG6c
HtdxaN0sIDfNzpYAmvhq3un1V9M4x8sRp7YmPfz9ZfhYl/z/ZxHa/7ejalaIxdb9s3X4iJWzE44I
zL79fhn+42/+thSNXxQgFRIsIRPX0U1T8NtSVH8RVS6KKqwhJjQ3RtSva1Ewf0FpbHGVRAQpghIz
uYH+uhgF6xfMn7gvJMbcuKj+5m2S1/vDc0rHDnR7/uMFkjiNTFy8f3xOZbPeEJYsNgeR/PaVQchq
+SsGD3fB2uhnDZ2u9NbkaDIz9yJD7XZb3SUvYgTBwMZDT1RAbYqvNEmTz1kd+kegKtF34LC5aht4
2z2pqQCoN0kxUeuUTGCGrIv2qY7WArUUDgYUYdupGusRm6fVJ9faMLZQJff+q06Kz3kURtkpwUN4
bKvCl8fOYcA9Ms9UuzvCD+kVL6gk5xHnqzYmwmNlKfUHWWLR96gm9MWBcS/Uzg06LWOAjvmddYqi
zitXgrXIvdU/U5Qp3358Lz1tTcZNCpgKT5yRoBSJuN3B3ibnZJnSu9pohce2X8QdNwRs8C10FgK8
Y6wtDN1iEhOQjJ1oZtVHsAgLfMBuSj7FEUSWXU81P0itxa9Ko+euSCXj9rlAp0zgtrTdBFsnGNc9
6T24YfxsaR1hMzDVV3ii7m951ce4H8rHoZSbN9q80Zu0MH93zFFYFweyQKVdZcI5TqY6R3tgynjL
1VglkkkjXyGOYxx9MR+iyaTeJhJq2WfpCOqZQUz7Isl15GDTih6HxSgh+YupGK5djBxOmriIRmKb
32vTnCs2mD/1OZrK5DrnckGPr1PGBlna0r80ZH2+47Mwwr65zdqWqX+UpEh4meA8h8bWW7t8wqwd
ETC+E60y2hv9IjNW1h+bQd/eNX0mh2TNNBnNFBiYRdd8fDTWG4Lr5cz4eOOWoc74R+FKauOGXaE1
y6sq1smnSRLHThJn+U0Vpfy6LGP0hj1FGW19HWQn5u7LdE9cD3E0Bsh/JhrCWnIG+2KeINTXr0s8
iK9tkqxPaVzqV3EiQaCjhXpWczV/njZkdGME9dY0btouhH5ePTNzgaMsO5VgmtB7127XZhvzNwJT
aIl20xM10CXNmt5duSwQcrEoH8lkVlwlIxDuE1GQ0HXYD5WlM6WGIDI4UlQ2b4Sf0lQphPWkNVJ8
LYEBvW+AvYO5W9HeDexNcuFyb4AQeOJmmZ+UokvvCokb35rWii1tAw3JhNHWwKnhtvqoHeL0xiQv
e/NUWIkA5h023FzwehN8lQc9qhsfdIV4pYDrromsCV6ZFnDZVNA+Kxkb6WatJ0Vey++FVS1nfViT
U0RV/RnpKVHr+TI5fUYmQJqn+alYSX+CN6M+40w2bpHQGGvngsgFJy46BvDANcfWLcWOvKO4X86I
/2p++GlJnHwm/7aYwKeTIZ0Tp23KEWlivXEec7ATPBznE7DdaY95hCAyc8wfSJ+uDxz7601LuuSP
Ivac13g1kgfMMPLdUM79oSPl7LAqVbyvy7x5qruIdKEsmof92G3jDv28cELh3Z+AJY/PE0L6Y4s+
H45bB7OBwHMO160Yj42xVfdtPklhMeZ6GPOc2ZWRCOSwUWRHE1v9Q4vGca8ncfSkrI3k0PbNwYcQ
xPe7M+dfVBM/2w5uj2+OKksSIYKqeA84Rf5QZkZaL1WJlB9UKS6eazK2yCQDMsaIemzbYJCigx6P
ugPiQQvrSppeG9kyA2MdxlctS2csmcg8oqaQX3K1PTez2MAH1uWHMjOyV7HPcgZc0GSzitSfRWsr
cl8a7thWWf+VhULV/+hONZGEgE3BpCnRdgVwot5q6t/VzBiHuegoTXMYUda+EGfPUzPVq+X7sm3j
OxkFudv1UJls/ce7e3ufyQRk993e++T2KTRdr4fkw/HJbLg55WIaj+qSdNd8ycQrffv1NCkp3Z61
lcTAirWURNDbxy6vxrgTNm3Yq+uUI065LRBA1vEerwaA8NvyIWBEvktuS0q6LS5IyfkjPWRWHN29
+jDeliE+BXPPA4yxpjTMJ4KNcbrcFm6TJsJpFck9E4Y0xBJnkDK1ZA0Yw1z9tFqZB7Pc8EAkFs+t
Fkl0Nb0mgq5cT+T8iV7U5AmBtM7cg2jvSaZA1601zsiOjrN0N4rGhYIQTFLFcx+9slvpxSER3/P0
gBKDUFZMPVjg7Da7z5TXjvH80HzXUnoZ7zGnqT5A1SfKsTyVyX3VfVTLU6tUHgQshl/Z8sVCI6UU
ZwUJcKNySXuVIDGMluTGwyF9sSY6EFyVOVTBHzbHCniGKSwfNHo7rByY//zBeNQJ/B3SiybaukgG
VDtOXwCKp5GTaemO0X1SuJV8MIz+Pv7SGGFKyyd/VWYim/1pexOKlxV1uIjzVbMhJqUlDIivphyu
XwyWzJxeRss319MqYcTLGPlBnoraFIUWkmPF8pj/msnLADVkQk3UFzPUMAIjK4RWmkhenNpwSRTl
p6qaziVBUNms7aeWoEym6blhOHGVO3pFTC/nYEI/sV+I1mQ2ZXeGpe4Idh1kW81lwR3mWQwbMxle
ICESxjLyniimdBSmEgU/DNiA4kSiHKjoLmikosgGkrNNxeK2+cDnRzAyuF2iamFQNx3HYnN7aq0h
jgW7ZqGbqXqyEsnPtNLX0lu7901XuNSmsvIdYvgr6cy3EaxL1fMpk/UJ2+qxXBpv7Kqnlnb70vaH
uRPtcqj3880LajfRqzSGC1Nd0rZ52qXiRREBtfK4eWjVMTRkwAvlwxb70C9V9cs2Sh5gkb2gdE6h
48ScF2eUIgUoPoNoBumEW2w4QslCuJHE5LXzyGDXeJbTRNXaLgRdlop2BFBkwHd/Fs3o2o0Mes31
LNZLkMXxERzOl5yEi7lC+D6uQshEkgwpwyB4pjIeinHjbv8lK/eL8dHXfCwqF50vivEI6kxmBGIq
DCf9Kfta3+5MmA6Mhl2fzV6VnWTZ3lD0GFHirTDl+zK+3MBpyL4BlbgliaKl5JpNUAgvW0NhBiWG
3AZnzu7gZLHKxCZlYv2GVSMq3rVKfdEGzRci0Raycy++IbxpgZ8w/zwY0YOmMDCk3Y2Wq+z3KSGY
g3HrorXTdBnjjkRB0WkE7GnKjjZGqrwl67WzAtJaZdOJJ9IyQZmL6Y4wIyBInIUju4SdktF8G142
y1vA+8hk+gzSxVwyb2x1x+g+jXinFiflaZWuuRnb3Qe2J0Awn6YabN/oyDoS4LulAZd+RNgpy9dC
3k5Ni03toPVDWFvvVn6Q08tU1bYyP3TEfFNuktl0jyftiA3KRRjhZEoL3ALKmDw53UyeETRQzaUQ
YY7NtmKwnna+MoeGQfThslOG2p4MpK+IRgHfd1SfW9t7hvLSFGdVKwNx/E5eDH8owKR5h+5yi8lA
6w1XrQOSYQKymnrPHO649bsTyyQWDDvNwG2ReROfKdQ9qG5fkvhR665WTA6L9MoE11YZ7wvld8QB
TkI0Vprt4Oh4w0RIwpY/K93maJNHJK4rFckdEEaPDJ32M9YHO04OtFeFXgor6wwTvS4eKzD7ZRMS
Y0+5ItmJ2byItPFxvAA+455QO2DAserZinE0ljepL+1ME3araIb04DwpDjHwwWr6rhIKYQzA+3YD
QdRy8tFm7+LgDQRF/nmZwOWQo/O/Wo4/jlbueTRDTPoYOuX1H49W3C9NrEh1cVjqiIWUocgh+9Bk
IaVWiy0ELxcK0EoeqkunrqXIE1ac3tsUGwVgG24eSnkaRGFFdpFSXNRRAaoRKWb+HN0qAeFHUbDe
6oP8VikY6Ih8sdezg1iu7LtNMHGmgMAcxrQLibNW9+Tjzq4ywjrru2wNIALweLOK6QBRfkXolyFy
nJ+bMmWN3KpiWEDdPPipYR3akfFjsu5X8b4pDkAkdiZudJCFqPTybwYqz8arFZQZ7VOdb6jFKoOA
mKbZx9JyrJIcqcUUhZFYklbVT0irV3+Sk7BoErSS2xCUehVPtjxu81nMu9LfmkfDWmHuXMD5YhSE
duPpWKiU16y7E2ZzVyKyVoktwXHhSuZpKO/jtTxwuf0m0/ZWngs5xnvCnEMjDCrnlkjmo5w8jgws
2wN5OWe5iz2lIve9x2E9ACbaFFyPBAfqFgPEqXoa+HSQxqAzW/dmxKir/9xSjmPhuqofZTLsai26
q4wnbjyJo0uejAd1nID9l11YipY7tsMBENGDhLWp2BR7QvGkZ48ASe0JBlJSI2Ra7qX2u749G0DN
cksmRIWS3zLFv+i1/+T2YC3SRqOrAZndovPxTyPsTdQ6BFztRCrbTOmwiQ6pHDS7x3dqoe0E7LAN
NsCLpBDEDSc+wy657kQ/bigAf2yMv9VC/b/pXf2hwxV8q282xv7nNtjtu/mHgfP/DS8mNgg4In/a
4Hr4VuUf+fibYOI/3fSjvvGi0/+4G6vPj/r3Xa9/vNxvXS/1F9rf8PZl4zfD5W9dL4XeLBMPHWs7
fa3fdb1kDfsmPVjg2PwJaDW+u1+bXvyRgfYAfwb9Lt2U9L+loECu8IeHIdU/81HM9TeH6O/vF9Qk
KmEsmXLKdumh3fdn4SKECKPcm0PuJO9vv1TP5lmHWmdPPvnD4bqXHvBXS5foLj3DvvCq0/qC9Npb
fEBTF+5Pe9np3H6fHfMPVG4cliBVV7vZqcF4yLzYXXyC2/3IyV3Z1T19P+1ybwpVZ+S/F1cOGje/
j/ayR+r9AT6C04btAUGhQ37zAUPzTgg5L10pTMNut3qDLwaIJ4M8yNzVE/w61PfNQ7wnGcvNz32Q
LjagMbfZNT7pTn55js/49SWfCPZQdYXTTJMhtaFvnIywPct746IH7Xk9EZi3U91tX5zT3RQiWQux
7fkYI8Nxb+7ru+gqnIuHfG+d61MZtvsh7LzUgeqwS5zYE04EUDrRzpyRedrlKSHMALEFTxg7f4qu
tGzs5Uu5H3aql3sZLwuQ2P6283o38h9Tm/TIQHdTT/ai77rD++o3of7j28AKEPIKbhvg7gvRdu96
3xOv0XHZp0EdMJt3en6yMajcxCfTd7d5StAdQMAFXai/dYfeJerIAfCxz4+GByY0yHdSAIYrnPhb
8315l/hbYN2NwGp3pp/cQedw8qDc04DIAxylThWs7uSkTmRneyjee9MH4LvPr/mn/NV6p1Li+0Ac
Z4+PTuyQXWMbzuRp+/44+/ql3qk+5FQvD5pQ9Es3CcejcQfZ5Li6rSv6oktFY7eufsnuxWP5uT1T
TFFvxPR4ZNhiDsF9budpZ+Vsnfpd/tA8VV67W76L/uBoO8MteZH0mhymQA6zQNtl3uBJXu5nJ/Wk
udCclV0yulzZ0gfjCvqcf42GbqA46CHza7VHcMqwAArTixo2e9x9L8KudFcXf5GLIeNryn+vrhiq
9+VB2Y1Ei9mr5Jhn9V66shKDyANO5LXsE/SO95/joXiSrik3MtLc7OzO2AF94qTZq4Hgp5f8ITtl
R3lfHPVTfTDvs5PBDuiOBHLsEdcd+r/gcJNn8W+2+k99EXLS5BrYpXRandmbsOb4g0t+u9OHow0J
mu+hc79/x5LpG+zKYtfsNlf1RI/kRVd4VHaK3XvlBy1Op3Co693Bnz1ORCe3n1M39SE1OvQtPcJX
0lByux07zM9DKTQGO/uaeobHKnISl3BEV/ENn8s9n7fCKh8OarwvA7g6/I8gTsd0y2AJ6zvtIIUo
ctw4iIM0SL+VLQCLvdY7/bftS/k0hcMhD/InkMlLmAbrpQmZtEOgdabDveAYjvCsuh2/N4TRW+Lr
u+Kg7nIncusn8y0+yTsJC9LRZC2d9AsLcgfn4HG71+6xmvvT3jiVRhjvpn18LA7bOfJ7X71ogVJf
Tb4aW42T2dJpCTRHYnkvt/3gT45pS/z+d5rxzsdbYX+teCrM7AVqf7f3xP3gKvbn94y/P7vsSb42
ckwnc4h/c3klr99pe8LbwynIeLCa5zYc/MXVfIKuUbm7s8eNz0n9SrXX0GI9Cof4hRXnNs6Hbos7
aK+Obt++uU+e4Uc14EM5CYfqSCaSO3qzgxT6YF3hg/Or/Mzt2jc981417CKwWA5yIAcojl20+C5Y
GQ/trl3thMu6v/27xWn9El904Dy4kvgnM6/2E48tsGvD2lMDSjpvcXO7cWDqnsl5cQuH3FB3dlRH
OuSe6BCv5ef+bM9256/ByFEDYtrGF2J/h3bukGnotTZEyh3MZJdLhbXL+Ko2FO/bMHOMR+MtdjuW
X/ra8erMvHcCJ5DAMs740UyHJIx7Yzfa9OQD7G28SLJvnmJ3dP7i+oC58t/so59acsQ356gxTPHU
evqJ5AMHvXIAwcltQwCTAp9J525+55oOPwFvJbDbY8IngTKHNwesvyu4DzkH0Ohp/GfKu/G/2Tuv
3bqxdFu/SuPc02AOt4wrKVnBtm4IWbaYc+bT74+y2yWpquw2DtCog7NRMMqWtERycs4/jzHuEH73
F6+wv5QO3MV2ZcdOGIyspOGScx+W3XAcOIa9P/rbkSWtcmf33gz0YPRxzTZDz37kdXjFzmt9BJ62
bbM5Sb7hRh53iHMd+bQekGPuzQPT0EHrAwrCXOUcYfF+OMA3xS/sdmCYONbFOVJU/C3GaDZex3+D
185HMxg8hFOc7UvsoIdtP3c7za34t+i0++w9wOp941U7iy2BoHmQ7uGT42G3X9540j5ls/TutwdJ
CRSYVsMYxK7p5u7KriQRDdQz05kcw27uBp4OPJmj8zBsrXMWDSeu+Fgvnpyz4VcP6Q2/n3WV7dYJ
PTTtg96nLeJJbuEl/Kc7RBUHfh/LzZ4SLvNbIO1ewy0tT7wWp3Y5gJ9FOESvQySXb7tjw96hLODq
rBxa1Y6+L3jPiGBhO2e/5HVabFPLjzmzrorhA/zDu4VihX/DFu0CybBRHOXNbN/b1mywOWBB5EMb
sGOsEseosZEnO8NwamxlY8+wn79t5cqz+JzkVlwEbVMP6mPtBPGqG7rhfnucLVTqfTB3OywBbw/g
Z8AC8ROCvW29arctXrlfP5pnkB6zHB13jdKxTzwRhEF9ivfdodk2qqsHwsX2pg132ZXYAIMNHPmQ
n3mtc40uNc+AGrFdOk8UjWyL20Vkm2sWz2sBKpabBpb/vMg9N5/xR8QPiEQ0NVUlNiy3s5OPfaDv
9F2PV07c0LN2whEbdBQup123W9jH27VUorztjERu6sXPGxO+IvwMXP1OHbS6I+xzzCWOxzM4eduW
KE/Yph0idwHSWbbIFkPBigu0Qc8SE3c4tCwdgAgf14/xfstS3TjAXO06SkC4ujQw2N9q0DPMyM4T
8crNZ2uv7VHL48zKQRzAOcwp3nZqcm4GkMH7sHf4Ozh0jta+28XBdhx6fgQhVRtiadzBQhgSE+pi
oh1hF+/7RxUzbJ02W5UHkLiyZbZtObG0iVuyovBrcAmDXSWzllT5PM6iJ17BeX6lnmPTeNeFK50V
7rbeNTdDbW5H+Ovy2+zMnXgjCs6EGMkHbGyXQb6thwORNi6840Bi6oOJ9zKdS3x6M/wKn6n3Aych
xBYp3NWIo+BcEEaLgXmmPeocX/FqCUxcDF1it34QggqzVvGZwavuJo5jQRgwY3ioffFuRA7hdmXL
NnyZN5XviV8dwrYdBXgXfBLPGXFtaW96llu5BHNOziL3Pgvrigfl2baJzzt89iUs1uZ5ttO6ONJm
hlByCDipjkL8iU4yj9CeOrT68CPk+U7jjHboUv30JL8HtcHHnr0et4KeDbEFOGRbsrP38ZfqfFvq
5qBxoznLgPXk+7VnEZKbQXoTEmLXF0XQEKjEroJ9Igs/rvpZeVFcLV/n3RYo9EQ2CeFKu8NycNTD
QOLHLERJ7PFIVuLlnOPsLILaGiNNF8atDqVfHLIDPbcgX06I3MQXTN2edWfdV3RY7MW3At3OHIIg
StK3tAiDZMe9+FSDHEY0fTaYHbtT0DiznZyRFdmgPomSUCDyk91KBEVwS5yTklLAXue0REVb2CWQ
n0CUvv3nw7H5RXAicgbk7r0tbqk9XpC/nA3n80l3Ut90e2/1kCQlUJup3tsdv172FLISND9Cxzqv
d0qweg0he+aI+/qonYc3FI97/iJeG7eNfkuZWz8RiHnw/IGyD0xSCYCpikMWYCcsi+lann4zYkz2
ABn31S3ry0ahvHExkIWUR/lyEhATtJNbdS8TwSn36hcYBS+TgOXhZ9Nr5oD2+idQMuftUb8sgsjL
YQJAwM2OaPE70RUNaY+ST4CLJMzc4lBptTUvCgQPUK9fEClGfDkkXyqc3KaT7Yb2Y7+juWFrAV+w
G6ezL4lNH0oK65C+edkpOUUVec3gK8Hk09Lg/UPXpKJrQ9thb92jLB7zsY/yNTJeGvuEv1Q3/DAx
3/Z6hS3pIwxriRfpubCG1X7Lw6zn9wbUcsdQ7IM6H4V7wlM2oNCdwl3nmnZ0Q+VW3ieMnQSxD8LX
TT9RcnUfZ15i+Di5kz97D1QYMQqtjXo1J5F7NBw0KG3d1tldnVuzd3v+tbhbGMrAsK0+R41M9XIJ
ZnALM7PJuUgvaZsEsi9JAV9dtqL6U4dZ7RuHLh84qOhGfiz2yR46hPNV8+enxW+9kMtt0S3KATPp
V8MVcn6/zLE1uRJ3YVvMsO6EK9nX/cbfbqMnTk47O/qSv8/PlyhQ/QrntoV1BEGYtZA9Xe9IRM8M
j92OWY98pGldBme5luhL/AzF+wCfw4tj7zoPvaPgaLl5Zzs0iO/wZ3sBKVHoFmxvm3s9rM7tUxps
8ey2XFsKAsiY22HaFRddO+IHARsFmuwAbbXd4rK3mxoc/o8BklnoFINEdE4iAOsa/59Ysh6/aGD/
F7sikt6iOuGYOjg1ktESY+eicYEbNbfnYNFJQwPK79wsBXhupHZCjPwWDloE0Qn+0PSbmwrjb+3z
AJZ6bp/R6WD7SdyvM19oPIC6sw7so5tmz3rhlJgCv1t9uCsxyia+N/XGwNzVZBs40mCrv/RBvJlh
b1tlUgCMMmHBaaSq/9QRMQp+zYVSb8K3ELjYfIAbJpDy4714SM7T/RZjM5Gd+LJNBqK6Mw9D98Or
v5Jq42G2dFEgqvh5/M0I8t+E39vXX3TE6aEmxVLV0hlBKpFmgUYGhSX8uveFOMXTKRjhQ1BMJQHg
BQABx8mO1IKoHGHTMiyg6iBsTHy2hbmrG+3yyy3emvfS5heCGANHfYpaEpGpvV4gjn0WnrUn6wLh
dw+29ECiwmERsXYONSaC6umgUTPq7vKbxYt2/T4k3kNIAosNgmcr1OyKQ3eW++Ox3ZX8AXWyOY2z
/qjvN4s4+Ob1uKVt3OH4Yf4w25cGTqgIultabRfdWXrdfd3cgHSz+beC4k3maTvJrnAB3ZVxnO3H
kcMNn9azqbJsetu4fuw83k5lO8eutgPcs/JtYEiY4JwfTt2YmXzizM2vmG57FLCGdPkOcJgR+FI/
cmuUULCbJYtHYYki3eZSVhJLJGVYrMqhcuIsPp1z8oxuC1r9zSkxgOZPLmaCn9litPBq9rfoRqPQ
QNRsy3eru8UGW/lO9mq/w5BtC4EvDYRA9yF7fX4cJOUJChvMFG+kw42oeOdqvx5K5arTOe52RSlr
xKJDoEwkjSWfnRT5PwpEwKKueXTMAHAZb7wTrpAIwx7MnnKgdbjX8NrjDsccLNhL2q5BSp6V+Cmx
khnMxD+tv8WRllsSIW4xNtkCz0CzwNH6C+uyPhM/pFd0vRKRUC89mzjemxFBuS5ynIIgrHZQjEjY
gsgDsScn/g4hiXhk4Mq/Be3jDPvWBi+DjcivZt2JD6h/2eluS21JrjmzAEBJATEw3nSxhYgD8c8W
4ileI/oqXG6H3EM6yNkCQyZb/WGPa8WW1FiNLaSDpGSr5BDU1cppS0ogicWkbpYLO3YKH/Pz6HJy
Z2zSVnKAdA9LhZL2r7Jl7e9OK8OeL08rIyNalsfIPYRfpQv1YNHsJE4m3rsV36/XOkpoZ0yduVsg
a2Iat9BS8stL4WKiytx/0vbJtXZZHamqXa2P+YmvPwEd8pUdPt5DtZyQJL4IqR9v0UN4GR3Ka9pl
RylQDutTRX0TLQNn9WSqnIuf7HUCw/5EAk0YQ2q8HwmJSeL8drdc5MQa+mV7NG6R4CQs7fY4TS87
VGyR5FScUK2xzj7hHDH9rnieYfBWz4PHZS9fyp/6Q3HCCxHQyviy0B8ociLJ4em7bm9dmZE7PY6L
3ewbXz02R+sCkaAtoyFfLam8KRfyeXc09qTe3pbgM6z8bSzqv9bW+Ud2bLbZKDoZfz8a74IHqoC6
3jxkX7s4KV4xaH2breLz31s0ivTOpAUHVRVj7RDz/zGYvH0HkKss0iPZ5osp+XwfTFaMd0C+DI0u
NUhXALB/DMlv32KcHUpzSWQ8mV/4O0Pyb1qEBs0ZZKSZbYP9HRguGqyvTxI0mmslwMt+FRVPqXo7
iwiEZZ0LLNeZadxXLXxAMa45x6RQ5CgZq3qxcn8xWPcW7vqnO3gzF814ZqZYLXfQ1CEd0xlIP4kg
QLHpbNlrACvN5ioZ7gu9d3qdYX7hy/MN/NYW/s/AHf83/ct/4EYHPS1Co8yu+/udfnxgTCDJXrYg
//jYtw1umO8M6OHQIf1GBivTAfjWg+Q7KgSsaJVrpiSiS8Gh+PcGl9ngwDKQipBR1IVJ+kcP8vm8
QLcGHawhsjGhlnuD+vgZCuTtQMa3HqQhwkb3emeHBk3vqlvCIMqns47RPlsUutFB/e9zNuZBJFPl
hD6rGQeIzox9AhPPoBeHKrtuBFKhSLqC8AZrPuokHmL4EMkVXYdcpq5iZhlMolKJxGlny1MhH+ec
kXP+4ild+THTZd+yrvqxs9vYPBlSG2RMs6/qcCtlq2o3+eXaN5QLzDR2jOxiEkrw2RNpvrowevNe
1hAchH7f1oyBr3W3WVo+osSzh2EoRXItrU4s67mOkggj/oydm3CVpUVK5SlGWEAxjimCVcg3ySJs
CYjliZwqyVpMRnJydJI27HTUwVsF5CWfgrAnm6uzBuKv5DhN/YcxIjxd9F0Tf4EI3RFKkbqbaFyv
0LP06ccwfhq6gsEB8+MUa7JjzMmHRLpoFPSQ1GFkIrcnM6puW1X+giLn7IBvvZLE1VuYZERLI71B
00k+a9FdP0DSeQEIAsb8CIIOq6R/Zi79vZSMNB36SvIWGar5Wjtfgc4d0J+oPxoLQ/hzkY4BVDPt
/ZgmzijDmJH1bUsAnFQdZEIaRF1hBDWNPZuyl4ZtHMhGoxKKr515uU5Scz7oDT8odTeodQKVT1U/
gZbyOKyQ8i5hUoOUk5NbvVrTnVSJpxwMuluNy+iNbej/d03QP9e40Pj/e+Ny+YCWnPAYJw9C1w1/
YWP49HcbY72DhWEjYwAbuwHDcBLfbYz1DjMGFbz0HaTzwolCBwHm0rAMRQdm9jwC8X3OQZHf4VcZ
i9nI65mRQbv9d2wMYxEvh77+mHN44z0teUGQDA6BXVWpMMigewVAIaFgL6/tPcLBoT3LFtwIwlTs
kImVAmSxYwb0EqJ1OZfrPd3T1c5MM3kwxrY6tOIc3WlqpR2iNf+YTt39PDQdw+IGZe2yuNHbkeNk
tqi+EP8iElMs0O3WtQNigYw6TvMAAbFDHOewFSqzQLHfAsNddeaFEA7TKbf67A4CKPUj0HKVAd0F
BpyRmz9ryvwedI3pmKgC2x2aYL4qCypAOO1a0h6An7TOKMExFCcd/YJGhfht6lwYqtIzwJnVWYns
0K5CSsyRIFyBG67kLhd+eqdB1PCoJWV4HcPCjVS2xDjhtOjQnxEtHaJsNby6MRqINZilWrqlOPU5
mrRuqeQJ8NOw+qogqLpLddTNUV1vIYWFyGyFZ9hvVz26QfTCuIPMS4dWTYSSJsvag2BJDBLCBXnV
VIvikdahIJJnwyGWmFGTjAUTb4n8NQujjuFgXXJ0o7Su9dZcEdPpgQnJDM/ZoMqi82kbSS4lddyH
WkjWyjDvI2RCs2mn7K2cwUSxsWWxnQ4NiwnmQdQ9DTHHQFXLfhNgyNOzsS7rM+Aq5WUWtiWcisxC
23nWi36MpE+gtFV5pva6vKuRID/XzXb8MCRj7VRCaEAaFVsX8BQLpzKqxtulyvMD5HK00eJmm6Mt
8ou1rrJz+NKoX+tqdVJDuXT1WhohRurDkKFm+tlTFcdnQ41N79ORKr0u9C6MEih6ajJsouYqYeeb
VUAqLl1EIFViZ4/JpiunYA1BcnWWudxNo5J+juK2Br0xXsHgS6e1xf0xcWteGMhP2V3a0w/qeV2K
nJB4LN1XrQjpsqlQKBix/B2c8V8L4f659pMpi7+3n9cPZfQXVpPP/LCaKjNe9Jh1HZ0M4LA/rCYx
GzK2cO5DLq3y/xdWU3qnmsiniUiIiQqqzxjhf1tN6R3cOqgBkMYQZ2GLf89qbln6H6Oy/7aaf1II
m8JIJZpPaGnI88cxGegbRT0QmjaUApRqGjtlMNbT9ISpmZWR6hohe7uCrc4ZoqQNeJrBqaM8hwFP
gUVuSSljF8iMoh15D5hUskcopg6NWRcPbYQQYSKEhS9pa+8hUWsANQO6MqsDBJGSNtMY6sBapJmG
r0+gujTodEdyfY6xgDs1sxjUsybQWCIULoDuE79uMrmxjVafPi9TLx6GMhUdFXzhoWysymmHkVCQ
qPdQ66PqmU3dovRiyRRlCxVhcrFKOZkaQqzTbMJolqEaNBuVftck8rDBFuEQTUT6NdNaueUw4S8k
iHZrC61tvVxnIlXoacex/iCkVn+N2BMYCblZ7hJrXqBwiZev0NAMPkqmVIDNcnJKMYd6tdu4WrKU
UZqq1Bw9r58EUeoh2ScMYliQ29EHQ7IrAzJ9FaKRRcycQZMYxQC+dBPlCFpDxz5QwzSSwWGO9n2u
arEXK+XZtA4IJs6NVOyGaMp3gtzOEIKtFN17eLzzNDLem2UIcq2a1jNNXkZX6FsmhJNu8jOjEnxk
oFEXQq4NfZ+P5pzFntTFFFPVoXPqXmTIKVRzf1FVulyrTgM4azMDJaaV7vM038RNinoq0Iyiyug2
q+3ZM0ZOa2G3zMNR2OVAsgvWO1AM+D1AaN6sUJDA6hvuFwNsgDRo9CnNHjFidN5ICgwBVYU52jXQ
3RS6MthFMrUnQEAZ9ES9BoKzo4be59Z9p/RUx+pBOUQzGSwK7pA3hGJ9N0IndD2OUKjH0WDAOmPq
VPmUPiQIBWqRTzOdiTlp7waoEWH/nBhGFPQC/Wo5//BsF/7XQG68439vIE8PdR8/5H9hI/nYNxtp
iu+AZMtw7oH03gLBl5GlpWAK/w0ox9r9yF7hMd9Yxy04owgNMIV/2EjxHZJIEKNTuNElmJN/i+Nc
0rfqx1sbSfb6XDV50Y/owCIyVd8IAWpI8KR0sCrPZnYos2Rf1hSl6zn+hPhtoC7Sp5n6jg1wDgxl
vddG8p8wKxpnUKpPEhT6XTF/0qvo40IzZsgOpnwfLx0DNMOV3II6HqXiKSzWG0FePsbrdNOj4+yM
1uquIqqral/rTtQlTMcp8XkVwloogEpo09i3eut8YHLctowsyGuG6mMD4rF6QfNDWB5U5NbjZwVf
8NRr3dqlNBCo5k8WpOdRlZzCcbnPe2lXq2hErNKN3OmWo0Cj5aCPtNM5ZEQpQOTG95HUfow7/XHu
1U+LmHwdoIEEP9uAxJI/pOO6G4DRD735Od9oc5VNlyKckaAajAsk5N2O8c6qjq9nTDH8orrdjTA6
yOnkVuQmVS7dRNFEZ0Zrv3bK9D6vQqYZKw+RdHoP1pU8l4NrroAZUC48WyzaygkqqkyrUfaW4bVd
mvFcBPeBgacFjJL8lxqBJ+bpVzdWoZitE7QlECDN1pU5nIbmA3zDCr8DLZX3GkYDntUJjLLeX5lr
xSyMfm4JmbTXMyUQRCO+zazVsRLrUxtqkxfKzOwY7XmZiKY315nlrnAAeMuyMCKr97toyciPxf7G
WPvJh+NqpLeGaEfQAAsPkiGZT7EGMrLpskAcIQNarGG8WKNW+zKbTWSnymM8I3aM/UWOYQYeASUa
7fmRllstXlodxGe13EPbDF7KMZcGOmkjp6Adys1OzUzyEpScn+Ks8sZ0sc7/v7dksNf8zIhdPyRl
/6+7pHxEpeFfSDP9q4+/Qrf4tXz4kpRfu5fW7flXfTNsgi69gw8HWkUQywrmzfhRl9u+RdAH54X1
R2D4vTAnkTSTX6toPSDsQHH2h2WTyJlNBVAJVpGEe2Nr/I2c+Q2emgI78g2EkDpgKSrfmoIJfdnC
CS2hRc0AMQJpLPXOnopSh6HWGruKUAfmcztF3vBWzRTljl1UxtTZqNyMfd7din1jQz9QRLZayeSp
GiRngRxq6ce0MES7BBh2guq5jx0JCpgbE1ott5iU4Xrpq2LxBrBbuxSBpxdv5S8K2fJrgo/nJ1KQ
G5ahqpNQGn2e7HxhshNLMAw1xQJOSdehmbTxJdTAANJUiYHAdjAfd51x01mw64mkcGdK26lXA6U3
6oibZVJ62M1S6TJFePaAbjXcubF0m0HL6IVrt4Dmarvdz296W+U/3MvzPauqTiEErUHaDG9JLs2W
ui3Wg16hUhSQEa+zF03F3QRPgwN/NVMpYTf9qm33FwtFXRheHsmCEUXSyTBevnpeEsQh2F/XGlOZ
4uZyV09EXtIgW05lqBey3up+qkB/DLKdeHsorV+Mq0vbJd4+N7J3AFTYhKD5t4LOi3dlNPW0GCO3
UJcUDXUlTqColMqPs6TQR9RiAzpps3XjWV8DRPfIiBeZkHbpGRzXF+i6E0mxlTp7hGmAGrECqfDP
X8wzy+ebO8TNwROjm5DPwIP6+g5XowT/VhosknIH8+4wklng3Mae9KYc7AZgaZ5e6B19SHE+yIV+
ypUvRCp2KhROFmpwbQdCVACtLZx1MF3FoHBhfVooAwjqh5oouOlAClgATtVftHT+YnGhu0H8GzlB
lN3e3noTp2VZyNSdO4FkbJ1bhNVLA47ejNLKKKz1/udrJW1v6/VaQapArGYasOtAIUOk9vJtmtqo
ohJGbZyS1eJDKXwUKcwF6MEWXl5k4Zk8KJ+HPoXZL68mz8xWMH4TchGdhAgJ6aAe9OGY/+K2/rwM
3BXcQvAsmAgTv21ADBZiWBDS8AZb+DpWNZaJQvp2h42t3EUYOvd5GX4ryP/POYkvxq9tP7RfkQGq
u3/5G9KsB3v6/wCkTuIo/H3Mbz/ELR7zpVfcPvDNKWoE7pvEK0dfh13TtH5E+3wHViaYfrfInUOn
8p3vLlHWqSPT4mJDixCd4fl++ETwcqQMNGFRdNv4QQjff8Mnvm3GIptEC03ZOmIUppEBfWOVNEFT
CKUWUEqxOfiLITSgz3MF4k/TOKHWkbsonzZOls5MLsTWei/H0JeKkKvbijKpv9i/6usNbDzfjvzc
oSYi2Ej2Xh8rrS4ngbkoqiv1OtAlSwfrYEEfMHs5IqygdJPwQVAbGLu7fsTK1Gg/EOwyLSeGwI/g
iLqH+UG9pATyWU+sxQ3VSbkOFzhGnKye1Dup2AjsI1X4pLSAi5FRQjDMaTMVTewZhcA7OaLU0xmj
ECxGn4hwFQktLPy6Dhi9j0ILTg/FuF5WqPi7MJ2cTs8S1W5hAlPh0arONKGPVac1DDjIzbpHvUZU
aZjJ+rQ8SYoRgUJBCh2QrrXo90vbW3YhIJDyC3v4xpZ/W0gQmjpxDheguvZ6Ic1+zVMBhiy3MQZP
oksoT/AuzSg4TbTEeiE8G4svUi0FYz7SQbwvC4hj4vfNCAWyCEG+cR0yU274SQ3DRzrvm3xAPgly
Dr5MrOGEWeKaEgQrqrlTK+Hsxfn5i8DmtXX9fve0alHu2lLebRbhpXVdm6yvkF/l7rMxgYakA4yQ
JWXw86tsv+UPG/7tKjqVSCYhKE0iBfr6KpJB5aoAruwaSwkaEjV7rwyvhuKUG8X9akzAEJqk+pWX
fZ1ec1W2AqAacbPToqYrHO2XzxYRgqW13jN/VTaFV6uFeJoKIkfK3uL8oMmpQjFNRaQIYeXqSoWB
X0MSU4wf66ooTlqyVLhdVQZ4KQLlh3RNOImpnH5IGym7jZdccRuoTYNZXzRGM83oV65W3lzbq2Xj
ATb9XmULZmQC9NcPgCFZtSXKCFXycXZbZQKtmI2xg24BQ6SpXvkttL7OOoYgG8Qh95NF4cyJteFU
kjnvtQ4NHvj7c9gtqsbu5brbAYnPCJg1JtMg89X0DlZwQlPCQVQCZc1AW0GYLiaiuECvxff9upQX
WRqV7qCR0/58W2xhzqvn00RRwlZDB0knD8P4+vm0UYDyfZjob49qu5NbeL8Sc4Q9T32CbZQR0XX9
xRX/ZPW4oqwSvHA1mOTf6kujB1TBucYVkRa5QTqALtYwoTgl0NfpFO/njyf9aQNyNej0FBqRCOfi
RV4/X5VlIlnApjVGuJv32kZSkRhOqSYCLX2F6dwFaZDqkoKImaluMj/9/AaejfibBcZ1STytyDaS
39qmIRRamN6ixo10K0JAtABoNRThPjfWEJF7jenRRQaVQZxsD01DhK40WBrNqJ2eNh3CjWt3EkeL
aV8DImelv4GGe/FUOlaOQHvLlWOVendGBkeKQRXIjEEblrrikuV1MJShn1nMV6qZwmwEzdtlUWaN
HUN37k2jFb3vUsG8GeMB4AnMTJ6R0lZcKZF62hwvhd33ZnXLngTZ0YIGmWnxJ7mSHmfu7S6Jm+Eg
VTXDqQavbs7W+Vsi8Vsx1382PPTTyOyf2IDaIqC/D7NOCdSPD2/FI7fPfIu0CJqoOrxuvn/r2CMd
CesYh4uWvSzqNKh+RFqaDmuspUoEP99ZC35EWhr60VgBpH0htHju5f9GoCW/OXUiQZ66kXGSe1Ie
Qcr69alTQy3Po1qrmXMLa/Bz9HYrWyxV+UEwIyiDqgJaNFhKxpsW1ZJc7ACfrYkBlDtZc4ZSpNjo
3Ezri+PYIZDsrV0BEFupENfzZJpZpTckzWhdloi3d8d5lgRG8dEnunux5H/hmXFXr80jzG08gkV0
xkggdWzzzYOYnakgG9aOrj6tsbVboyYeAnON0WhpppYet5HlyZdEbq2jUYgN0pjwPjhRQ9kWttEk
QuDZSBSCJW1tmOqW6+iWqZoEanh8HQovAzw2EJpuPeyofy9GPeRS5Dp6AkXdYmZ+o6Cr5MDJmEc7
wdDnBimpnvb/JIoAkNIpYmZwaar8I9MH4mEqEIcj39pUAOCHn2SYg6g2qEtCOmp1Ys54wdq0DeXh
HvV3My5Gb4qMOce7LSHAOLHSoYpMeuq36Sybir0y3qR55WQiFpzAJxc7haBIFLV1SFG2phyci0kb
1Zex0k+5Y9UZQBoCSpPp8CicGjvjJZ9mo4e618wTxr6YMxq9VKLnhxp21zGDXjAktMM4CpM/mDSB
yqFZzIOmlWEdSJ2MgKJu5PUXEyXtQ7Na2jFtTVLwNC3bfa6N7ScI/lpwSWlEQ1wQUL61zW0KwYFu
EKG3dog+QZjRX45xrwyoYcrJCMG2OZ6bqzFItjiUU+zKArSOnpQbSGLVRTgjl71EQwRBn5ReFEiA
mASx5folZAqK6fp4Up6arEUSeazy6QZGr1FwciWWv0Zyw9RZnLUJDDfQaElxn8oX1VzKp2aCFRTl
wIoTMHHHhRK1UGYZKHlCMTWtN2g3UR839Ai9rKSD1tWfG627EIvEQqF0Wg24V5VRVlwF7QnkoiAg
dGALNCuY5YYCoYVW1e6Q3zMfk4kBM0dHKm/TWi+Rw65K9iezIyXBSxxZ6KHrmQQza9LGS+RZZTtf
rGU8QRpQijR813Q01ZMgMDMUMF4xtsemTdenqZ7ZzRaCjaojZgyb+ezEbdCiG1YgQuMUP0x1ERse
pTCKIXoPxVKurisq3mNWhV4k1RND1ammXss9VA86io+ogC2y7BrzNIEAD3P4plYxXqot8WoEhgcX
IM5FvlDEbDMtENSBzimDTxXI9jVEpVCF681rC2RmYYCivimMPRoKqWS+l5SZjgu6X5Qu88rQbYQR
pntSqhz1P0GAKI/61ADTJTJH8X4RZgYyLLTnnoRmkB4HIe7pqMTlsivqCl7UaDXzp1JbejgGsupG
l0cn6waywxEbQu+RQ3yEGHH6XMSRDh++mqI1ZiIRD8vrp54wk9gvXpCqZ/zlJosFdt9EyeKRun9t
7a1h6SBRlQVatXKd6syyi2QgHnpz0udlSEdkG7vG/GgNw9jv4niGgc2qKZDZ6KIpidNFM+iwLhtF
qEAR+3QkLZwiZ2DAZaOQkpRlv7S1IlGYaoAtRJJgPHVDLjFPz3q7Zkx/3h8EBn28ThtM0xWh7Qdy
hO0GISsyB2UjT9tBlmxFyO6iytl9ljVEsbQyKqnW5WJ4iEbkeoNCJLW2IRTuGYHKowj+GXzVTS9k
HOZFh+HYLVd06RyGMqm5yZOxfM5CuYJPd869lNJ2dFUpUpehltgZGbImJdOjyTyl9DxUaL0owrFp
3NVs+w8ZptVyMjlRAcyEw4wKCvVFQOZ0VJSjaBSF1yWzdYj4N518FAM/JAsNNF+f8xEp17kpyPSG
PHofWzTEHIkOTgRm1SzLo0Wdi2AJUfvUVhtrw8UlYagRoykDsHV97mKEFaVEuowQVI38GKE8oAWS
hBSCntXpyoDBqBqQIUpFggRiH50n7dr0OzRN4UkfjMkwT4WVJajUt/n0IMttfGMqnVqgtJfpX+TB
UmdPJG0dTzoGvfiiJ+D5aPvJum2uYS9zMQWCw7yVrfWAtiDdoS7VkZqt0Rc8RpNsQgJokmtlZiad
JXNfDw6GWX3UVFkGLmaaTEIgUhY7VaJ3IkyYvXxtJXp/nJocLvZFySEaoBl/VXUV40dxJl/J4dw9
tWYlf57Gcm7R9qF6CJJnyHoi2o6BrQ7ubIsTpnD8+7BnwjfHcKMsinDyBfVpXEU1wTdo6+wuO2vC
SDpRP+geFrgyDZgmLQCbpgJ1stPWdb/AoW/0twn6tOD3uxW2z240NNiLaPvRNpySoYExc+zvm1iE
Q29p02rjJcuS2QsnLXuMqUmBOUeJGjGIilIGQ++5epOECz+dF/0I9+7AyJqjcj4udaUAwqtFcB/b
zbSYEALI/QCSrtaoxURsMdeYpq538iHpVntEGiM7yW1lXU5t39/MhRj3btlP4eXSNhLMQUqcy9AU
lq35Lb353/D4//wcIOIsdTt0L2uQ289/i4wVKLvI9aASBnDxfcDqW2TMVCoFSNi8TIndbVH4/xEZ
K9o7nTF5poLEDRYCs+CPyHj7fRTnRD5FkZLO029xdr0NjWXyTCbvRdJtSQb9sVVIX1ZEKksdpS5M
gOqOa9vauTU1xCBpBkXuaObDdauN45WQtdLJqtXw80TRBq+vSu3nOUVQiLmoTt4ZhVrfptI8QX2J
EO1Dpen1RyjfYW7EcRlAd9O+bh1jTOLSL+HuVf2fR8Zvqkk8BY0HiiKsl0YbQn9TFmlrZv/FVpAc
TVpAqict0Ogu1WDeVZkzNSA1KYDVpcOn378skQPVClFUVIq4rxfPmmuNoVVLQst8sSc1dHk0BkOL
i3VeD/U4nk0tvc6fX5N06WWF5PlRX15Tfn3NGSVwpe63a4pgTcNagw8Md9A08v3PL7RhMv50JVYT
w4vGAoOBb8qYYgtDr1CnTHpSxKYeVEFQz1xAtk3slaNw0y+WekSu1gCcPDRYLoExtnkdgOvPSaQf
BQE9ZJNIkoAkk7X/Ye9MmutE0n7/VW70+tLBPCzuhsM5mixZlmzLrg3hKtsMCSSQQEJ++vvDXW+0
dey2wr1+I2pVVVIqkxye4T9UeBV4gE+5HaGoS9f5ZAct+skr7pIzBuuJvO89BTC1dxCKzn49GZxh
fpwNxiAomdJk22lWnKjvN7ozk+51sjYHhNRNcyh7KFwHnWPul9C5XHGaLREhzrs5Wo9RS4EakOFg
PiSmj6oLrQPUm/Ti3OZ5Z/RpdGbUsifs+L6U/saJ8Zshfow7B1CyFVk5ysizL2ec5ntcrp1v83T3
KSNkLK4m0eMmb+aGNYnxC0BqYl8qvS8aGZLZCShQ6TsPtHbzbX3VvtTVvuiD2AoErL59C21pNEcQ
+YVo68cFHqG915DWla3/ZasluBDD/SGvAy+WQGLWeR2w7ZZW5hizfvUxHdd4egHIhI3iU3E1U+J9
FX1lLPrzDjSRybVI6xY394dD7y35mq2B9utXqiRPPhh8wqZDq0YSNm/A4jel+Q8+CDVN1zkiYFjy
cTcAcJlwnaJ+BHhyPRT1SrqFM+G17ur84IQGQzMYJ26ftkO7PnVBJCvCJ7elulTMDyUVqreb8JaP
Q9Db9qvSwX3o3i4SEDxT3rQP1CrlFYYI23IKjNLmc2Da1hyRAK9Qo8BSGn8D4FE4C2urQpRkUdsD
KYopDmW4IcZZqSkvLsKGoIHUoB7FYZt8DFTjKYiswzyPzpLFhULZIwBDn7ZFJVQqbPDlhHGbe1Ld
RHGqpMVAjrTIndETBeKgrUC/dfNtvHbtqm0v+Cm2SRjNhXsAImsWtFsD9Uhro1gPKi/cr2W+JsTO
/uJ9kRVNxmyoXY8SrVjmT/CmkGx1pEazp+JDN8XQxkRWEvz7SqW7PlhYy2XrsgzjTctXWw9U35oN
c5te59CRbOja8RhC+pnl8EHtl/RSDeRbxGb9u3C/xPW3+7zbr3apCPzYmlz4+X71q/0RiLxgevy/
7RbQIMBX7WASKzn2RR8e18KumFuCeyIoqNWKM0I3eBBeKJK3SIbDgXrpNJ8f5hCQHA9gSLuKksg5
mkTDcdRlxFIaN3rdee3nGMdKsmg6OnKuXq3zyMvkul/7GfJCMqnMAEoDOIIuRrE8bGa7HGA7/vqP
OivNuxgfwaekX+LT8uFRPbsu/70wlYqYsftt8rEAHx98W5Pg2/o0k1WS8uzLhhhz8r8BGHZUV5//
3z9gv373ObJP06dnHrUXn8yn//M4jVX/fRT27Yf+HYaFfJa/W7rf2EF/h2H+P12H1nBEEwpwyLMw
zPknKHrw7z+aV0FbJF6ijk5CA3QeU9vfaQV7528tjWgU1tnKe9MZP96zvkenppDSZEH3M2jQZyPt
7e6WnbNCDyYHxHxt5V7XHArycoVRcqH5V1EYjJcjrdk1Qy6fbEEhKXerFlfcBENCRulQgIMb5xn8
7de1fq08qhjYWhaICa48ORnFfLAa82pZr5WtxFXeWCv3X1cF9UWnqNrlfYiq9uTOBfKbHeiOZjNK
/it4+9+s4R8897/atFfYPTzbrvv//q/tGu5kNqBlexuWqwQyx/9wOXzsrZDjJOoMMFYEy8VW+hu5
4CVQcwH/4sKW2PuPEwb/zeUAuQBODXKPT6z/7cd+Z7uexVLAXIgGd4odBTGHsuVZLNUZHEDrwXWP
2OdgrbEot7opa+Xkl2u8eMgWSYnPhNsVKJu/cPWfhb/fhiYxwuALT0UwGme3bDeYqhJ+bkM9rWqK
g/X2VvsLwoSLXXYvjHU+TfqQGBfRNghAQYIZ3w/td6ixpVVOgCUtUm+61SelvM+QAtaTaYrwyRmm
/q4sav0CrPCnYwKTdGlXACc/74sHlgDO2EboJ/mbl0beOnwB1FA8Wb2w7sTQP8BY818Yc/9c3/cE
93lCj6QJQ5dkN6x8Ps9gniJb+QA2/L4oBWy42nstNs9Fg6Rbm8cWQf433+3zn3QyfjYiKS9ebNx5
EX2h5yNqKotjU0qUkfSAEY491DdhhHmBPXj6Pbzt+eK3x9sb/zvFnO0afzNr++5LqqZWsN0GujIe
nsiLOMSYUN1hW1Rdebb7EuLxJ98wodZNX5m2Ew2ssy7NqBJVVauL/IcY0FNYt9eO1dxWLeCzsAsA
hJWPv57eWVvI4wMm7NHd7w62ln+eh8KQLmJsobascsN3aqmT68Bs7Qtr+LNBsFWkSBCD5MQD8vk3
c60VyQs1UubMHdiaSqNqnhoqdle/nsyPqxexJxARoPpBd9A+S6oH0Q827ZwtK/SIZ0A4tkv12gul
W1ANxtzvCNKnJBurVbsGL6SJ52Nzre4UENwogfbugKizObZ12w3laLJl2azDUvTTO6dc7FOuaDIV
VYfMV8dCv3DPnK/sPmoCnGyH5u579Gy/GGHyCLUNQ7u/y9vMD/OQzljsFOb066X9YSBuMu7uCKoK
eyX+xj757hhMVjjKMgpMNkWoB+iy7N64tGFesLT/2ShJgPetB1eG3X/2OkS4qTXUvG3icWf7Q9SJ
irOgKJ3w8OvZ/PCxSPJpgkK74UTvAz3/WMsQ9kUtc5MFcyg++9ypRztw2td22M43HS/JAQTOVLzw
sb69MN/floi7gNmj4LRXEmw0CJ4PG895U2DfRQ/WvcBvMMX5L1LIJrnepcJAXdcJnlLzhe29tE1+
mK8fgg8OAnIeWuOckecD+/RjaDMoBM4jD0Y13bkMNASS+HEH8bDwJY3EaXOm+18v8/mLC2YK00zK
9kQVNJ7Pcy1Y0ouGlWRneTxu4dEfPZNTOs+3YT00nbSq38WfMR4lahcwgc3pP3+NcAfV9pBbdlZQ
rc6aUMrLPBH1C0fh/AXCIBrcPzAcoiGHgc4WM1oczjTu6hnMgeBmrSLMgbbOQMCx1mO5VuaFF++H
VWQ85Alo3UffEAhnm5UGi9SrKQFmlwkysmOy0qwvNSYs1cRz8cIm/eEIMhqhoQ0+jUAN5u/zrTL7
aztVIO8yFdniapxi1MvKdXwBVv+zOYXIGXEKgfEl51XXHr+3wML8JCN1if7qbCn/8unuqrShApH9
5i7cZ4RNxX7mogh05fMZYZ5JsbUJo2yxc3TxtapuKZNX12ZZtxc2/E8Xb5dhIpHHVPibZuB3t2QR
4S0XGhbPLer+BhgWithRq373ltwnxKHCdIOoHJzx8wm5Kkj0XAtU6qNFvl26vr5ui7p74RP9bJt/
P8pZYTxsQW/tpqtZG7qIvNcs1ubNZWbKAjE+cIDvfv2ZzuWd6Fbs0yL1pEUBGzI++06j5ecL9xdq
deGk3/V9XT1q2Gg3otrEyanDbxIL7ikWyr7GrR0j+2XGgsKdIccKTEmLRVz/+k/aR3x2X+9/EXEY
Clv71vkGyfvuc5aij6KtZedEamlPluOMryCNRyelu/Iw2vNnW4/u+1+PuZ/mH8YMKLmRcdFd2TWS
vs8c5rYzcm2dKFs9GvG2DrDCgJlx0USz9b7w5ANeqfp2atbo8tcD//RIIvFFcE59iwfj+cDlmAMj
bwNc74fFu3Tw5TpWMwbBTWVHL2QNe1bw4xz/PdRZ1hB3pqm0YY5zqeEYls6DOyOXW3YBapBeexkr
2zwOeEaepIdKxq/n+dMzSnNi91kOgcOfDS5R26ARwkelC015PjHexaaS7r+5dP49ynlJD7f7sNRL
FGXGW9YbXDNRW8Ww8RD0/vhCMPPTCe1XNjcCBSfvbEKN0dZA5MSHc5Ploosi+UeEc/MLicJP92UY
7O5QMARBoT7fHhbF46CoWbYVxaTrxDPR9QIo42lNIv+TdILumnw+uIgH331hKX8+chzwLME9Y9c8
H7mMOxu9LEZutHA2VI1R1wrtyjoFsyyv18EfszCszEmPi/jr9/cKIS9BIkcCobGzx9BUNk0Ya2Fo
r0LVCiGc68pdixduvp+dvO9HOVvaLVLa9pRB1LZ3sHW2pH8A/QNgf03mf5FicbP6D1b3Pzl53w91
9nRMGCBGQMqirIsWdVUPNa4i02/Sutgc3Js0NtHMJb2k0L4/Ld/dm1FnK9m7TAjKb5I5ro8JMYCm
zKGNW6cmln8Tmv7jtH66gt8NePZ02N5oQ1R2EdIPm+avDo0a1Hqa6r3Ss/dfnDbKVzDIdn9fTOGf
z20AmT+vCc/iMo7eX9G4bFejXqcXnvifTYhqCg18MO2+vzNyv1/BQfnlUAScaeEn6DjZeAa76HpA
8IjL46/3+E+HcpGd9EnMQWiebYmxtIuylzVmON0uc95iURrRsLqc83J6IZL92U1FuRyLOeiYZHdn
+4IemRlJCqJs8nyE3/qhP9LG/dtA7j9uhp+PAmBix7yC+T+bUJwIRL7GglYSLe6T48X9q03q+erX
y/bSKGe30iYUeYzFFwKiwy1fLIjbe7L9r0aBXEA5ERXEc2bgkMd2tS7cfXIwUaq21U0dgZPv788F
j7cQUgiBMknx890mltz4pmUuZMpgIt2i5W73XqrO/GSjUXTl1d2JzzRUzkZRbjDPte6dLKnrpE/H
lU44CmcBMsd5XiQvnNMfR9uLQDbJrrezdZKzK8HgTD1DbsUchTykOoUguAaiSG1bV7YMVPdCSPPj
dgh8hMKgJdlABPhUz5fQcStkcDA4z6yxxVpui3AfK2Iv/fWH+smkEGPaw1HQKnsB/fkoKob47FF2
zOQEpi0dot4bU7RrFlAcSE2K394XaHJ61CkopgXcEGfndWkHQgo68Jms7OAzBS7seLdu1S+VY779
3c8DwtAjqgDohKAAdayz2LOHNLn1QRxkZtmE/jPvhnCIjk5k2duVgEsNTjxWviee/C3yketYPI3I
XOvC8KjdnFyCXID/8kDR261OkuR8OCWOsOnp5nGCtw7bpMOcGokMDGjUAopjWZzRu/jdz7Ozj1AQ
jW0evh9y52IE/DSNHvkCPp8RPLxgAbXq+Vher6KTD78ebV/97xcNZHIUUlQFDgEXgobP883AFzPk
PdBuOlr+LbgLS3ych1I2WcHPwbKJ17z+zVO105NBy4PGcHZVm/MK1qyKSjadn0DJMUl802vPA0wR
e1adibnDfurXUzw/VfTp944mqoxUc6ghnV3lQVKtQyJ0TkGnjChE2KH/cQwX94Vb9seV3OFfO1qJ
dQTlejaMFXfALKcyz6wmGuoMxavoy9bWuEUEef9HIGZHZ787MdRq93944wmVzslqVII1tWIXK7hJ
j5e96vAxQLXiheXbj8/5JqHe4VHep01NvROTz+ebRI1adXSB5FHjrowdph1aA17fBC8PlQvo5VQM
9gqkaMvnD4hC6qycXfG6AYP+uli8FWRWabwqjRDWwLtKltPjUIv8E0AZC/NfCzEGbkP5wYgC/JGD
DzOaVo6L/Ffq17kHlrZN8junJTIPw1bfE+g2EHKpvLyHvzEdQQzVj25sqwfLTQAcGwee8g0wq90+
PoCsuBJblZfbvNKoE46z3XXRGICfCqv2bTDN+sLLK//KBkOFbX1UB0jSJnhH5cN2Z7nDl961KtR2
ZoMrUF46n9t6AG7nqPoPZ0vUTQ/EF38Xh2fVkgCWvRkL+8hDxSfnL0H/DTiWHwDpXhGITGd/mx7h
4kps4Zatc7O17hysJAcrWlMANnWVbUVc4LEldFgcbdPGKu3NElgpnGLU9yffXIa6jW+GycJTq/Ei
0GSWj7RwMJm7Vsn6GAXzCOxfIVwG5NbG6ayzkZRbZhy4/d2cehJIMKUe/NP66Cs8PdGsU7db0Xo1
sgmd/THKl/V97VMRAQoVHEQAFlr3NTpvcCi8L767APanb1+2aTljej3KHmx74U6XdUm8+37qI/wD
LCfYV6oriuiurDWSw4CgTHtoAbvHpzxsYbrGVRlET57XaHzkk8F+r6UfofQLHjqVlpO0WR878lNT
d9D3BGLdXxFx6m6AgBXzW8uBPZKkIwhYSadL0mKEo4LCAqoV5dzrLy0kEedeFfxg5o1u+DranCS/
5tcqipNG+BQM1tDtT/SvaI/Vemqc2wE0O+ZXzdhf5kXjj8cBXTngRBKUpdvmTnhT2AgCQ/Url/71
sMviXERtUNmfl7mt+lOXDNETKGfrenQnUx3nuGif3LV+cKBxZJuc1Qd3c6M2Rak0QupN1j0OL5PB
SWddZPKXcSZxv/UzbodzU2LH4hTiVlvgzNOd2nPw7Wba3owKYCi3WR/qjKInCLOhqwrQXJ1uJf4v
1bYV2LqHOgATV4dDIBdMtp0So1jhb/jY9qZsT12V4J4gkZtKhVwRX9GD6u8mxWAHDQMiACAeV01W
h+4kDpJ3d7ut+0p47YMkjaHWsha5WN958+pwjnQv1aFu0EM4tO2wlQ88kHN9cl1tgmOU1H39EAKQ
42RrQJ8F/G6/WeTrZEBG5K6YlIXWH8vhToc1KBQmMlMMwjQRkfBTOKHq/aDjAYNElVjFH50tOu8y
Qi0VsnFdWFBm40m9tsDV7RhDpVWS+sVml7Q8ITEdKruiZ7JgBb5kiYxkDFZyWvjF4OTw+olVjTZL
jAp3BsgKLFwlhgQuJ6Crk89ZnTNtdzV2Plvc38cLJ+lUro25LxITd1keLh19pnUj1fKGIvzc5qPy
DrDUkhJZhdxzTth5A2+JBw1Fpi+2qoMWNOs+i23LjY+lEua9VViBTC0vQUQ2gsIFI6ZZy9dVX3cm
jceuB8Fpu6+DNddVNtsDRD/pKB9DH+BFgBNN5WWx1uIqcovIuo4rp/hcjLx+8AFdE2dmQwKQeKZo
0DXoap1kKKiaP3UtbO/Qd/HycTGuiC782qHJYklVfAqhbPtZKwubdmsJziEd6qrm73VE+RSO1gDu
c9AaJmLkWNVp8/z1QoNdLA92BWo5nVYZ4m5m7GFKC2/YbrbJLN0BqcweM8EI3bljbytI430Bu2/F
Vihe66wK1zq6irSjw1vedmq07IHWubahkYsTFLDoldiqLUEU0Zph+CbwpTLfX92nshiS6mLyqtVA
Ms/rMEVdaPtqA5Yor2DiifW0wEd6Bc2EJ2sJeuTGvXh17t2h37A+Hg0sFuio0dfZEckdoZPnX5bV
HHwMw8lg7TaNhqbXWif1pd8DuTzMsuMekbXvfOl1teD60gb9xwaJKSalNylTfyvQU1gjZ3oyyRQD
u4XY0V9OPB1vALy6PBASUcvDaBoPt5Q8SvLDRN72Kqdv89kSO1erdTR0uXqYFNSLAcXwCwepYYwd
5yj8i002FeBEB9s5OgYxy7T3tmVE/65WuCtPflNflMvovSllXQencrBa+zBouX6WsuYOisNNldmM
0Nt0QkW4rLOuWHV06NvIh4yjkNM42K7StBv9mnhUsRv+8PiNiMyseaMPYMS86ViOyvpoj773h24q
qsBL23ofar8VASuqhLhwaDBfqiAasd4e1n1HtRD7U7t3k1dOUBdNVvVj/mWw/BXb0EBLiJqw+IbD
ECKPdxIUOlyEhKv5dew0IbKocGDLI5U7hXPr5jcxjBtvxRG0LFYPQaBNvJvg0GLP13oCKytPD/Mp
8PX6p8m5rO9Ct5zf5UZUCJiKEi5cZMQrMTW2m/rVjpKeuqL9Ys3cjQiDTmXyRkJ9xcmvsroidTYF
EXRuJy3RTFzLOJV2yfu2WJCjDkmbaC+DJRrhNrjlkEu9rh6wnZamkqeZxcaXS2xMUTtFD0ttbWyD
Rl8Q/hUggezdDJGMMOfqdpn6zosNStv2hsCI0E0sDxyxqjo0qzXHqYHPhgHh4pV4AEQFBFpXOPKu
XHKBdikVhoQQoioSsokEntC4SfskR9k6hyjR4/zBzbnpr5ZeIB+0KR24n/J5q/Hm8l0l7mRnaNin
qDn32xEUuMZUqWi84Y0ZAiNwoVGyrP+M3KqSn6fVCnPKj1E1Nxe+DheDn4AQjZF3OppmS5y62Ybs
BsupQL3sDYhpjajaEuxyvPDdRt2T1VvOSOVFuE0wpj7rJ+ej3ZshhNwUWqFqssmsC0TjpnTFhwg4
Nwoukwo0VxEBm89JQ9/61Lfhhq1TV415FkxQE9OqaKf+de429bXHHwABUgy1QSjNb75wX0/FMRpG
KGF9WRrA4y1lKHiug4TcVunyi6qLHDVKdx0e7RYsE1pwJrjo6DQ0p5IGZ5VOM/8m4wC7ty1tHR7V
hQ+aQmQFidP1BEK3o+/WyWlri/Gjz++2jnHZWxfeMC36wmonOILxSFCatnMg4mPervpNU09+eLNq
YX1AzZxz4BeRgyGbgQtw1C0Q6eQ01ME60k8q0Oj12noGU9/WG/zkeF5OjamLa7sYnO5qlv1q3o3j
UmK7Evt9/NRIa4T1IKPq0wIW0CC3MvH6mWQxyUnM7egd9Ex19KDNFj+uzdQNB1YQ4eByXkV+KtZy
Lg+ei1ovMpOdg8mbuyQPxbBhRN9DmL6xKmu5ATUTrik9x/IjeHrvI4RlWb5Fz14MF0hy1q/LVXFj
jUM1XY/bTn5FSc1DmyVpakJGml0fI9jK7cGlXoG3q+NAapvm2O9Otj/G992mmq+OaLcIToCa7XRB
q4TQ2UP9JvPraH1oor77kxvRfdt2zoZyiZuPxYXxapS6QF2ENFxNiH5xN2E5AcrCv2iFO3/eLCWx
Ci9jypt5v/WXG2wiCJ+xj7io5N1PKdTYeFGJablfd0nKNJBO/qV2w4ncpQ8J3YfNiC9rzHN2lOUw
omCBiglcVJeXGfI5GveogI7XXVcSFi7Ki/pTw4twsgT1osxzag/eXOL1PlrpZtCpqsTyQZrgKTcb
3n5N8SnQHoLp7T5xP5xUkvnb/HUaEHLVueY3583y2sE74/UYz58h8OB2Hm/17Vp0TKBSY1wIHh6p
7kvO+tter9VXROPd+aoM5w7hEyiFYVtC0SJKcLoDT6FCJWnBEjKMrFMtCpcIeTDtn3OzDE+15T+u
JEIlkkNER2kPlDNKt074F3AEMHu0lclg+Aw4UYUuSspzAcGXeJxcZqkwuCrr/KGFqQm3B3GbV3Fu
XZk6xi90W523vo2+shEjXofTFt/GZTSc3C1J3ic0IGGpSuegog556tnW1tu+6qyPrS+6R4T00aBz
R//t6OrlzRK3Ls7lSfVHB62MJNRAaEnXmux1/2xj1pvYoODvBBdV3kJ1ZBc9FegJPLZJgCOba5Y7
P2hx7R3QGZAWZIgwaN+atbt05r4FsDKZV+4SLgc9crIxpNwwPbWhthH67Py22n+qhgajednWHzBC
WI/WJJKDrwccy/M1voWdUWHQydkKUitnWlJsjyriPURqxL/WWzVdlVSw03WyXyH7dBN1eABjWZKC
UZ2wT/Jx1iwp9SUhGk5CO0hAqcp9skmxLyO5igspV/ejAZlOBbCp33edgA4UFnb02pRmOY1rfLNu
efdutxLgb0f5SWzheJP7ybVFN+brtqjhSi/Vh6T1yzvPRv6v921UtCv8u9cmsJ5K2xtebWPQvY0D
f3rAfHMLT4ufN2Ss2rUv/WabjjZb0TOLd/JE9HEh3UzNZl/RZpJPCBYkxDFdfXQh96XbMqibnci/
0XaFVF8NdVSefJTSD6VK8G5sxxhhirrINi3xMAVxf9Oo1nyNY8u7FENDSA07OktIo422/wj70Hpo
EpFfusWEuWVVVpdVTzkCvm5VH5y1uJdToO79xqneVpCCMR+cxW25rtYVdYn1cot67rJl+zKD1Dih
leCkQR3OH6hHIfEECTjNYyX+ykVhriVtx1dNID91xF5kFh76ib3vZwpnjBs0SbEuKVr5Ftive91Z
ozoO+W5wsIUhaxzbDQjZYTnVhJTNIfetxksDqk6nmqQ+VRyZK6BYb0yC/Ia/AHtF0BL9CWM6NnAn
tHsswyXMenpv13bXWSjGO9dLo/MrP5TiZhbBez/3rHsTO2uKGwVeuHZpsx/NKp/Cso/ugMg8cGFE
X9ra520IC+8+EvnXyVdPM3P4RPohx0OLwdcfa5OUu8lDjTeFqNWja9rpujEVgoS2vm+62ePccKmi
17HzjymG3wPHIOzyJ/2xWiqIRYYMeJ3zCk6TRybCu+Q5KG70IKFTEn2EBITf5h9g8gv4+ugNQUqc
Vb8cXHcKMR33HXPZ9ANPdrWKiQi9GtfxApcJXE2I3yB3dRKpVtQbHpZC2uuRPz8YsQWiqpDN+Sw2
WO6NhXU4tYeHVQdErYgsujehpHCbIinnfeiDViKOUYTunyCy21PpJyo/CV9C3jJzWN+tRYJ+JuWh
Jk/RO0buYeBrYQTOFYEZYjNMLQe+j/9yuGIFRy8MLmCquVirLCs+7pEQxFu5ElDykCUKvbTyO0qy
uqTaUyZWmyD10ftIi1ja9k9+W1IoDsbawdy8GWvcG3tvdq5EF+v5YAIWDymPFZkBXS6YHQi7XGQW
9k10b+VViAe4saIAjxhv+2jV7lbCVwxzN22swnuSVuHIlN4E2rmww6Ypje1A30p/iLZD7bTJ51Fa
6s9wmqb7BlErJGgtvyiyhVv7L5xqYpHxtrXeaRoTZEkMWDusdOvIVccqlP67rre42sBUViiCWHiS
pBWxZX87U0bZDmLSoj8tpERJprZmqI+1CtVjt0DVTxPwGNhy+mJiK9C3+9S4W40KSjtGWC7oac3B
z04BBTHdIdsSOEUcvJk2P7+dlAPTpKPphH1OVeu7JOgdizu9wAxAhEP/Lpo26sadUfkT1PaV93bc
qiLzCcW+zmhwYKTbLv0nKZahvVph7YDz1rkb3WLsRYqDlmCMv6vMJWhiX/DQoEVASDkT+iOHnQ/D
x36JmUO7UTVNFipHKTctq+cWiJWnKAu0OK2vfY+FtyPi26Vr4gczLMl4autchFR3xm1FMYRcPIuQ
8rKvhoUYG8DBqE81OlTNAbXBGl/UeeGKrDpg/RlgD0TLky4O4Qg2o91eSFtZl1sefPQCZHaOQVPU
4qgpw07gkdGJPGzbuKuft8U0HRvu7ffh4OVfipqX57CFQ/cQV5UqX7kEddCG9k4NNZ8m/tzTmlyO
RTTZbMGizB+QPIsx1HZd5NQk2M/2aFVebg4+6da7ZsmpZLMBa9K+uAjLI0gv2acWhWKkfgqxrOjE
+yOn0908cYrzZLk1ciQhQ8+ZAlIftxFi7XYHlNKlgBQfVG/HZI9tNLtvZWzNxde6FgJz5KZ11ZVD
0e2224p+frSxU+gvLMmRIg0ZdlmwzmcxTnFl654KiVzaDN48D4jtLUGQVaYP5WHtMKM5eLm2biKy
lc81DRx9iMwGV8oZ687ONuAhd4Po6k/OmqB4P2Cc8dpdNy7AGcU5qE6m63Cw94PpbkbYvspKr7HY
kWXrvF3mqIgupnlb/AxIHzZjTQ9C9+AXuCClCyI2WAF1Dh8+G0rdT2Hq5P7M6zP1q/9uogMk3oyD
6obbGmBP6B9Kt2kM4VtDFzj2dP512BqSH4TOZJXmbW+HadEiArIXtOftXTw1Fu7P3HXUa8NIkOfQ
ub5HrskmMB6a1UuHxEXDbipmH1PdUDf57bAF+HtQFg2A2+BVpS66XijA60DpXZBZvdJI6g/aTIgh
o/Up76OJexTVnMDEh9bgunq/CWd0bu0NsR6+7STJStpxtqmNe5gYhYCvSUX1wDrlXtFGVyuiRD2g
CiKFp43yIDatmujwFEhQaF2aQxqy36+IYwZ4fK80BG6SLarXawqZy3SvFGDcI1e+uzwGKiavOs6u
h+kLtcyqDi9klY/D27oJ/JadY2n9Jt88u/g6Sru1rktAYf11vAZg+7hYhvFRJ4sLMq1Hm+5PWXo9
rs74M3lze3Aq3wouAjpD3ZUiykWas3PCvks5edVwV1Hzw2AmQSzKkQe7pYvkpGs/a2kfJiP7zTm0
NKy/oo25/ongCz5gpGMrZTp7U2HjXy99szZXlGem5F0DfxAIqWiRdEIrNcnDYUnJBdEqR6fIUeG7
ZBUeckfKipKHqnEp/jgVPPv8EgMl3PJ2WjV5wJYEIjiuJNLtB+rnjT5apa+sNkXTAzMUNGhMIO4Q
P7cpTdGu9JCyDpxRXEqXatGhsAaLFDLQCzo9JtnWkDivo9uEAadSq4LfF9TDRY9Sz3a0o9GKrnWO
oAk6Z5vXo71KCFi079th1fNFNKwL0bbFU249aLcqLQFTXVrrO4DHdTlkdt1OrXUYt0TqC5UHiJG0
9bRtN7lMquImJMnH9B0xGpF5dAqqbOiXsUaejJqNuLSaceof6E7l7inoRLDcNaEracQn89DH1yIH
UGvSWXVx97qfZDR86hyaXY9bY6Oew3O3Wn3/r7bw/7IU/4Fd2nd9zx+otVdq/PSlec5T5Af+ptUG
/wxjAMxQf5DeAt4CkurftFruQCyn4GcHEX3Zf/MUvX/Cm/UBkABThVcX8p/+h6eY/NOH/4oGOn8V
QMHfdOpLzrAWoP7Q/oMtsWMOMR89B8L7ZauqKJpGqqRrXWcmaMyHMW/HN/Hqmg+5nHNSnnxRX7bI
69936Ik3J1SKdPQmKssRJxYZOuVx21WDM0Pd8zSUlsKxJG+DO2dP4lEda99iSmn3aaEC0x9RJ+ve
22K8iGgfdtm0eAAbAhiLTbp4kwK5IK1BnqgL4UjuR4iNAqSSq/2qqD2Nj/z/Z+/MluPGzi39Kid8
jwpMG8NFO6ITOZJMzqRE3SAoUsSwMQMb09P3B6jskuQuu+uyI+w44fCpkpgUlYm9//Wv9S3mSko/
ZaIZ+wTO3qVtlC10ztQ8z7DBiqNgZ6htBzuHkdQTwkAI0cr6m91abbcR+VgVl51tk8THWGH7Bw1B
y+Taktvlg2mFZnSiFa7KdrhluzPnXlieQoyzBvveTjV7QFLgjaLEVzOFJ4ZHCW/BJnGZSHnIl9Ix
1NFCDpSnUaUwufIhrb+OjgJgRnhJkHWnXwWpNmLjue0x7F9Ip+8YA6eWxtHE1kMdrgBqcRACSMuh
Iwu5kPWz/g4QYBgHUKaHQ+pkZAPnIvRVMCoF9B5oR2ZjpC6Mcx22xXNbFW5+qCZ/+sIk5YKCZs0d
9MnMcwHGlLiyunEo9r4+WOU5tNQra9FuOAKqjjnTc9Gwe7I9N946aeJXQasXGEzSxqLodXDpIbzr
0DTfqXiY73ML9W7DBig8RlFtCvD/iXdV4q1md1tykwoUGKuSx2ToXfLELxwYghHCRhUmPhRlgrEM
KIkzmZuyFGx1RtnnNNcPvO8C0234cxlcaLnAN/xRkXcgdARzk/jfCNeVFTfHyATPk0ble9+Xwtt1
k9S+MF1icsjccjq4TYcxOXM9ec59nqaBVRjam9/FbcNSS+nN0UccsA/tLLzPVW9XF0Pag1+NpyGy
qDQE33+roiq9blN94J2pki4MMIMU9UYPDe1jmigYBANuTAe7jqcR0a9rWENNlt83R9uNsv6Ye6KM
b7KytsTZoNRmuIT1zT1kaZCeqMjVazoJyAbX4QVekLlFqCl8/VDNbugcGI3VyIYzRgIzjRn9lwX1
eNGz0U3vU2sswWT5U6Hxoeni6ULpRRYfTZODqgWCZRc0tmqSzXkzeBGIEonGznmc+PdYn4r8OBTm
NLMlms2quLIkMI93rOn0+kK3PCa1WaDd1WW01dGyTEax2pjBORr1Y8mbgN6dMbmqOxZSm9gdqPal
UHE/46kK/N7P/5pjlMcV0SfapHhu6gbJml+synkJi0bDsRFwl2l340BPRetP84YPn/FflO0/UBGL
nffPUbak7uufTrPll38/zWyP3llseQvxgVgBQKl/nmY0KOJgwjdPp4YBweWPw8ylQQe/EebO7/8S
O98fhxmuNcHJSA7YcV33LzEiYE3+bAMC902shsSawNyEyffX3gvWN4J2O73gmaJB7GpAzB6jQpSQ
Wwt0yDDJjmHJ0xzrWM1KumKZEx8FWlz8xJqJqU0fYxHfuUady0e8VMyVJa4pFpn8VExqv0p2/Xrb
kmzPO91P9y5DWXTQh3aM9j4Tk3NBuiN3L5yZdjBnI9vGqr+oOren+xBMpYIsnvrZBaU4mv1sT9nC
Uy3IYLKEdnLDO8S4KV70kW5QhFTWUOgQGqNOuM4rap1dmnWOiZplpmEAYr5Ry6jjNW1GYQA4Qx4F
6zQUVctkFK9TEnxUqmT1dXpq1knKX4YqigOsekefmyoPvT51DF59T7z4LJRryzv0IqYz4EacQ1Nd
d4xtGC6Qkbek1ofhQqzTXb5OeqnJ7RgI/zIBDus06E+T8ZisM2K/zov00Kpr7fsUqSQTpbVOl80y
aLawCzMpSnwCywjqVSPLgEW0BMgorWIj13nVW0ZXexlis9ZOPehly2xrrHNuuM689Tr/MgLSFNuI
xIj37TojR2TxGJh58jI9R+CAtR1aTf1k10bGgbjM1/06ast17K7WETxbx/FuHc2tdUyfVBaOu3od
37kUMcr3tctY7y4TPoeFLfdiHfzHVQSIIoUgwAWIl7aLyIp3WdvodTBGbZWexKIlNNGozUG1SgyR
tcgN1XfpQWvDe45kBAliL4gT3qJThBLM285a5Yu2tLr4qmaCv49XgcNdtI7Rm6bnfGJVuKuV1s3H
1PcRRpp8NAhOw3KnVHEVTzhvXiKoxEdrlVbCVWbhPEdyQeJjVDZXKWbqR6KlhfRQUIB+DXt8DwSx
C3eMjJO3CjpWWM3jVhlzxltsFX2GRf+ZBsc9W6so5K8CkbWKRaxt4X4VQ4sFwMzj7AaA12KBWFQm
tUBht8YqPuFsXnyvIq+7w7gKVJG9iFXtKlxNq4iF7bXJT9WibeGCQOayFsXLSxTiuliFsHzRxJxV
HmNjXT3NsUA0C1cBLeu74TpNGz+EqJZJQJyL2oZohvDGRhYRDp4sglwFOylEBV6Mzvkq2kmUyVff
iMgJhqusV64Sn1zUPp3ZLN0NqwiYfRcEV3EwXYXCgYLAHiPTIiDm38XERVf0V4nR8lj3Be0qPapV
hsStgCSpFnUyNDGIbONGILvVo93dFonqvsIp9d8RV5E3db0fzlymED2LQSKAVqsYKvDLfJKrRBrJ
RS5t3Wp6cZIaETXi1uUFU+w4t9kqsw5O6OLFmn2cXPoqxcosRZbF/4VEW6xyLVxTpFuxyrhoDEi6
6Srv+naF1Dsuqm+iBm6LySoGMw0gDFt+BIVTmDFX5ckGWXDErzNi/GDUeYMNh8Zcr3pzQu8QFr9V
hy6rNucHv+rTQHvkdbaq1hm5h3CfaJgYI3ZzX+tV4a4XsdtddW9vVubltKrh8yKM26GLRt6verlI
6Q/YWiSE6FWDqmbSqoG8npns9JLM6+7bVX2PLEgmB5RJVHmB0ZOl+iLWqzDFDDJhxOwDkrjo+QJK
XbzNFplfrIp/sar/5roJsNetQNbZvOcsluMn05stlLW535lpfFNwUiVmvnGMkHsMBYhP+HusE/Bs
NnFmek0aq7/iryvaTZ1+J0U03MQUYEUSGHSVRfJ+dOzLLK3rW+kVtM+2yc2UE3rytMuyiR/guC4n
gnnZTdUtbO+FUa3ZgeP1t9a0MOXqC0diq0exrPQ84PlfHnNUIORjx9gOVV3foUtc2I1+iiOug36b
AwS32mfOOMk3EN67hZc+yWl4rphKdjrfhKPHgeSa/h7p48HIzWcoFqcwiUl1AE4ZotC5MUJ4a774
iq/iEUHNCQgX8TcSmtWxd+aKRbo8z0tkS7baAePs19KRTy2ozEBT3UVttva3yhj3E8rzGUazdjEy
2M1bhePxsx0l48aJ+yno+jY6OUP8WPMVDCISEQs7L46CMMWcy8KE9/smVKo+xo11zerJ2DRYvHLd
xrZa8ZRjKOyZUm4o5/X2VpI71NROMtqh/kXb0By9O59u3uM8S4dzJdbwA+qvLu4cbPglUxLo5X2U
ZJfhUF502IwCq082djvdZEl+l3XySutpTwORLeS7asRZanl6OUdUP7gFJ4pTj3LLF8K3O16nKlGP
ec8uiIYg7WhP6dPQJMWZv/Z+4yGYXoWyNUEVjsPBw8yK5InwI3X7Lkb3PfTCmcTBZ+Q2C809arZ8
qvMsQwDn5MWiwso0VZemHbJ1zv1jbctzSL/wQ8smnPV3btwZyvSQxqy7sanpBPKG4osw2X54ee3d
hhpa/OzoE+IhRzVj9XXngUcOpM92ZAuru3voh6r4EC71MLZX0mrdx9N+Urpz7rSxvKHy490EB3+q
tWJbTshtm0mTOJeE2foB7Zvf2tK4aU2aZFC77fyoT1H54FQDfdQjukHeFsWGnVRym0ZjH/Ghyvrr
so7dbRXnktO1qyIcbcOtrHz0tDh+bMb4k1512h38cRWQUm52SVJ9ClXfb7Ihesuy7gtrYa40S27k
QYt08OHUUe3DWlrvrhE+AYGfnzLSCBvgJdxfIGVjd++hnCY9UztWU7wzQR1n8hhV1heCzeZmVPY7
DqPAcfEomrqzS6DoP7jYURXcbWdLhQBIzDS8qkyoBGM38f273FmT8krWg7jGT4O7xBrPLSZASleF
nx5crCqnzvZPmgSlisRzVxbFDBsdv3PW4orCEr/3DDe7VU5kvgsruw+H+fNkxh+J0kDXasP0CBY8
/RJ1NZ7KE/XWLGYTAUiKP3xRmYe6tNviBEuRKOqOB6oJ66WNC9iH+lTpt/Tw9PJssrrxWJZ1chQf
NYZd+J8m7VPWdgjrjr8jZbftfdNBzLow82borcCOez/7gBlv4paXYTN0bGNKc662Y6kzdF/XjRcT
B8wGt8dfKCU+l7cehniV7EpAHmOOOzeyCnmNMUJZbFtrSJIXyM8KeERm5ri7N56H/+guja2ufsBy
qY0vIs8jd7ElcY+yLpxpJq55iPMYc/Zjk2uGiXnWyfVRXtHKi3hySxtY5rW3vaS0PH0N6yaq820b
9uEHEEeX4lesunxLLUbnLzYIgU2NsjCzEHMMtli97YwHZVXOfUpv+ibXG5ntnQoTLEN+T8jmuqFQ
0XpKCSZ+tiyz0neFGRv6pyqJbe13CON/Vdq/CWI1fz7UBmULEfE+eXv9cbRdfs/3yVbzqHOFNEF9
iAGdATwPQ+93oVbz3N/0BW/2L6OtAeOQtPYS28GX6HoLAO330VYg03oWY7JJ9Skyr/dXcHJrNOeP
EBT9ey4EEQFEZOE4Q+f9JQSl5bPSs8mX+wG51WSp3Xe7oaSMio3jWGLk5ATlUWNeN2RndprmcCUp
bY2GobT8Kpu2evnhZ3f7/ZX/p1D5bUnXbgtckh/GD6kswWKMLREgPTyEUB5tb5GVf8g+zxHENMmK
dDeNnvEYU7tyguTsb2OjGm5h6HPo0HB3VZoiC+pJDz8VNGPeYXScH//9dwKY6ZdvBfQcEgI/Gs+F
JWHpv6QFaenK2riGMdstxPrZy7WNIKVwYjQ3LmEJvMfMysHYNLQE4CI2DuNYtpde3Ls7RS/91SwK
41aEOJqm2bJwmrL4qpsxp9vGoOqqyPYqptlpy6PF58IRjfvWmQjazPo9gRbu5W20K7NeXWGa8M5h
k1ML3k76BaU/HaqrBYe2BLh926pRu3fjsrg2c1dc+qrCeGNUE8ok58+HNdoOdj4VXmZCFmcKY2kk
o26mHLr2MLD2xRGSq8Ng2W85XF96TOQXvhHrCElqeu+7uQjGdhklSRAGkRvd21l2OfqR/Zx1ZEIT
GPmvEuTwfoyvMy66AbGbN5cwnZPq10NcPQ195+5rz7ACs0jOEoTYZy8FSp5VRnwXhch77sgP2If5
d4WLE2oHvLjd0DYt1zWQWQgK417Gon0qcDAEnl+0p1aWYtNmhoW+PS8K+MLsK0w8f1hlbvyhtN+8
rk927AYdfAjpG/eJsdpMnqbfhEob7gaDuiumhJBKdFOfvlFDwX0VYD8XcpjZhEhEqwI3dhr7NRvq
JLvgrXulGXESHhsY4HKYrxynPLKGo+Wtf66E/tlx+eurMOFTC9OCo3byrxoYYquNPxzT+cK9odtJ
umGoFuz0Y4TXetNXZUNeCzlpUkQpRid78z1cQf5ywrDBO1UTC0avF925sK3uoAR5LAIYKbmx4VJP
/fjJxFwSSLujxmzO8CvMVMGU1tfUh00wGlyxTZFvk44ejsEys0eXTocNJPErJKHqqFUTwdTI2VUD
cRDAHlzlGL2Cxom/GWl15M70WbazQcNd2B2rSmLAlGl3DKV4iJCHF/z2kZyp2MwuXTwcqDfWXIIS
1zyvPumdru+wjdyHCtvhRqcQD5eUfltlgPP2CvvCPkL6ozMjmo7TrPynBfd6whrsUWSva3htIORf
hIlu3HBZH28Tq+Oi4mE8uzTQ4G6LrOivKFholndyM9i7yiXSGSizosJTaQ6XZr8d4suSpwmXN2/Y
Yimni8lU02ui6/JOq52DJpb3IA5MzT23EHMMnB/SCS/pyK7im7J3BkbOHPc1knBVmJimB6IuOG5g
+2/iqh6NOyLR4wwRFnv53sWN3GIAZ0uxUZ68GcI9iR75GTDNSaT5I0tiwXIqSoIuVCHMa+xRch5A
HYlZ55fG1YVlD+J+SucuiGbc3GZtsmzW8GcH9HC/ZthLXnngydtGxBTDhXRxn3qi3Oxw5CS+5Hao
fdNjV935ntIftT4qzlaYY6wOQ7d+p3VvDkpT1nvCNi6FIVO/afSKmccYGhSAkVaBgVqX1NPZUDFi
bd2smwk4ZUxKYsQk6Pnp/AmwD+YuenKepsTxD57fH02jHY7mkLgfsuP42OrG0L6URV8/xGB2yTv2
uXM5NChmm7kysBulfXzo8SnKTWpXEO5FMdHDWRaHsbb6QOA2PjYmUDKsF6O8L3iH8Uzj7XoLf7B7
jpnjss3cx0mxV+ifJzK+oXye/cHxHlPLoNtzNLjUER+KRVN9m70aL1SBuz+8Tmw73fv+YspIO4x6
Fu/NjOdTJc5VgfEvz4vOeXZL3XgM3eLKnEL7htQMVzYx4ARuopSEprQNrrtwfrjHDkHDkvBtyAwV
2MRyT6lVDPQbMUTYBgVHZeVXTOhTCm0JlPsuVa0RQCewT9aCuZeFov+wbsdyT4BivGA7Ohd0Ainj
MQtLxIoaejr+NZpUp40OA/4WnMwXawx98kSTN/OcKMKrWrrZE4VWOEIZ7EwL61Wavk2ueEgaVrWb
efDG20I04y1vmRHXSexfFWUVVwToYg0TdVsZj0vq9lHDMHjre5k4DWHbBFTP1lc6didSZVI9xF4z
HAWq70M05dmD6Wi3fN6HEyFjeVbg8kiihnpzjgQFEGgDxi7imRsMaZYdgXES3UwLfNsAww9j0/MG
7+f83nH6fmvVll1sUlZqV35qEeq1MDsQlKoeGzY/L5NpUBuej77RPSRabQedMUX7qOxTuVF150ge
fV5DFqKxq7Mb286niucQk7sq03PPj5gSXLxdm8IV7SPaUNRva5WE9/yv+jA0cR7gFvWvhrKSd1bB
FA2LxWSMo03ijmIog1aATmtwpAD72EV1Nd8UTu1u4t62kPI1K9s5kjmIhMzOJG/1JMpcREcxlTwG
+rF7xKJ/NcKZ3/Mm1E9T4pV89Pt852cGiH90NtoCtEGpR6gY8jZKm/kOkx/ui9nSD7mTzVe5UWns
YLFea6Z+0EK74xMcigtKwQZIhLJ+yebaw1tXWi8mtqFAV6l/LEOt5uEQF49tk9YvhKWcc5zr2Iw8
BtqUrt+9A5jlwGPZ52fK5y4iyLjHZM0z2HStHkMt3/tmMtQZC6bFUytJPzeOL+9VzJ2whOS1i2Ys
6LP0ugfdRN0LHAXRATlHs05xqaxpp1I1BAw2bb2hl7Z68duRnNdQPxIurF4TW/E+HJHB+DB4r1SB
cdRpZCeYj7ik0mnc1vtRZ9VC+Dt6coyiJ0uDj+bOamqFPyqb8k/pPGKUdbJcXAh6vbZwOEI6WRmj
sBJ3FM07LRlMDtS4uRAtd9Stxfqe7A5eTdk5u9pt5N7W0vC2mW1vP1SiDQzDKu58PavOOuiv91j6
LCrWz6A5Z7xZ4gIWZWuT2p26GF2c4+oyDRXWXhKYRzOrM2KRxrid4j67GFl6v6wPiChJ1BUievgy
Z4O3zTqS3hULIosbnM4nLZRFcpoMrEYB76ySZoqRjU3aEwG4mAdL2We9zMzHpss9XNSJ+Zip1sY8
zE929IGEeFb3EJLffU/6nkeB4ww8ZrxuvJ1H9vpPJJqWsZ7tvH3sNYfPGj6yGHJowxt+7MLxgEbK
rc4pzPF2PZZRyLIlolH7H4TM/Cu/9Nr3gr4BxQo+so1HiXSBmIVXqye71pDTgYPVhxu/7sIimGEB
j/s8iuA9th34R88YPrOV9QK9j8LbOHdQedVyuRdWV71Y5dyiFhl9F9i1Pd6u/5CbBm/IVFj8N3ga
i5TpMFQvsS9oZiyV8JJAS4luENedeL4Ric9ReSqH3qdcfjiWtE9jVvDbbNoX6JKLxggguzHe6ppT
vXhyojxnoFuNdGY6A1zqHP6V01cvzPL6bc/N/1CNNS+Ookvjjqp9gy4IzqGHHNPvZVMS+trZOg+m
CD+29uDZKrr106b9/uOPWFzfkOn7Pqr8pdH7scz5v19L5YH+vKFKNEkUd3//0/rU5YX++cvav69f
BB7W4kf66f8hgMqi9059a6b7bxTCdf9oBl1+5f/rv/y9POBxqr79r7+9larolq9GmONnILvJCvbP
h+6Lsnn/heC+/IbfnVE+JidGN8yDFoxaIKP/GLhpcPJZ7sKDYpzTqbH4yRm1UIe58Xicb2x6f1om
8w+ATJgIbsAgxF9aJn9vc/9j5naZR4HnLa/P4hDTwa9AzZ5HAG4k1fEo7I2jMHMeA9yZ8bTUje8e
2cxmXTBEenqyWzJPe83Nt8RJpoYNjt1dRrM7nFrDeobqRgCFIsM7s+5eVJlsLXBr10WfTE9a7lqP
Js/1glkP8bay+OyR4Z2vaBml/Katulv4rPW5FbnTXliD4Ue7bEQJ3ZnMLc2e20puXbiJ7BZkpJUT
xITXnmSBg6Z6RmBVnWLqLZIQ6oARym+ZWNIdBD5soMMWUHM6CaPY03AjL72S08g8W226NAejvi3t
aByxh0NgIJte4HQcbJeiud6pLys39nYz4ys133hBKIIUeIn1Js+JikURYmUzDCevLExM7kSZNwYj
Koxvdj981q1E7QqZGN2SWh1m5xrHU2wGOvqyeSgUi417ipgpe9ykulcyfk7Jqe1GO7oYGMv1mqA3
yzVoXm4SnRqr8h8tih31ARep09rEFvBYXgpJvYNmaPkLxTmje5XVFZpizYwhIyL2NyNx4SCdwHB6
em6kZ9tPR3Wd+RVfF0O+i9m18MWrpaKGPwOQluxRd7D6st5f5cbZSCNaPBH7wpT2PMgwtKiOfdjH
cP+91N825hg+GU0Ui1OVemGbYmdyHO3Cl4BlKtwGfkay1BXuW+SQmocPkQr3Uif2hczLm6jD8uRk
I3wGVXgcxvQ+BSMvyjbZg+y8F22q9hUfXT3IqOHMX2fVG9h8jBAZW8BOsr7hBJrZiFR5FMzDRAZ3
SAS+00HmkBOqRGR8RW1+68wUcPk4zoYICGXpL4RJkmhHbWaiP5hNxhMVkSt87rw+eqUgFMvN1JMx
24hE+qzx0lg+qGgQOOy8CcMW4E6swDqRkZIqytTjz1aV6pIBAYlcU8q9EXaV5duFp3zTRi7wAAzH
uIwN0lP1FmxHcgoHz/5wbSt3NlzsvUtwUyTVQWViC7O5+rEL0GyXztMKzxn7TP+YrU60mKH/Hq6G
phOntflhTaPtn6XuEaTNMOmeZGMl5PHm1KbPrZynx0Y0Mea7QaqvXlJ1rNga233nBqR8bGOj/hnO
+vRkVaUZBhUdIdRrQqa1t6FuGSHnXpnTJ1gQnDuriQqvA/UO+AtB7VBJGTUS32G9WBDV6kbsV2di
R+MQGAeSCjgWbWGc7T4CVbgYGun59I29Vi0+x9K0+xnH1tTjf/T0btiGDdgofiBOVe5n4o7mzl69
k+3qoywcAjfb1sOyIs38WWsWx+Xs9rzb5sWIqS+WTIdM6rWjF/g02bgl+6QoyIGnCcu7nbO6Om2h
K/eOZq8xI6qM8dNtovab8gvfokRKGz8nTS7vKYlKSOWNlnH0bYtcaFz2IyF/vhBKkuuON8R8imNP
SItDeuLuvDMVwIPmIELbs/czvZRyb5lXKOWsWbmfNHnneHtysvlG7107+k76+ksn8J8erz+ern//
/66dfOGh/vlBfPXt62vxy9G9/I7fT2IHVxcK7u++ZPGboSM2c/ou+Dr/R1+yTesiziqdHh5g5z+1
Llr0p+AJoybRxq8PyO8vCd4c1j8KzMA7QU9yyGMpY6Zf2P8/C8xN1wPMyelBHp2ka3ZpL6P3bDVv
krmUZyDkuG7STr7ki8NTc5nEtmr1fdLi5e2yxQ2q0sSgtbrKsqeEds+v7G9cewuIxLhFYpE2QWoN
On4O0etLtLgUSBmN9J5LTV4BoJXFPmpy5ntqTnD7Tto8chw1vUfOFLMrZUOOARxF98PhI6t98VRk
fvqY9oV8DGlt7glkae5D6Q4LewNX6VWeq4HZskuutV5N3Tbtk+iK/rTO2WdNFsZbjFjh1qDVuNn0
Ymo+dzxe4GwQlyy2jlDRdQw/tQpch0yE6k3d2zZaUYwHHKGQpAzieDvfHhnrY5WVkDCEqjBUTYN8
iZLqPaOOOd3WEyAKMERAg1AQ8VznOms7u/YjGZgReVMe7taZ6vLykxUb15nAtLzTwK0UgQzltPcs
ReFrrbpob8Yl9dNeV5u0E5oSy4gJo20DSqp3gnbU9QtsywX+cXw+X0SmR7hds37yIVUZDO0ggSxW
FLGXWYERFWnHRV4jqWBj/0bBZq0SxEY2PPSph/W2FfqNpbMp4w83sSDOSj+V5LG4Vm/jydDDA4BZ
cZ+0xfTF88LcP1B+ZY8blGOmtNovhh1N3qi6Y+uMN6niYKXl2KUZ0oIRYeNAz9QnO1ws6eYwWC/h
OPhTQEcEZuPSzeujYgn+lqE6H3T8MfV+Ar33kZue857EmDAuZhx4CM6F5nzjx8WGUJ81ujbtirbg
AMD2yTJHjaC5r/KvzdRW2t7RMbDt7BGH1qZKIzadTWITbkkZ2BEJU9nc0VdrtFTykvvcRgQAH3Vr
rj/gRXPHIUHbaYGk0fkRVFL+kJGWyrZkInO65qyqvmgWP/OIEcY+gCrC5rw+Qv77NP0b/uJ/9zS9
Y45qflwjrr/++7NUmL/xcISlbNNDAb5y6U34/lwV+m+MEjwkl4WZgIrHIuv3XirT+Y3LG9MQy0J2
aswe/9wjmvZvdPKwP8TvvDpr/9Ii8eddGbFpalR45WWw4knNd/LzU9W1c20wqrDdtk1lnw03Ty8S
3bz74Yfxf1kO/suLCEw9fDptneCKAWj15xdRJY9h+n6b7dJyciHAixzregpP//5VfvH6Ql/my2Ox
4ofJS7D8+/lVUq/VSj7hzRYMkX7JKfGIehztk17L9qWuGd/f7H+K212+3A/T4PeXY1TlR+fZ4F1/
eblwjDSk2bHZhp18VW4ruSP6FY3mkwF5Qwyki6fkPzDclzPuX1/Ttg3D4zjmRPz5j1h2i7/C0nnN
rM+u0jryaUZtJiKjVg9DtIfDJSxuj/Z0SkU7/UUI5vIDdnlpeitsFuPrCf3DirefcE3lGa/u11AA
hoFcaQ8Hi96dLvoPf9BlW/zzH5R1Mq+B05jFMu+en/+gCbD/rAf7SrhnKoNSjyrkdfRsQSBu++/f
NsZK+P/5xYg3sCXnLYgpFLz1zy+WlwWd5wlbvAx38xDUpcrBnbvRA25hp9hpYdF88TirWmYKy0iC
iVz6KRMq/5LVoYWZKh5SpO9UECDtw2duMnG5bSaZfOASoZ+etM3nsZYlKISRYiSMU6npsftsLBAs
VQmnI5jxCH6eqEn7ZDMtflnWlY8hPgMrEHJWRhCGXadvTUzOIdWnbAZ3sT2SPPEibCU5POCr2BNJ
GDg0yl/lQ+gUG1vVTDNsS+dnYZrGWzg3yt4RZcxa/qnJGN/Hpv8xlomvBU7dTtwE6pbWQmTR8NJN
DVBave+dkfMj2EqN/4z4EX64ZdRngcqq4n1QBD9OQ9pCG2Yfnj9x7M3ZFtbKYjNU81PCcfM4icl+
ipsSj10ROiPSv2tiPY8MW3tJqTt6w09nJNtcDKlxXDhA14kzaNhiUhdXKcostaMRVBG1Fai/gi8i
RuyjI0IB+fa224oOczcEmRlakk7G8pUyUUX3jhOjCojB0S6V7+XNtqi66a1yiuib7mr1uZdprQ56
U8efaYNNHvWBFlIWEMJ5nDtrUFuVutk7HjFuCLbj6+ch1aADpdO861w9ygnnI9LMcxzfkFnVL/LK
tFmrahq7rabxxiUZKxjPB7QBdspWN+wB8nFJnGgNAKrCdK3QQ48Y75xrw2rbcZP7qf9OTrW9Y8dJ
JFUn2MpaO2vqMzhSHKERfi9FEfOcPofc5Jh3qy70d0NaUD7bpsA42PSSYyByKi6lBaBqb8BU06EX
V+ON2QIS3PUGWWA9ISF1jB273EZhDYGfZjJ57OjbeQcAi4dwnOaOikAjm2B5DM74gcuqfM6GdHpt
86b/pOnNXG7wlWGH5pkMYmQ0KuezJ2pziXeXPRZhtzc/uVWKio6bOt8nZeec+qrxsNsn/VflddY9
+8t2m5Rz/9F1LVM2iFIb30qh35nK+I+wavOXGYJntr8kUTxDcO0Er/HLDAGfEou8PbXbqabVGtZi
PXkwWZ6KyCQoS80y5t4WCJymHNiND1X9NliXzJ5B7V8L/2rMbwjvbbkNc+/qph2lPfuxzQ7rA+m/
t6i/mTrP8T+fSR9e1XvyP/+7ef2a/OTJWn/b75cpwrP8h2CRR74GcxZ/g78PqVyLqBDEDPWHePyP
kk/zt2XP4fIXTseLsHy8S7+bsgznN/DbgosW1aA6EPG/MqN+R+z/cJKgwHJps6kZJYy79IouJqkf
TshoItnX8mDbZLVRaocwgsSXwOX0tkXjiguC9snWbOZZD0y2gNScW930PM9Tbpx6ni4+Pus8+4BW
Mj1E3P6tvWl36VF5Znow47mVxMcJYybuAGUFp2h9rHAXBm061SVGjyZ6F0VUn7gIPRWzJ4LG04tL
DMId9g0rbD4lKR91vDzae8iV5t6tCmM/iDEN+EG/4NZJKSjvSAt5asiOcV1Y7alqZPQ6mpnzMkWy
2cSJm93z0CZTxLVHnmRkkzPgo8H37bOVYj0IDw357QMZC/Eua/qBTW1h46dycDxrrR1UoTXcYW4j
jStV5CZAKMr+0Nq9siDXxTa1NF3HxDp2kMbQiHMY0TWN2Jdhi/J0AZmP1bIXN+kD2xOzx+AwTtXW
bUPZnWM5JofSas1zSv0njlgWxp/1zk3GJxPCcHGawxTkVNK238LYAfcXZ1juY4+mL+yhdfYExSDh
8WD4sfVAgJTUwRHIRSjfZF1KjpmcnWaWPzOpTn6/DYcwd+qD581YpXuufhEkvYpTMcYV3qu6/xji
/0PdeS3nrV1d9lX8AvgLOdx0VSN8OTCT4g2KEkXknPH0PSC5/VMfZbHlvumuctny4RGRNjb2XmvO
MUd8abHN1rxs8HJoWYdB9LtkFUIHvlOjim/xwALZ8ijJd0UtuBlfj1I8Yrk1kwwhSRwFp0hg/x46
DG+hoDIXyHqXUK6QpdySjtQIMZ7OfVdjru5UP0APQUjTwFeUE2YEHVmbNPV2qDpLd3otLsyDOTcy
uEpa974HB1p/9GHbCnajmxWt9Rk/Egs803rpoANKdqEl1t6oe609lJgXZtMeF9XEiqiMTFz1Ywcl
OqXN6HQdUqUj7E61v9HVrGdoZQiFvmhI0jxt9jPgaF3dW4+WlZh3Jouikw5soluJYZtcU2Mw+xuW
LPkiXyjr5gGkjv7gz1b8Goq5op6roi+fx4kO65pyLsinMUoDp2LDPDiEwGpXJl/FxOlKIaOqiWkv
vG8QBU3rns9N5gxGPnzTEdgHTkJDEhItgoVvTRWCSTZKuQ336PjnwZFKyqROqwmNtSN9Z6buorG6
C6Um2M8yCiFbsJIiRf8WyZFX58LcEayLG4OMmX7c9GU5oTtELblSqENdl1kn32vaJAuuH1XTl0UO
ObnAd8OCBOouWfVguWBOma20k8D0UicaTZBrWq/cVdHkN05vStZ9vHhAvKqYwm1dTIMIcKgMfAcX
SAUIKoBL8iKaQz145A2ilQgN+DC7ME6qZoNRIwSwDFgDDUUAUJLWj1i54ywk810eliFO64mxCNez
ktQzTJWutcVJMV7rMU91R6BKE1AGqcu7jkpauy2p6eKn7LKQrF96LhkNDh1aswR4HGET9mmvJTlz
wEilhy9lkqmbQhrCM2ljvbrKcmSGfqfESGNySxUaZ5BkHoqP8GiPKYzXPzYi9fusl8pVKY8y2smB
bO8iqOI3wxzFbjWkBT691pIn1H5zKEKfEdKo2AHbK8GRi7XujnhENpnYoXufiiB/MIVJfsL2yNoN
wl/xiChA+zJKXQuppdbBI+Ezg6ZXaj4KwsEwEpjH0IFam78dhJ4y6go4lAhL31TRH2aBVfokoATV
ee5061FgYi3tweIdWoWtmm0Lo7SilVlJmMOznpa+nQ2WRWRFXM3Iv9CTkM1QETtI9T5CEedMPsiq
VauCt8rRbwbRHotYYGzlyiowxwmRSoOxEWQzb+0el1JYrJUO5AhGJRLM/FXb1+HsCH4m9rTvluYO
YDdTn+vBETCD6Yey0GPajQG9T5IT6HkNzxmbSC+SK0VHeySDUzJ7F41wGdNCIc1L8MsrY5BpwPc2
tqqqx+gzVNxT5BXlAIXvRG8ozaGvibnI6KhquVnAR+AUBKwYUmcSD8NKOnPHH03D/EcDsVK0qk7Y
owoVHTA+i9IB69Moi17USfxeLwz6xVg/YTOwmXaw1SGGJEHbThMMMWs4losaRKw73+jdAIR413kw
iBRM9FqIHt+OlATp2ZWgzr5JW0u1sgr2FiZ/LVSyzq6HYKwOaswDpV4qPYPtnZLbyRBy7ClmN2EI
Bl19G1WWUTh62FEKHjJt0h0RPV59HVOK7g6+ohrDJtasedpoY9O8URpt7gj9bUevRVIecIJl9h0j
QRqsYLA3rYMlspqcgriO5zKF2HqHDCLLqRsbCDR72JraOmOPZ5zlRInKfUBVlobkKNLsCsrQQhG3
YB15BCmleMcUGrldV0uucGzzDja622RoTp96aM70m6Zan9tzywZyQf4G1HbLGMTZymA5HoFIrfIZ
MHPMdKzIIYtzZZ707BCKXYDEiYnkMGSdqHnsnAEcrcU8StUTWPZRvprFPFOcMa3DZFWNUKOvY+yf
iitHvfwcLDBQOwVLYDlKbcbNaaB+uTGHyTy3XJH1EJhdYTKpYJ1Ceuz36i4Ve75QSZ0IPTZgVRLz
c5tIuCPMQdTOYm7Awpi7FiRlvBQSvpGcHhSOSf38S1oJAQQ/HB4nrRemW630QaOHKtMm0LMQHJkq
w9aRbEnu5GcpqpHNMemoxTMws+gpldooAJOFoRW98Tjr20wIqugalFF+K01UsB+EeEQhjFo4SeUd
M4elemmlA953Asmq39SCi3oozCy3vCLO+pB2W1tpKGo6s/H3dWqo4jrGmzSvwCrSY2v9huKJE/FG
RCTCVpCHdoEqxt+ojuulR0cV12/IWJyu+mwMg+cOXNlzrI8avvVY50TjrFieaUpyoFew5EVwpPSN
dhfkglZmIKy0NluxNoSdkY3duCrbUPIPHSSl+UYy5wAf9kQX1purwjJo+FuV/IzHpGuusknLr7B5
G89xiiDGoyEnK+sOJDU6bZwwtacNaD7RJGfQ9UtwvjRI0GxG/XMXg69hdmhSbTWZVtfjpAP46Cw4
aUTMYjCZCAiV9MlnbIvHLMxqba1Y/hxu8VJPGmrRkk+BPhtxhr61b7lEpVr2Ylpj1bCoA41wikiY
1BXrrvAojYP8mKdjfJZp6d+ZBU5nIKSSonltNSiT0+g9q/BW4hMsFqyHm3CiXIXdEYtjlaoKW7nE
qh9F3GAodMOug203aIbgpXj4knOilW1yliQNmGCX5NZmjgDr7ibovk5GAYV0m1Tsdn4jmi8+WSZI
ALXKfK6WpEo3Y9DotyRaZIkr+pjnbdLGO6QcLPB13Gcb1OwUW2JMUG/4qMb7kk79GvuBEW4wKpU3
M6/qtFKmhiEaGegtdC5hG8h96qETFa/9eu7OYKebVyOMkNpKYtTJEA4IWwSbhbCbmDq1dQC9M14E
kqvJA4FYyxRBxccCkjFgHNcF9POG3c9+oK8odqr7mcKSSM4DYO7XLMkqbYUiwAfsp4YaX9osayxQ
fYr+VAhJvC/aXoEogs6idRLgK3BjE3F80epqUm3FqKhZtKwXQ1tqUj1jXe3XxoEOSngUJB9QWNHU
9IfQsiDizYvOuGKVbr1kWVIAAWwZEi05J3j/sJ6ze4ipebmscvu7cCaGYjPDNrnS+46JZ4J0u5EZ
dAz+Bd3mQTACNIbQvthm9JtTmyRohXQkckxp6GlDhwlz7KTMG9CtEDAxMrHb73avVz/3fe89MRfV
WuSVrAoplQJ5EkW2nxe7waLmK1/lIDPHMWV6T2YtuI1znzpjilsB3Vyu0TcUsislwmg782EfPjmD
i8L7cgbYkCQ20BI8XFldfv5uP8rHsgIUz0RZZqJ/gnymkss+NW9/vs4L7w/NCS5U0el5LJl94ocC
6pwum5FByFCZU8h0jarJSueHIlCmSCnYFvgjvLXzyF1gLcVrLVW6Mjuhoat3NNTC8pNK9cfrVo1l
A44NSDcNXb6AwrQxWvlUjQqHzqW6knQ20bk/Bdd/vu7fHUWhgWOqCu8NTfBf725CMEkP8wquPQjy
LdsTlYWG/1ke8UUpnJurqUQHwhaRCdcyLjPbtdFk8xbTYhZ1ds9Moxi62DtU030MaqT4WXz6t12N
j9dkIKChSUVYEc2aH7lK70aMYrJPb/0hZ1mEctaeNHX0RL/sm09G5kWzhqsywZmBcTQXE51y2cmg
b9Dx0eHd8OmMx6uCDJHS9qeaEq5S5h61y+iz/tBSxn9fnOGQFPeRItC/QESkX7wMlmRYfOAQUqF+
a97qCHyvFob9Xgw7/U6ch+wbk/7oiHT1k0/G40WvCBEBcy0pVchmkTcyXC5GikrSkiYRs0CsJV/N
hE3FG2YCbjDlAWYv0DHGSAuOmJFPnueH0cNNpouIE5E2CpuriyMXulha+qRSR0hSGhjBqAmUihqI
VYsXQn7+8xshLUP+l3tMW0in/0ZLjFw7+pq/XqhcRmUWSRiKop70B7ZnIx+GGNfQvdbDCoBVphkw
BELtgUwcP19rtYGng4b4059P5MPw4jyYdlF4WzKOy6Wz+n7imxoxBoOpZU7c0vUhz2lmCyHh8Q4c
sUogOMJZ+3RM/+Yp68zziiwtUyFtwV8PGvlKhop+YBpsNe0hKwwpkJwotrBxpTla6bUVmDPg3qS2
guyTgNsPz1nD6EJTEPks65sPM56E44A9MD6ItDf8vajNtKAiwWzeglBlC/NXd1dZRBtLo0yS8bpz
iy8GFcDOThxV9Pop+9N91/VGQg6j/iXFYuYSHsYQ//MBL2al5YB8vJhqKfhyhZcHLPHdhTJCWaeA
9L/pYq1308/n84tBg+ZYNgze0aUcjE7vw0xLaFRYWqQAwQstvdqKJXdWmxDX5SDHG10cP/twXgyY
nwdcDrdIp0z9crLVsbEUvV9isAoU+Tllw/oIjNCjYqK5XUAdCG4FL+qf7+XFSOGgCpg+yFsqfWBg
jxcPj/ZGTRenDCjGDq8+JRjHKrrXVNbHTx7abw4ECAXZNf/hm6JezAXhFEmlXMeBM/Fa2GkaTGhS
abDEcvK3nemlT7zkTtLANWBqWvKvb94gDpMYsQmwR78E47xcVMry1LWWP/359v0QK7yb4pb7h2CC
ZQVdU4Tnl2KG1Ne1mOynEN0nVyQRc2VS8Bza/hhjeo13/mwE12Be/NMMwGu2afa1+IzHbPbXvZrq
6bGURlC0fz6tjzdbpVuOxF0CgUeH5OJm56jjyriJKBHPbOvwcMFSN7vYs5Y//f2hFEYOW2QWCR9u
NtlE4YiPJHSkqr83uuG+z7p7ME/3f38YFq98uyRJl8zLKyKwSy1zIvMWWxNdXylNPQhfxPS2dfof
3DzEhZqByhEP+2UUdNRhOeihHDpDA7Y8jGb/ZLLwcaLlT3++qo+vvIpQctEvmpaMnfBipFJgSZOa
dDzSSPx4Q7WZ93vsu3lLbku8ob8RHDUh77/9+agXOxHGLMt/Pg4oRhggOCV+fT8QIAqYv8gjYIaz
wDOz1zwNWtedraZlnIbh8EjMAaIGk3ZOa1bZJyvl34xOg/FpsjXAqMFa+dfjs1kmAw+0PN//vpSv
DDGVn4t0WRss5qHPPk8fj8alogVCtGpBJbzc9WRZWnaWURFhUy+GCoHCt97e/x/MBR8PRKvPYGUF
zpev4AJ7eL/KIFXZDODWUOicxx9vAo2z/+hNQD0LbWJZjpPcd3n3IKWO0SL2dCqdGMCIZ/RQjV1P
24o//Xmg/OaKWJeD0mSscF2XA2VoWzNQcCriaI13y7udidHuP3m3GQiLqg1hHDO2cXHjUk1jBVzR
JzXVsNhTb33NsI/u47B9/fP1fFg46HT7WQey6mefxj7s1yeElTCq45ZyR6xKZN+B8nY/v5rfHIRc
JxMQBXXzjwdpjWyKCJL3CTbN81tVC5s33ih19deXQgrxIsBGLMi28+IdzoYCyVyDETrpleCa70sO
l6r7bE/7cQCQoCVJssIKiIlCXX7+bv/H+jZCcdr6tlxAuHRVrq1f4ztg+WwlDSv4P1/Ubw+HMBIF
IksRbdGcvz+cPzW5b0yUSuVigPeI/mS7wEGAlxuj9/eHWriiLLco2X14WQl6miRaAwKWggTPbmpF
xV5M2LgXVWQan3wjPwwJyg8gYPAsKKL8ca+ZZLGFasYintUHhyew//PEkMH350v6cBRWjSpiCCYG
xoN2GR8ukCfVE1hHnMoy3Boqrm45mX994zgKN22ROvI55pv16zPqyhibaZ2QRsKmfdh0Iq4jdumZ
ccNaUq1+Qnb/bQHiwyKcoyHiYBJiwc/S8eKNHTulMXXCIulnJNEDKTpoF+Bu3UwSLnOiMYPj39/D
JdobASfz3odlhhjHZkVL3SJzjJKyoMu9O1pmvPnro3BdeBAZDaLyYc0EilQkFIz4n5CEjGkvZiPb
QdMfqyn425HHg6JUZLI+o26El//Xp0VSKULeaOCNyqoOAf+ImdyOzcyqPznQD8TQLwvhH6B65KBU
qJgvLsdFEwwDaUi8u+kyd/dWMh4j35e/ZqgRDmUDoQUJQVmcS5KjaQiqSupKAQk364noOQIgQxiU
xNuzViUqUhT24oShEn0Duc1Sm0WeBOn91LW99gwFVkHXHqbNyZCy+SG0yPdaU/ic7nW1Lcp95Xc0
oowK/RaNWzW6pqVNxbENNDb/IYk4wTZp6DRs6F8+Vv6gxLsMAOCXRmvHcCUvu6z7caj9EzV1kppo
3uDn1/BD3Q9zaQanpsVSjc1AVK6qAGSj2yBoOFjkBy/pooG/YM0VnbqyKcMg70c9s5nLCfELan0k
2msqzFMbNdJzbAgsd0yjo+jztyPMpOzAlpzaHR/Wy/eGROxmjDtM+F3AGrZJhJzG06fj+OPbCe6H
byndRQq9SHR/HV1w4krcpHwegPZRTlLS0T/lVscachDIO5/Keft3lwVJi40WoiqRBbolX1bOinpI
KRFpArKRpHkbobKvQcd8Jje+nEg5ChMp9VUqZFTLLxXAsQkcWkPuYWNdYykOjpPcAyG7/fO1XH7s
OIqFxozaIxMBJbmLL7ifRnLXhCLJ6QDr93FT4kRsUp8dQIZu95ONxm8uiR2ayAILOvpSG/r1SSUx
cSFF0Ql2NwjYMTM+CwGNy5+TwF9pFf9vHOx8Fv5lYP8f6+/F6SX73lya4Zez+de/9f+GzZ3FMV9E
k0KyJS3RGz/cBv9e2Xgq6rciTf6xbdKX/PW9UeS3v+in1hFI3H8tUnuZjTYNlndo9R8/kXSNGf6H
bWSBrv9T64j4g79E9RM3PAU6JmYGxj/FjoJs/RfFdtYJfBuWZs1fOUd+nQpwn7Cj5DepGCDoF7BW
/HWApWZgqoAcw8duRxgm/bWn+RMTwEU1+eMhLr5lLfLIWpo5hGveBy/9U3ru6QvbwKDmzz5mnOx/
f8s+HOlyn5CSMZVYJkcqvHpzlX6yyv39hVCJ5jEC/6Nk+uu9CvKOGNFwCB+hDUV2d5of/ZV4V56i
1Z9nGPnXjf4/r+PdgZZZ4d3ynXUmhDYZlGmuOsDFs9k2VoiArK/hatvbyk7btbty7191LoyrLaFv
J8VD4a275irZ6i5RFtZKMj5ZeUu/Tnwfz2r5+buzAh8S6FBewscl55JG8WZVfLc8muEeIe8v40P/
PKowjz+768sI/PBQ392Mi48VwaqyCgc7fBR3klvfjdv5EMe28Njc93tp59vNVbOkUNn5bmfc/flB
/PaSWZyzXv7RhFSWOtC7SxYqIdZVqtaP0reFyFvbqE2c7ouJGOUO9QFQKlJdkVLYydc/H/nXAtPP
e/3+wBevpSUD3oLfxVCbPMjdEpmFD9+KzZ8PclEE/XiUizezITOFkm8fPuo1C3W7/ILVYlGUAXUg
/rqwYflHgtMrn7ymP8pjl4+UDydfT0rmeMnkX29rv+yzc8S5j3gYathkK6g0s4dQtUS2J1u2CnfK
QXp1nWn4DqZxq6ArsrNab/eGJOBbiYzKDlDKOmI4FsdUUk805BI3GY1baErPQm4+JJkZe5mPviyS
xjUBR2/FhCiDZHPLlnoB1Yciu0nePMI8aDxUToH7yd1d3tI/XeXFdJFLSDeRDYeP8lo4t1fBcbyJ
HOkU2P3D9BWltl18sun6MQH96YgX80YeBxOwoTl8VG5V0yExU7BVL/NgJJ/ph5hPpvzZk/zsGi/m
BH9CGl4jlH6svOyl2vjeZDqdN67Sg+gYjSNaXn8FncHNvBHMNqmjLlRNy0RMtFkimmE+bsJ1um02
6Zr/n5wFV977n0xcv5tA2EWAnGAPzyr04q7MZi+Gecs51od5b50yN/6kX6r/7iOKG4VvAlteGqcX
4xnAOty0OooeM3ty9DUA7WNyU9zUry14BrtyBO8b3rLq3vwy70N3OrePEixvL3pu91N3bM2Vvp2u
5FuR6ZzYo0c45N6INB8n/FZYSbfjVbURDZtgb8f6Mtjaa626ieRdE7p41b0mV74NDXqP1xhGtx1c
vQx2/MkkrPxu7n9/hRdjOQ0rSWxDIXzUbALet72bnwV7XlUO8mnytL3hRlTtZBfemlvVrqYVIdW2
7CJe+4pR3QmfRdvnfyERepBG3e6T01v8Ih9etfend/GIp2maCd31w8dpHR+mHbD65iHZdOt+Q6o9
bU2TrImdtMNft1OurEOpfXICC1/4jydw8R7kfTmI6LmiRwD6B3UXfkndeVM49R42uXNnbEg224On
cR7rXeOSKs2gqHYgrHbNMVzV+/E6/3r18m28Tr1olTqx80QCiat8MclidMPRjo/onG+aPQKx8jjs
u09eY3kZoJcTB5tanXUoTBL2Nfz83XcuBOgtjHIYPbZu6+bbmjSotfVNW0luviINx2NOLj39dva6
c/RKNNp94L59MlsuI+jDKbCsZY/DSplT+fUU5DAQJpNQssfoQX6Qvws36qsOa2WXZ14yuyoh6QgA
sk8u/ELz9PMLiGf6X0e9WFzMTZBoRGVFj/GqPGsbwb5qDu063A37z16hTw91sZaoS3TkPoaGx+SE
8DvDiGiTdrHNPf/ExFl8MunJvx2R767sYgVRKRZOlyKPHtW1vxvdxPVPICfc8TC6TEin8avgTV/E
LS4Zt7YhWt0SS+BGj5881d++mO/O4mKFAR4hnVEbRo+8lGs4WJt5nX4Nz+FX6xTsNE/xymOP6/bo
n1ArTus/H/3CKPjPp4vZmeoqezvqDr+OKcT4pOP43IPOI5PYjc/QnvepG7qCEznl2/ClcjuXlJid
vA/cunWPwPA+q+QhdvvdyKarTW1SRPqlXdRCp84KykLlHjxtv2Z2ZD/dHr8+rKJTZecuIw5byL6w
v26PXw17j/nKltzM8WTb263JC7GvtqqTOWcYWk62y+wnff3c2PEqW98xh4SrGy9xNofQXdEp5vdt
rzyV6+vtrw/B6jazz/6Wr7Cz2juASl1KPfaRsGK7sZ+vj8ZqX6yfrxP7PPN3NXtl2JqrrkX7mrr6
YVwdz707eKTquE5qO+vJvfq+uvpy882bziZWKG9eRfbxLDqaDQXK3veuvjsfVe/5jiA++y3hSo8P
z25l3z2QiWx/q93JOR/hQW0ze1PYd6nN8W1ppdhPK38reNmPGyCtoIO4/Fa0qkyT38/PBid3XbiZ
fXua7Nfj88wluHvB9W7Odm0fYHDY2tZdXe8eCnuwj1zPK8aB1f3mNViZnFzqlPbmHh+O8/rkew/P
/jayC+cKZDIz7S0IF6dwztzLZXSM+688j8CGDcM1F45gbzX7+njr9u5x29p369F+ntbPe+d1dBX+
0TNYSW7vzKzJt5xIC7dZn5/ZqbHmspxV5qxRDqySY2vfkPfuIHPlt8AOcXnvVvz+1vaICLPRktve
N0/zvLVpO+NOcZxbb3cCFL3eXq1G+8vmnlNVnHXvbBv7irwRxu3h8XS7T52TfXWYGc6Hzc5yBKdy
vd1h590cTHtnuU+Vvd909m3tbTXvwEEcVlq24zO83l7gVjqsSEGL2+svqq0y4q4Cr92ZNtP7sbNP
ue1tSH3k4cpO55xuZXvjhfbrvNK4ocruW+iuh5WwU3a2vHqxT/eTm9wF9nPoZGudG+fd8D+lvQuW
ZxfbD5ZNho0NY4t/ePhuON6uXPt7byc5y5l9L5yVKzLYekc/nw4ciPN0Sud4jlzvzXN36+/LQsc7
vR47Z9d5ln3PhCbaw5WXe+vvGIE3lXfsdteTc+zdftW70qp1N4m9OSqcv7x74O2mpMqQvevd1eRM
Xu3ePxzPmv20IcbG7l1zLa69Tesa9sNxf82ZJy4rMo/sYnuy9513fkhcu3DfFPv26ZWRvLxGhv2W
ud7m/sHxrnYTA/C0/sLty+y3h83TYHN3Jzc+vRxq27RPXwLny7QavZ3XXk8uxXOv94R14YZ2vMcH
w33hUeQ2i7jVhpuN7csOXH7r8vvA4LqaC2Xc9u69e86u9Xa+c3v99HWw96gOuSGQcB1l1dj19u5B
5Inpa5NbeG246b1op5vyVO9yZ9d8sotUf/vlfje/XQikZcx9kVoxv+G7t5+E/dPsfj02jJoHnhQv
7DZ0jpgcufWF8/Vu3XrZ9htlg2r7aNqHZe3ae9VKcW7/s1Uh0QFspGUM4wuy5f2qBpaTpAlCHVE5
yLeiB/LbX5fbABXTbbzCCuQOZ31j4n/3QDUz4P789ZGWX/9hRfPu8BdfYCu0cObnzbImlK+fi9O4
NZgH15GnnPyNftZX5S45V588jeWXXh6Uvj+dRIWwC/XymsUwiXqC1aPHpo5Kj77OlUUCD7REAEyo
kvEklkCYxtr4rMr3u1Gw4GKRAtC90M1lifluCZlltBIkgQMP3rwV38w39cvwJD+xIwEFfSXcmc6P
2/tXNev/2TVt/ZJGL/k/7K7+/tL9o3j7x237QhOmjb79/1CBlpel+L+vON/Cjn15X2j+8e//LCyr
Mqb3RfsHR1KkW7iUbv9FekPLDwRlQZ0u6BVWXf/bRE9oJ3paE3k4MDCaPCyz/1lXVvh9NLtBsiEs
VER+8d+46GlOLE/8v4cipZ2lq/1DX4qOh8NdrP2aTqvHuBXIHFKEBVOp4OSGnSgu8MolUSlXMjl2
yESWsxcpg2TsqAv3UvmBwEw1ib4K1h1Qnr6eFKZNUmM2elkxgm5NMpxrThFwAvshEUBsGmFpfjPH
JAf3XwOKLO2uawkRszohamMn1PpIo4zk+/fI2RPLHeFpEDOFg7QEKB/poRHSnBJ1socs8pKqyJuk
tsq/6VlOl9aGd7EkFkmt1ZJfJGWG2t1GBuDS2Dandmxh9+g6aUdBC93uTfmZg2SR+Etao9KOm4yc
qOZm/JmYFIea4lZ1LROlRN2KXCVF6paQJbntRgju1khIg4m15mtMj10CfzLRIBjtbgSm9lARBJBv
9XyEqDq1BqhGkqVIdkoJJYaKLHQmZkk7EyaSn4JxuktjvTlXHR94POuOPIzBxqA29a0R9IfCV05t
0Ns9iu6DnLbrSRTteFS+d1F4XREnETlNnrIe6kAT5NQAILlYSO/j4ijI2UDsYkNmgdnUB0qoikcU
MstQSzhwWo9+onJPI1JHm0Td9XGwD9r2ZRxOqFZXeR7uQbq6SWV0DvyzaRthILdrNTRu9FY7WEHu
oLQ9qOnkza1K2Q6HYqNjnEvKh2mujmU99PJRyIpqN9TNeZ5CtXcnEvxsYwivB7BzKzArMUW2ttuN
Y3OafVlbNQZ4ex/JnAdOL3ma1WI8IdNVT7i2DmILCJOBgZRlExKwMXCSmP+CB9iZyqYOheQ6kymG
9lPPF5o2dEAWwTobweuOQI0dtM/34OlLpydamlJMiFK0JEcM/PYuJY+SvwjRIBlT3dqgMhcPRpDf
opV25Tp7KJM2cPFSEIlakzLi6N1YVo45l+F9X8vFTtdrdgZTRem5CsK9aH3XDTNwc10zMltFzUkk
Sn0YFs78bKC1EGSyKnd46U5BrseaVyiKelcElhB4pQgDwpUGNl7kn4eEvZWbSKtvInWmDGz4+aqv
x1NECAehMHlKbGRx6hWRylRLMSK2HEIIiw3Zczd9VWyMMmrdYW7zNQ6qe7h+MMYFFrl+NlwtNjaa
lpLqgGBiLETaD7RVvdWSEl10lVH9ShFzwLuadmHazXs/11nBdPyX0RiIEgpdv+pQPQpbsZJOCrYr
ArGDeHSkqPwqwY+X8yr6Wo+JWsJzjl+NsktKB6/aC2BB5dAOJQt1RA+7BVW8N3ToaPpis1OTcQPB
okoBxlSNYyazHGLcVqnXlUO9avIOmlOmHGOa57YeC/6x6VTLkfFVulyVdSWDoO09xOV6sVKbJYIn
fR0UKcejmUkn1ZTTfKMWwnQAdSCtY3aiEKdC/jZWMsMdBpGgWkEI5J0RyG2wnvUQdnqmapgc2m0s
t4OXdwhMV7KCTNkd8mo9YYDjZcu7jpnAlEkZmC3sojaOe0KKEEPE2TmrhDdJ6M5NWL7pvg7KQYmA
y19NRXsHwdh0w3C8Swx8kgv5kvgjdI5F6pjMtQdR83fwcZ8mI0+Fr5lSyXSUTLs2iy1pCYMdAVNG
0+HnyrfGQo1CJr15GmFcH2VTOkUFU2ESWSkOsUK4UvVwxwLkFOWNugdpbHdlqp7Tns5NQgYvMxpY
EbFvVVgoPM1A7/gSKNJbHheWq6dmYit99b0eMv+tDo3n1BI8cvfg2itJZs9iCUx29B/9fjpKICCI
1CO0T85hYYi+VW3jXjmBZ1KWPAokHQ6BDckLIQz5OcgHAAEaWIlazTdEEl8pQn+akqAGnQC5YdUb
AoxeOJbk5GJuhstmLjjlwJYtQgNLrXYJ4dlL8XwEdaJ4vE/8SB/FR6mqIke1mpDswaDS9sjKUqaa
gCuPi1uj9V1zJtO5bDZE5JCLI4CmMkNSORpxraildkr4WG5Lv21cXQ/NYVNWTBkwtLAYVQ5zjubO
DR+MoGjw5UzGra+EXzR/eDK0wjhMcL3yalOYZDT01SJIaA4zjFFSbLadpXdPGRI227C6bV4ftHk7
WoXdp9U5qSa+pgPgJ0Vj7BfVQ1CLQM79kf4BOjwvlMs95uGRnss3ZrrOjsNAO46WrN6QbBW8Kv33
tEw9nIXcQaFpkquIyWFK0murpVRN66X1kwNal9AVy+ocYcWw00wXn7UGNZiVH9JQudHNl7LV+gPQ
dXAP9aae/TMUMxIWumYDbBMiGmlgK7wqxVcr6M4lFJ4hlI7YwXdTnF4n8hZwLD5eEov8HVnBzqjk
rAPYWYnDUSDoISA6w8kl4X6aNFglwrlqcdkEeb3N5OA7k+8QbA14a46shWe0k+kK48jBFN5K6bpb
ECFNumJx8NhbM2pAPQaZDrHLKhN2XVGyprqTRu5QJd9K5smivJOVryYFvj5U7Tp+hV2BZ6s4szZY
iSOhIPUR8qczwvgq8+AOqSavGVUDaB2xQFIw2TQCQT96S4TgbSbUj1W3jRCW4yZhSvbdYP5u6gKE
HuzEhuB2Y7UizneT5d1Jn5l8nucGDAQzCmQYuydwzDBPiI2OvLJXrCedNGPJQxe3mjF0k91hEfxT
RbGbNIRoR/2ukcdNK1Wgwb+ltXY2I4V8iMJLKhPHdMMwotMgfNGEQ6aoMwYCkSyduANdaB2zbpkV
H5PUcEk+R5/pyeprLcrMU3J01YEFgOy+GyFTOPWse7UPG09oPFOoDhbgPpoeQ9/z0baK67kpsHOr
O/Ybq1Bm/TFa59KEnJdkm06/qpqQrm9QgJcLY/mI7xjUxWAxVkS5vI5BrbLv+l/cncly28i2dl/l
PsCPCvQJTEmwFdVZlmRrgpBdNvq+SQBPfxdUdeIXKR4xqoa3Bmfi0EkmkMjcuff+1kfUvJQW5Aw7
xn2EjgpjC/thNxkbC5zu0BtYszeeVrJawBGUUPH2sktJhWLAgQjwVuJ7jGer5re87JJjOJia+6lS
9J1lynyP4DHaYsIzrBxYJlXTXBdxy7eft98wncaFqCyoq9piyhMMM6L6HnumL1l9K8K42PYZNpJd
Nd3qToOfVn+lt6vacEZPh7GOmXQm2CKL5IsF/v9pMHB4oqPSWcIvgsgQA6ItwKiPyZ3rDruAP1lI
0/VkhisQkchytKxui2VGtISiu86S+qqmGWQhy/HgqOFDZaQqbFwAD6GxS9NN0cYGVh8Sbq0swRXm
38xckgeXDasbGBFCQ5uwJ0YxtnT08DXU7Z0Q8XMRhISH0njwx3AVRu7GqCKcBZqdaaVfdUbO8cjD
iw10gu48mVHnucAAF5N+Y7b3FTYMC1ACXtkZ0MrFkrMYyX20BIVx0CJ15P3yYPDVjnehUGJOjGVW
OtsoKigxBe3KJzgeIwuHIBZrNGxTW/VgQbWLmSQCksML/WxdKuo3AxtoOCaeP5YPmVncxOBzsXMy
Hhu1fp7/yq7TJ6xBH6JYeXGt5Fr07RdFU3+3Sv8o3Spe1IQECxdEfVsl5OyIpG4nCVxu9NdVSj52
qK7VVNsrRoZtg8ZZTyZZHfQHzWweB+hURvGjSfm8hMnjiLMrNbVZAfaL1gzfXfgXTi2ug05d2VNu
YKjnrhU92ORR+TgU/o3ZWduuQNwfd27GZSS3VkGrGo9SADjCecBfWY418rcVe646LBQAiksrTNKd
HpkrAU5GVbqQmnlpj14WQPuLoT9ZU7DmUhBBXho2NEG8YNlXX4X6QD2i1rySiL6i/yAdo1XXVsBQ
Ugwb9m5OXcofrhLWCsY91NhDQqRQ5cdCIkjxMoJMtQ9yLNOysiIPOmytjutUHH6fHHtc4DLWbPNS
fdVVwxt0krHAhxx2x9iH/wgFZ268b8095qseMLVX0ShfXV98DdJ+YxfaIs9SBPf28MNKrrAoplug
BJuoa6GXh+6tHfeDhws48rHpKnbVRTBZ1l6RUA7sgejatMot6Dl2IdwUYSe2iV6BePymSnXjljBY
9WwtgAnsw0KuhRi/RCLagTNEXpMfYPTjLR0v2WVWVVO8pAnOfZzsErGWLpDM9/3SsdJDiSNUON0W
arkQ5jekXiuj/R0Uyqqb8vto7JdR2S2Koib4oyLDMzLzWxWeDa5nhWcRGfuSqCpQ7yfd3oKf3Jqc
bkngLJSk9dQsRnVT0+SME1V7K/LhobJCrPO4rASvknjSG0ac/Wz7Gj97L27lU9Eb1ApSTo8JBvpX
uss5H4x60pZNcBM3yGn9SPltG3D8HWw8+noCMBCMV7Y2WKmXhtyruLxU6c8kcE2IOcIizFOxkvQ3
ft2M3IYMJ34WXUK7v2MOxOIgGv2fOFBD0YQSM0xfwsLFrRP7P9fcCEzBEWVmo/pLNLH+U5Nt8KUO
c5OJa5H9GpZ19uKqTUb3U9pmv2s/Z1uv4pjjJTPc8cEcU4FPZTCO1XWIJf0OxyJw4UowYlCJfUVF
8eANKe5Amr/tucMpaOC1xl7GtlHDUfBJK6lvaHL9DVMu/AAZS+L7DS2qbyhzjM3AmrMawpfUKWD4
NWat7o03BLradTan9RsaHS4ODpQ0acNNFzNCXS2wyxR2rcJVf2Os4/l7Y79h12cAe6eH6ovxRmXv
3gjtqT5BUhiUcYTcPpCGrAmS8bI2W/B4GT3Ti+gN+j4oCjDSMqt97DGwb76CU5USXfUw6TwFMfEj
3idA5Nn2IeiQBMy97g0zL2fivJl1NhbsbzR63egae53MkPrJkUPr+VUc3fDD5NdA6cqD1BUDfWc1
iYdMCBZNNKPv46FMviYzDh9KuvytWBqM/Emt3ZTLHZYvmIKomVwATuRmIQeV4xVLmjhfV2ZKAKcX
5kTkTpf1BKAWpMgy6KHoYW6I6c7S7LluclGu7S9+WlpfsfTo2VnGHnCqVlpSOcQNRNUl5i2WvW7s
XEKhVqcsWeHTh++LZUc0YYnZdMR88x/BAV7cOlU6kGaaDUqILPEqmbTZt4QuIeQI5pufSRtIvE2C
SIsftBYdAyHB7H5SAjOdFg0In9coyZQn7c0pJX1zTZF/OajMZioIXTR4NG8eKxK3leLNd6V/82CZ
4UfKcpzxXf8i8/l/0+1Cn6vY/z0b+phH7a8/39Ci/7PKovq1/dUcJ0f587+SoxZEUGemtaAE15Cg
GBQl/sa1a3/Q6UqSDw3e7DglyID+nRwF1w5WwqLVDzEbbfhzp9DfyVFd/8M2ZgErx6CAAI8/1X/c
t+7+ynnS0fxf1THHFWFw7dYbXoCaCSQQgA4nlQHbzbIqxfXe47f0a2gS+Q5zS/tCAeK49v7XKAi2
sWghwYGs4KQuM1cBjLLudA+wTL2ciZMvOPQUnHlqdNCEQB7Y27UHfseYkcDF3bt38/ek33Nz5oaN
d+nfeZIQ3Pnvzb4ZkeBxQSCdoqzwgVZ4NPOpKyVT2Xe10PCMunQuzPS46PE2U4ZCaIRwHGWOfjKU
AYlH15XB9LDrWJvZ9FXaxAjw7+BpiiYCyZZ3i1aPvn8+wzOvkec7KzXwA2ApzSWRdyUPOt8UK80U
ZhjGPhkvV1kDLbvE/jhuLvtrcnNfjjFLGiw61Y9HgdtlT45vWZ7KnfAwYqD3ojDuQosy86AmSffz
81mdNKq8DTgL0CE02HgJ0Bd/PKBbVoXWSWGQCO9JtMEg2+Hqh9iZFGoBlx/tE7VFrifrTtft33LK
XiJcYzGs0srHC79lfoQni4jfguiYPnlkjKeLqCHRIbQwML2s70sSLcIbh+gWXCvA695fGlB3l4Xf
XFv85h2q6QVyCfsliMnyKGpXLT//OWeW9NGvmSse7164kzVqBOfS8Cyy32hLmlfVD9S9itjpUvXw
zNqywBK4wLrQmfH5Hg/VmnNKYqDRTxqguuDOP6Rlo19oGD07H57KLK21oICcFEhTQVYkzxGIunyp
eyRv5CREHG6TyS8v9OJcGupkUZl+6wx2bBoeZDTOfhGSOOnK6zZoktXnL+nsk3PBNFEGBbVknpSd
DDUgx0RZ1itJJYHVU6sraXR/lx//6xb+cT5YVPB1sK856ixEPX4/SUzushQO4TqZ/F2eTeMOrmC2
I/Bo/vGqo1WaxY+fojApo8wTfrfqQl6Tn5ui9DKZtU/gjJXt5GT6U9D49T+UUc4uGEQ5JicTmCUa
Wo+HavHpxQRRBb0qRbkJC+7e3OguSVGPC+PzBsOrAekDOWGW37wVDt9NaLTdQTUKAK+c3tovuzHi
QzPZ7lK1yYVKPCV/xHrvbz9fFh9f2PGg807zbtBuEFUmfGJW29ccILIVfSaxKtqFlrr2hcX+cQnO
rwqgAMsQvsgc1bwfq8CL0LRqm1yGxCmgHVx6Pc3WP3w+o48HA7gC6231uRwLb3KVdzMyNIfAurca
j7ymtjWaUmzn3krMHDMeo6ZYF7RoZ17brJeitC9m2s3p4rDw/guNWiPP11RzOm7C3tgXA/lh8of7
KrZpygHneeFsP/PewNHNDxH0nvEBZSaKMDDcLOy8xDWspZ3X2T4t6NVzYq2+MMEzDxQlGPpEChZI
/E7lQ2FYYXMHxoNrTdffFlbdPahThF0mprNrM3Sd4cLczhy1nLIWkSZxi842crIr0n3aDHoV1R6I
Q7qUmjan18qurGqRSoOO76jS44Vd1NZrCXsyW9Zt1967mqzuI7cC0/j5gppHOz5sCW55xmxpArCa
ONk5ozZPRJa2tWelBiXkoU01MEZtm4Awgkj/pYlHiJ7jYGt0W8Va/LcM8b/uqWcWGPsye7ZNBob+
gZPjtc8bHckL43du66+NXCk9aGetx53yFRvtcIfPdHthzh+WF9lgQgiQHGxK0DlO5iwdqU1t23Qe
EPZ4hZEzBdjC4eJW5L8+f7ofXzZDsZPTAcrc2MhPhipbI3BsmG1U87hPepnQ/Y1DvWpX260BBryS
iKoLVMjT2Jhiqfuh2DnS7PYilVXkff5rzsybTmthuLjtMvtTUYTM06ntdKXxWvCtC6GI6ouVauFX
NNPxhUPlw2cFbmJm5HBxmpf5aRfulDsQsa2s9Uq1CFd1FGNJowTDox+SKcGo2fn2+dQ+7L6MBwoA
igeQDerfJ/22tkL9vfbZMerQdX8m3NHX0IaU3eejvD2ho6+FYegqxmJB4+rx5mHxfpOPe99HbiyZ
Vpn4V1pDgZkSYpF6mLbr1KXMul4lQ0ez7mCEsMaDeCXwNdjL0mnvMgWoJ1nqwCQH00arz3/buSdg
mYSONhrymVhwfP7YegrrIcepa8bN7XvDGNZTkYYXosd5vZ48ADbmOQRiCNTJ8xJ7d/5EHZzz1Jro
IE+iMlyG/ZQcoikJfK+sOn1jUNm9bthSPZ3S69YCV6tcWMQngiciCcQ2XOHfurvZtk+JYUGlJRq2
sY0XhIkOasD2vcrPC+oHunXVpRV9CGnYBOQgB/HIGnXvGtllKwd8s6dPtbYtMQ26cCyffSyQWnkq
c+x+uqMEeqGLJO/4svyCFjyzVLkrjFJtKcPRH7MFKjZsyTTWaz1v3dVYaop/YVP7sJHyWGAIwGiy
bCLH0/gDYoClDGJemjg435Y8jYWdjMmugw7ye1KcgTU6aRc+85N+x/llGBYCKDINhkFx/dRKze7U
QQmKFCtbYTyb9U1etDjsKB5uvouZ/ECb/s6wg+UQjlfxtCapuMOZoG9cr5HhwqJqmwXT7edfwscn
YVClJsfikAoS5IGO12joakOo1hQ9rNroDhS69Zum1Kq7ySSEUOKJUtwoyh+fD/pxw2NJwq0klgCz
ALfyeNCxymUHHVn18kbEV+PvBFP6ocxWHG2XBCxn5seRiWSHcxNEwBvd4903mEkzp98LgQzeV/W9
kcXdCnpR/pBQt92CKnAOk2HqF3o9P65wjg0YsuR35vPjlOagmRggA4ocvcjhKYZ6Hu8pi9JZPpYW
nfO5E23h5ajGInW78abVL+IkPh5ejGsSMHGwkNk+zVBQxbJghEQIz7AOWIbclK98UTTfZZ3qF7b5
j1sp9DEiEnBD8xM+TaKV6LCJxyY8tFPL/zPL/egp74zvny+Yj/MBwzEDK7CJNOASzm/53VssZYf5
gcMgUu3qh0oDB68UofEzqalsfT7Ux7XJUNwCVPCu4KzfxCrvhpJjWA9aGI+e1tXpzm7MEp9DLWLP
bmC8h9HoOv/4MJpPSBWGxXxW0IZ9PDnJvGisbEfPx1dza9SVcq3L/pIC7+N7mkd5u27hq0lQfTKK
GtSdUaZ86EoyeLAGMRqIs2T9+dM7OwrxMYQWUlI0lR+PMuH4IoeoGb0U0+t11sT2VRcHw4U1d+Yd
QTHGHRQCBEkZMf/7u3eUdColBIFtooT7syuKajYz8KsvphmCv4U0fOG4OLP8NAfcLRlGoNFAWo7H
G5IuxjWe8TInQs4RK4pLJ2aao7wZhkvH47nJwSajG191CLdP/T2btCXr3ND9pPht6MXUjWM1+K2q
8R2rJ7+w2s+8L+5V3CTmnWo+m45npmH/YVej09JtW7ncmVp8C8Oq236+Ks48v/lb0minnnFX6snz
g4pOilKxoDGYwa/Mj0yCHeN7y5a0+TcDcUnjfkqC9nSRK11dg/UzOg9TqvxLJXNYl6S7Dv7U/fMd
idUA8mw+x6H8nSSCFCfrI8dXOw8QRnlnFJaxUoRSPgzlcIkG8EaTPo4j59z2/x/r5No3maEeOIJr
d1WK4NDT1VQj/p/w1Ihyzb832qa315miaSjl3HrKCaPKAcOUXBD44axQuEsBtBk7ZXhP6G2k3rb0
evUO/oc5xkdfpZKXv2qr13XcG7JReNmENtL7/N28pVtOpwGhk88HzrEq1NNHVodx2CtF71n4Fq1o
GW6uu6Ftv405PueWizWU8H16WDJzUg56E/nbUZjlv1iK88Oc2d1kz8RJvNONXGhHve7pDaJ/K9CJ
c0E9dZsZpndhqDMf8hznEenAPCa0Oln1I0BLWJfQ8Kq0Sq5z+otpNwyU8lDTGb4oQ6OyL+xTZ0ek
pIDpIw7AKByOv2YrR3vZJ23vmaRNdpFhd1sY3LRZBnS2XxtJGd59/k7PbB8mgQr1HYIk+LWn28cE
xM7UR+mBWy3oHhtp49Pt+MLKOTMtuFhUkBBxEAScYrHb1PTHXpo47MUlCACZdvsqievtpEb1rdJg
Svb5rM6tVFMj4UH6lSsRtkzHzzGL9djWi3bwglmGEYxVRzOVTtt3HBdfafNQXjMDm1SP1K28j2rX
/eF0BEEX9uZz3z0xHDl6TgLSTm+a+nfHHK4Hdgp8efBUu9VWdZLkO4WcOkhrTFwOg5mGt0bu9Fej
HiIwtemEaPFQWlJoN0naduUdBisIBsVo4tJWZOtQNvRw90EBVZxPEb0CdarJ0bsLx/OZ7X6uR6nc
KoAkWm/zeve7R+4v9L4o0iudMVIXua0MWzeT2l2eS/nz83d1bgWy4vmkXbhjgOeOX5UrAyy/soxn
BAdnFRZlhceJFaz/xSh8zJQZwE1BozoeRSquM+llPpBJLv1t2sTFvnQxQPp8lDMXRPIF6IoIAqmh
C/d0x8hDqRKCYAeZBfafMq2abplNIS2iCV4vOzUL3G6pk9h9HP0spxcXet1N36jpzjXs36rEB84i
IlmPIgnuLPzV+sVIlmM7aGr/9Plv/Xiv4qcS7hOjYPqALcrxExkiyxzSgudOkmPajWWUHdKgjmkZ
8/2NTGmC7bTS/PH5oGcXFhpxB24v1K+5M+F93Fchr+sLt6B/rU2ea3r8l6pKQ1/gTtnq85HOLqt3
I51MryHDGasFI+V9jqUyPdTX4ZTKC5mQ8/NB+UXZ2kDGcbLPdK0NU1HUg1c4ToBRRYfGP8IcY5Hr
bnyJZ352SshsSH1QKXZPv8o48btKkWxqiUy09Tj33tWNWl6Y0rlR5rwpuY45XX8avVZi4MCwmsEz
pexW2hh2i6QcLtHpzz2496OcfI+JpjaVZiBdybjHPXQFRgntUIxPZunjpfb5UjiTliaFNqdoWXTQ
P06rHlIzRxUvSHBsI4ZXgemgC8K0TO77IHOeZe1q+8Fw6m9DqaaPWNspB7/toiszA9dxaYeYV8RJ
DEU6z2T9z/xqKMnHX0BPA5ermI30Rl1L2emHaJWp4fOgiXqDifvv3oi8vKOBPGqbaWEPUYBFWXQh
zDj7jkkWQZIn0Bbi5DYed36oDhMeVTXWNlur19pFgRfShVPkBL41p8u4LFADxcgBbC1tK8dzFSXw
TVHwyDGUFVdTFiT3CbHrDWdt43g6Bj77qAnEKsYn9Ycy+576mCV900npvaIG0S7F4ecW3fvfc/K1
mmUiJM5c0nN8/A66mgdAPQNjOt3+N98qxEEBeZArEzYrx1NPEsISSiEcBKOBDts3aUouk+DCJjd/
JaeLiVavOSfJbRPy4vEodScxPJSh9GJi9m4R0S6I8dJce7o31YTm8B7FwUHFZcZAzREX/9TuZH7B
1Hlm8CMB5AcjEmq2gZgCS3oF0tF91cf1EgfV+suF7/fccrVpsyKW4j9UvcfT1KswQelK0qM2xvA1
1a0g8sTUKV9HWhmvtGJALzTEfYNEKw9/YgE8QBXoaY7ZTa2mPEu9MalE+AqF3Qgzv0vUxHMnKc90
7igAxEIj2vHPq5KKtvpelSQzVGOLfeWIcqwVd5PjZFu7QBFompn19fOHMu8Tp69+jivNOSOETuMk
bAqCLtKTjD1tLNJoFYUNIsIixszM+q61ytPng517AYInTxmCqBpR9fEM9aJD/zXyuVAw1vdG5eC5
G1vdvzh56FeEZsBypstt/nzfRZ29lqD0jHiOxmDT/J9nd1Pb1w+fT+XcJyPs2ZOdzi+yhCcvK6Kx
mhCb+gD91c2T37raTYbH9D5X6vbFV0x3FfsGjBpVahemd+6NCboYAOS41ElP85IU6Pq4oEfIMwIU
UCH2nvuqVHDgzmwc2haZmiWPn8/17GujgIQHDM174DyPH2hV4EbILxo8KV3QGnjjekofxevPRzm3
qzIjOulAI+C3dLLLR2GtOxICoef76EKNZnD3lGLanYru+8K5de7l4cdg0thKigj/quMJpbVp05Wd
IKYIDHmTINF79EWbb4c6gK7Da98FSiS/5bpv/ItHScoVuhGtelAnTr6AUhUNFVKFeMUYoqeoKI1l
luXmhVrOuRdGToN8FDch8JEn+/mEkD3qU4ONrsEWK3NlBhFML9x/s2+DqZ4reHPP4SkMreQQzu2S
e+kEGnzlSnfc2GNZeZ8vjHP7InozAkk6eHhoJ8+sCliRtTkMiLB8ed1FfhquZKeReVWxsfbqMcNm
XE3lhR6Xs5f/2ReLoen2Iod9vErKvEU5pBFbys5E1Wvllbjz27F5ZHO0t34/9LuGFtDNVMT9rXTD
/C6dqgvAxLMxp0uIQl6FTA4JluMfYU5aU2gDX0UqfX2dam6/6W21fI0bP9rMLL8/VX0yvnNPaLAn
BvaBv3Fr3QVpfAkZfG5Rvf8lJztejOlxmYQTAb1ddgj3Qn0du/UlO4Qzo9AzztlAzoDU/inGG4yF
GSB+J7ye+iQEt2BMaD7SUrvwds+MQ8xK9Ew+n/j5tPBbZppeZk2rebiXZIchLvpNTXXnwpXhzNKl
yItZwNzeRmns5CjC47uqLSPUPNNRUN309vgTr9d8U9OfQxEwsJBj0e+w+fyDcVkTJ2c6yxVnUoHD
G6Tu0zelh1UehKnmySrU79EahWtX14Zlgu572WE6uZ/iocLaOxxnSkSpXpj1mZ2cNhmyjjS1zy1D
J7OuQ1yywyDQPFfr1LuMi9BK5PX4IJBofz7TsyORFCNkpALEgjn+OhxXm4IUtbgnG2e8wqS+Wk1J
pTyoRnvpzDizYOiUwfVmLuY6dC0eDxXJuJR+5GjeSHvZYhC2RKkT+t7nEzpzMjnc3GiwoEWAxs+T
V+fUll/X+Fx4AcqfyHPtJnwOYqcrPT9XktlTuQ1vQt1qzHWQ50l+4WA806pD3PRu/HlpvYud7KQJ
7daNdM+vq/o3SrvutjdR207RLOgsMjPfGJ3MVqYiGiQDzqBt8Ng2n/RIucIHcVVEgFUCM2h+fv5c
zj59V5177gh+PxByZN5PcUGS1guLDCHrMKaeGG39wvT/aoM5/nSIu+lE4R5CyZyr0PH8VdFJV2mC
jlaMCa97AUDl24QI0tSm78aIUC116mRj9Q71Mbgy4ddClEXiNVro0gXc+flNoFBQWbbwYhTU+Vpr
fe2iWglu2Y3y66Gb0Mp1uNjYi74KHHVfZS66aUxsHHsXGHpcrqO6FoFnB0FUrgtkZC/+UCIMRs5W
YA+tjNZV4ofDuJ2mbuRS3zZ6cMhClIcLfsM4gMUYFRwWamVMNplPRxVPKkDWEtUDDSRqzHXa0/Sg
ocelAdkx1E7jrjSZRgD4cjN1VpiNBIfRKqdHWUwxWbUcr7TF4FQuCJ/elMHKwTqk3SdyLNtlhMQC
tV2I4xr/L0WbLnQpyJepXQK0eOz8TPeg+xTfa7xG9G2Od3u+bjTSasuwjC2xqnuabRaN3pTOJtXG
JKQiU8wqlFAa9qaXsdjMLiLp3qm7ZtwmNFxWdB5SrrpqjCYNPPp3gmDZm6X94A/IWzxzaCXqRMeN
JAaaMe62RRNZyaMRRIP1mDjNdK9bEoi/lg64vHPvUqp12EVkjAgLxQB+RY+edZINiIGga1wXlVJ+
s6zGgGAh6n050va/kIBVimUqQ+MhJ3WR0N8+Vspe6YmXYA900xZzZEtbgJp2xwVlcEcsrcCI+6tU
7wIAZ33T4CgUma2nOQnp6qCloLxJOzvBbt33xSG2BSgb05/0YdNEkDP0IIvHRWslxk0UjCFUmpC9
fkfiJzaWotUbfWkPYVodKiRFOkrrpp7lvV115Ro+/XU4ykz4WnWzqk/ze1FtewdvvFtd5MoTpsf9
t3pMMNERkqoBNmW5/WNkxb7aTi5vaw0ppZNNGeVnVeoLbjrqLI6M5VfVxNQOy7Fa7kWBZn5Bj43W
LrWgaFuXrzUbULrjn3Cjto2rbGXkBsP3znFamIkAm1BBtm2v8L9pFntprxq/h9xUQognRrzplRoi
eUTKBUgGehXoATkrVgWN9YXNEm7ClE/Zs5UBY1nkAcmSJQnB8CWOS2eHu1f2C9P16E5qQx/f+oEw
n5MI4xxabrB7XOATH6qeYxo+yHono1M3c1s0wDIADLLLxNjg9WCN0XPe4yxJp4T0i7tBn5TEw8at
SpeTG9V/WliqF4skRbW78EXZv7RRKMttBYgrWYk4sJ5DJZX9BoNZX19SRjJuk3BwLQqd+PGE9NMo
qzZ1p2YRmiMfZZ9nGeSlxC3VlahFCvBKmdzbJEgVpM0+PySyBMSUlJeWLhR31P6suepgTWP0P+CS
KAr4KiuKFpaTmM8R3fyQzUU5gd8P4yjxBnpQ6hW9Upqzc5FKq17kOgR0uQsDZ9k0U3Sn8y3jwIeV
D4BlH6nBEil7roDQSvOda0amCbEqNyhH1V1JztrWgRWkQwV6Rg/itLnvFJ0C8hBGnelVapKXnnSs
Pr62dUVay2iqXdyQlBAHbAUeV7CoGiOsPa4u+Tddqg3GPn1WxJvRrfk6dTWE8Kw3vZ9sa2l34H10
1L74grMpUP32Wxq7XCO/HwbHelBCWenABiYk2qO0pTabL0XSy7oGYbtPD+7IhkOGYkGXPhQaq0jk
ZrBrzKkohdnTPuubXIu9DEoGPb+d1YgsWSiD4mvND9rk8kG5VxU52WDaMJBT0sdiSGA7Mn9fp7T2
//IKnR0AQNPrmyi/IfflPlhsRV8tvVZIp1Vus7IjO93HEBEgN8iIjQUiVV0J/XEMtZh/dpv6EcRU
yYpKCyW/ECN+aAh16PWgsoRagAQ9DTQnd8SA5sYeTojpxXbwwOMCQqD5I0wtNfUw6SUwzevKM/zk
T06lZNnFCr7ANOQuXJPNpuyax7cT/h9RCv+PanXn7pP/rtV9/tW0/7N4zZMjge78N38JdA3rD0Sw
NGXSnolCnXa+/wh0DfMPqpD06sw9+fT8zH3y/6EX6n9g/DdboM8lUfoe+af/0Au1P+YaPSkIrtN0
2COYOxHkfibQpcOFkOhdyDTzM7n6zwkNJLqExnOMfhQy9kYZRkgsNDfZ97751Bp2d1dGiEw7UtVb
u2Lb6aXQFlaRTlfONNzpaV2s80wVywFxBcDXHlwS9dZDp9ZglRVqYG5iTHeFbQ7bIYorXEQG3dxQ
avSMVh2vSMqq6yizW/BNWOc1LeUPnUoQyKmkWHU5WiLXVsAdm8ZVPaatZ+hVYa2NsFVu5CSelI7m
PXJYyrrt7fi3Pxbard5q+XOijNpd0RnKvT7Z9V0nI3VPqJ8drB6T7EWRj72xZLvC5yQLmxekZiFQ
rGkV15vG6a79oVgJyhGx2/+qZgBX2IkvAduxF2kTH1KnLOyszxAejbDo6hc9+qZ30QNMxUNo1Ts9
zTbWCBEm3CWvkAqxxh3urCJ/9e3qJZ+qH3UNSUfvVqlwr6RfHgoxrCNZ3onAvtOC/C7LAcpZxrSV
vvYVCJWn2OXG9ldS3OVO/BDW5UMuaK3Vc3FDMAHoVcODQFtRWLlK0uFOOt/iSHhG5C85WTfO4B7s
Zjj0skKK0ZUIbJSXqrU7ds/svm2CB3eECSms+KUdkEW02bPtTIcwEVdj739PiulZNunO18AlFs0j
fUWroBNro8zvx6CG/eCHyzwgFhLF9yZbyQFZqqX4t31fjHCT8GpQvxvpIah+DePkFVV8SKrii15A
SSuz4EoU7nrI2mjpBPoV7q6zNYtzHWrZ74rr1YKd1VbcG6iV26pxbvWKEZEhTmKMt4ET76bYWlp9
4rXxrRstuGTedoG1qmr/lSv6n7mYPKW9V/T4Ng6T1TiBcUmWgba19LsubzylXk/T9z7fOeHwFGoT
sTkygn4EQ6Xqr2WhE6nemhpUITqoN66bbsBf5JB02m9KqqxrZVo3QfFo+V8LA25Q+qXWfGQOw6bT
4w3ndxxGd5ES7BQwILWOsTUFL6O1bjC+vtFzZ10VT1Pz7OfdDvnEyyToS82sLbWpFfSb67Gf9iIz
X6I6uAv9ZDOo6e2oEO+YBSNViNmrFny3ke6U5KXpcQcq+61VEvqp43IYWZ2Ysi96Z1Pp+jXZ7+CG
q94+K8MXS39lBV1NdbPWevV7on+PnS9ayHuqtrnvV4usl785Eu/VRD7kPUQ+J9wESQXix9iJ/Fuu
VMSOtnVFSmTllO3BkO6eS8lj1Fle05boaq8b9GtO0q1r7Yvb9c9aLNamvHZgglhXmNqVCynGjTsO
B1wQr2objWK8V4N0bcz94xziIjc2etSumiZ4cdN0Infn34+pfBDzxxc67let31bdF7P6lSG7N+J1
DYErt+L10OKDiBheOju7rtaO2hyMIl7bpXtdkAFfEH0U+VLGw6LAexwKyaIuBKEb0Coju7WU+lsq
rO2o+4+E1KumLA9KkgH+Utz7vrSuFPu+Dyoeg74p3GCnc5eS0ybP6tWY99vGalZW+DKa1l3TNkg1
mnQjB/XJr/ob/GufqQT/1BwM5ssIdHBeA6ZrV9CULLuImHOwaZsStke5NYM99pBmP2NvzEWn6+g6
4gFCoek+qq56Z7g1fvEdkSPRybKmRLywtXQ9aD9GZyQQmrzAFeup3lQsX6J85Dj9k65yy6pr/3fo
T0tXnfBIKJIr2hN2nRGLRRn4V2We/1kipGFD92GfgmJSdXNfT/3aDuUDsELppY7Wr0jzRsukTN1n
Jy8bdv7yxfXD+mCGcXldt2m1bIR6xTX91lCmQzUGs9GRgkBA6Z3bzudrpcIUbswo/jNEf+hr6cF2
YdQ6TQcePAvvZ8rJotA0FofYZvzporQRsLaa/v1/2TvT3bixbEu/SiF/Nw3OA9C3gSaDEQrNoy3r
DyFZMuf58HBo9Lv3R9tZqcFpXTe6gbpAAYUsZGqgIoI85+y91/pWXi1Xwiruh1qe9uAQjtqk4/At
KvXAyjV5LBod8+RslqcmO8+lVfb6+Tgb2qmu3uI4s/qo2BiOvhkzNYjTmyS2UxThMXE9wHB3bups
e+9k9NL7Al4LkodyAcs25n7cHyDAuhAl5Lhsrm+UcglzMFcF07ejaqfkMNQyjB5iyjPfofr3+y6y
mG6PR16hegc4gbde3dZhG6efWPOLoJyv9GizDHa6K9T6SM/c2zaRN7UZKX7SOTdd2gJc4sPKHUYd
Qzscl9V5WgJE0NMIYJBFn6Ivp0Op14+g5L4sg3ENU+eoysY2iOL8wK3UM1PpoSVp6m1jN9F90wGh
JWPaFylPx3RYES+djz5EpYp8G30JEmoBUHYII0TFAzIOHfIcyim17OhMaHaIfPkTeECxV4ws3rva
dJIt9zAPb8eZ79JpR2Q7CNkAfbBqVJnyqGJXKiWRv8qy86p23OSxMdP2WMj6sorTqpk5eACGWjkW
Ui636mB8VeaWGDDNQ+ia4TWzjDhCAkGlMUzmMX2f47yIrrUlusvH6MJrklNZebfoCu9HTz9Hj7U1
TPGYTPtWv4zrEVDaCuplU7oeWxpgmaoqG8OSKmRFyjG9VtPdWNuVnzR2eaxkCjV/PoDkmkaD5bu4
Mop4YsuHeilJdO3k0u7M3mq30fqOFZzNA90rom1daMOJSFye6Vl8rFoQANIsouMySwyfuX18nCb5
SWqzf4NApiER0fxQzFY+mYpwti7jqs00MBGBC+T6uZeKQ0ckj5VNOK6XL8fYLUH+LSnEIq2U+yqy
8uOkt/PT0p7VXWpqYkuLBTBoL1x/zhrEot2BXnYAojXeZdfhtLRQ3tnuBL7T7HejXe0KQzECdbht
ps9tah7HVqMEpRedG85YBgbIB44XFuuUe60I76wvuv3EMmKo40HXoxaZROcbaNfi/MGrKQghbA2h
bs2n7theoUfP/VEBKqnmygXA6jg0mvKaWvJwpjpzk6gLZCuTbWNUV+2UHC9VprGwiQIUb9cc2tbg
HlUi65ZAKIZz2hAZS4bUVJy73bp6tjnFbiY8c1trc3VBDCrvmnHYqNaFG8/ufkyaWwF6dmukB72a
KZcLicc3pLvPi294Taayp40DQqCYFKqCT3xsRblry6LfJa3xCXytE8pe+frfytozNEUa6LQN50qR
Yj+TiEz1SwOkVYZ9q8DcW+W5UzOfEGj3kPblRpf648BBEylToKc/6r9/l1t/EJT3q3Lr6r6s71+W
Wnz/91JLIcT8A46L1dm+mo+ZovxZa/El/QMbLBM4AlCRXlHm/BlBqhkfGLYgxbLBHhG0vnInfhRb
imZCSqJ2Qy+2ji5V6rrfqLZeJUjwF6ENQSBD4b66Fb9FpD4vtrDwLV0lJ+O6SdtW+UwctXeWTjFP
USkiuc8LBvX+ElX3lcxBqbZla22518kGdKKleWzSCPaksNgcdbS5gau23Qo15ieCGSGIs6fN1Y5b
BtMguUqHNgWp16Rq9gV4adNKIGZXqtFzEM5n3UEvNNdX2aLcdYhPM9SKY/2gGgs2+Ko2+jGMFkO5
xKSxJH5kJpy98NvOTTioVvJY2o27QpwrNqQs6RZ3W4qiOU8Ns9y2YpT04HQ5DeGzD/v8e136nLX0
cpCwvoHMiVaQCx8jnuRvQ99n1WrHB5subaFdFypFTq+TjFiWANF/fZV1JP1XTfz9KuiM8DYwwWT+
90pVU3SFGNom1a6Z7fdhBR5kOxn9AKkyScAzl8r219f7yX3BS7F5YQg0XJ3zx8sifNDLajE6a75m
NjwfxVUtPyNFVIwt2G1slWjKiUbXMm/Xxipm+UpjefZ7o4GXPNUmy6qICJcyK/NLWaniKVJrmv0W
bXsnENhjgSnPtXllpi53kt6Y883gzOwmk2HMdUgfkESlGbp8OJSePQTwp3IKrUWbCeYZRiJQk8aB
2mWWZnbWa73XbkyjgYZIysCp4i2DtrHNpjnSI8z1+TJO94qdoUJS+sG4t9jxvpplnhE8hOidullG
w3vu0Dcf2Cq8XXMYVmPX+ia+fP/GqdfEMNnTtYirr9FSH2HPwBenewdKHv1Irf332vsHbeBnN+7m
Xtz/46kSqZjXnOv/+OPzU/lUvVh71+//waEzoc2hfcajuqqqvjWzvnPoTO0D5gHmcTxOtLvWhtWf
S+/a8fqx0mr6B6bAHJbwe5E1ziP3G+usbq9qo7+eYDRB/A/Yw7fJMk/wG2kLQC+LmZHt156SKDuD
Fao5Xwg15rQfCy+WflFMa4sibnslPUZLWFo7dGfLmbPQr9/b8IZJUzR1pd3pRtWiqswWAaZDL5li
OmVVfp6JSHCCNonnTwxdnM9unS+g7aO8/uQacMT8YYR/0cCXrBVnDAamKS7gWWMFLkada0rA0B2q
FNIQcnIdP+VJJOWNZsckQMRFmxhNkPZdpnzNi8Esu8CUiQYqRaUlnzOsULKVvQCBAeybGmsK+GeD
WeaxG2Uwhtu+So6FOijjSTGmVbJZClWH81rM2RowuLj9uaWmtrlnDpUYxD4trD5Mxtq8vneFitTY
TWwj7vyKnkwSao6SF37n5BbjD9APib7LRpg/x8kgBFEFEQ4eHKnjYN0z5nTVa4o8CwtL3hkL5P7U
ShVyMLIuq8uPleG28m6e+qm7IcBk0oKmm0oommMVletMLNczAiKwBZcBQ2JjPl0KEP0X3hJ5dxMW
kWZPn04mJxMENJt4bZaGrONEr8yRBWYDS5EeZPwyQG54jZvS3GH3hLccxXSdth29RB02ST0yvYDa
mjVdXNIIg/LCuTBynHphK9QXyGDyq5oysE1Cb5kHnbFr1STJjTJCZUM2lCXCk5vYKLHn+dISkyGO
ixa/HVRvxhD5F10WEiRwk1Wwf0shzPIgs90u/doOpqJfce6sdkvqdElgKV5+E6mNuMf5lcEzLuAo
e5WgElSjrDhqMQFle4azXXni4C2hBKgc6xYsRmcc4Jqwm8NqLLX4oE/0OQrqxWTUNXjFxRjN4BlM
r71ohgHEqJ3Q9/D70dYuOPiLvdDlGLZuOdzozejdCrVsHoC+n+ld43xS40yZ4SkY5kVtdOUXnRFg
G5jGQGCyjn/7FgI2xq0pM4vbRp3UqzaGgUFCqPcZl1V8EscMJjdWozG9bi2vZkI3VNsxVa6MRi4M
0OviaE4LusDmbIm70ZqaiyIZzTvd7IhK0BNIUgSypOQYFIuxdUfI8UKhLilHPT3KK1XZrkhao2qq
PSN1DEo9SG53ooHB0/yVvl0dQo2lLbWo17IQwNcH3T62RcavMPXuMnarS/ltKlyY01dI7d3RPNd6
WFfU1zwceWhmzMGv+rKv68CbrAwYsN6u8PY8K+2wqHLVpo1ZGEmQswPnh62V0tpNU80zNm43Engr
vajPTwtVm7LQsJukvOU+yMbHldDjBWU/Rjh/ZFm0m9KKFftznPUzH+88kUgDj9+iKk443hEhD4Dx
dJmifgkUwpScM4+q0Q4J0KC9Xi958jVnDikZL9rNpbSldz5NaffgarkgLi23HXKRJ6GTerqk9Y2n
YBiGVM64G1iukNxMHk6ksFOlpmJTEkuzqWcz0+GIiEQEdabRcFRjVb8dNdlBS9IMinR95DDBU57l
zjYx67S6L/sk7w5zc6yzA6VZYi0sbAc2Ofan2Kj9yRsT+cmwW3eiqyhrPTCGOEuO28ZlqB1NXb8I
v4tau3hyxkrPzs2mbZqtMOquUw+WtpuXK4oxoQRe2+rFUVcJci83PSOU2DekZI79bId798DpGLhf
GCR78HwAGQEEe6XogRGOE8QZCPUl4Yl2t4OdaNM0nfhNhcy36wB7QO3JERCe2ssTjMV8e3EMGfkL
sPyHJhnnB61L3gNfrSqn59viehUKGepcXAk2RdLLqyxAvwob9cdK/zUOoGikNKWK6pI2wuS3Td6f
zBEPxa/fwjdKzPWquMtsxKwAwN4AhIqx8lw+IYKSyZiilp8MYhVUqPams2ThYGbpDtUQAUJ167Vw
pRuj8Btk6B9//Xesk6zXLx6NETpUDbmZbb96i72idjKjJ2snrmKasVl8zFbLqMqdu/2vr/SySllv
GsRsq68OMo2GDIxjzvMyz2XdTGuNAA2Oo961tUTadunn95Tkb18PIkGdqSIVKw6t12KzyikzSXQE
vTGP56H39H6TxFV0TExX89tPAVZvQIkm7xxBQK/xQ8tsIYKwq8i3kDEduegVklF/z5z5k9cDy2eF
EuMjWf2TL9+1wrZI3nYzj55KxOEnNol1EZErzvW8EO+5wX7yEdkr2IIn2wYD99pMAgveljE+sdUV
fKsQab1Z4jx95z742SviHEqpyj3AiPXVK2qs1lBSc/T8xcjqxAenLvKjXFYL56oaYtQ7ZevPXhP0
sdWvt/r2DA7az287G94ktCReU25TrOod0CVMnUX465v7Za3FuRrRLb0SRtOEV7NYvRL6O+jEgfGY
np9YzC16yQzHHni4O0UOh3WlPv725SgLmIITOg9Nzn31LDnCNdKmtx3mgUr6aaKteqQUnn7UDV59
asyz+Q7s6+0SCW+CIQewQlZjNLAv38R4YTLQ9jNDTVIt/ULE90gaGZ1K7XS2iUXQZfnOFd/eJVwR
lBQbPssctpdXV0xjA/A8VwQ2WW8Xp6XbzPvA5CZ/j+v70xe3Lhp0mrCkvXaiW6R0Sowvjs/pm6CF
fBy3NMSGa8dloh9rWXrj9COCrl9/hD97gdz8PAWr+R2r0ssX2NlFzAoyOD5ia7lTCEIM9SZvt31D
q/XXl3r7CAC0ZHXnn+ga+CBfXorBSxVx6I18DU3CUao46zmzlwe/vsrrR2Dd0DB64fTl/3gSXh0K
KuESFOWU3POFTB7yLlfgTpRVKOZCnpWMwLf/F9dzTBy/tL7WBfjlq8qiuJjdDKWE5wA0Skw0rAMW
plvJsjL4jBbKd97Gt/cJZwNEK5iU2Li118L3dFgUOpGe62tId5Eb2By99cTJr019Gg8BJTBLn+12
fE96/tPrsqqsLT5A4K+BQGKSWjcPZE21Y2leF82sBVVBQlLVWeLLjPv9SqkRs/763X17z+g2fUVg
R2xwWHFf3Z5m6s2O0nveOhWjx9kXqvGgo1Lc/Poyb58CZtsYQRDVe0ih9VcfIkMkCUhX91A1kEQE
O+WRNajeZd4UvfOCfnolPhIaLlwMk/3L20VmascEDYdNrWo9I36GKb659NB6SAh5z+L69lngbEwj
RONB4MTzBiBgx92g2ej96qjY6cVi0/ZzvoyxwRTFaN4Bsr39qPB6QAzQcVkBcHpNfcmcuosWpUJc
OEo1UKeIMZ1Ve++8f2/EdWsorM6izCvCX4YU8+UbmCTNVCSVwxgtWsZoM9gjooVh1od5Yyt15ZFS
5/KeZtJJbplpdyR9qCQp+oaSOM125vGwVqqpSZh1XKnvAXh++iasRwrQMCth9dVfZ1FpRr3Bq3Ya
uw3sCC3VbEfvIXvfPoqW5UG7YbfHM8ja8/I9cLFLJO7AKDfpc+W4hm12HqvIpDW3b65mR7S3KdLE
d9CKb18aJB3wqRgJcYrz+l5edFScaICu6fo9b+suseZy03tF8s7qti7PLwoB/FhcRDUsnjDdfU1Q
cArCSpWpt/1urrovVjrnip8WOZ2oVC/bdtORoKqcJm1G7oAF4eq9vIo3jwwAMlR9dKzpVK/utJev
0ln6tBR2w/VJuTke4oW2hdlpaOWqGaXNItL3MBjrb3z1ileOG1kfHKIZaL1aewYvatKEZd5vncSs
bsyojhafvSM294uWjd47++ObjxGfh03hw9SMOQ0k3JcvUG+IMDYB8viaGPWNF2Frg8Hx25vUehVW
VA7xsIRwJL+8StGN0oW+ZPlFnvdQlGttZ+VmH2i1rgWo95rHNrLke2vDet+/fCtZDxARoP8lSYAz
4surVouI8H8QUZV7MXpjbbpNbe1j5TmnbtJfW6V8MJHFmY68TmqUdr/eQ7T19Pny6njdGFSCsFhJ
bK8fECEWMWpzYZGjZHWhYqrLPomzIcgXazq3W9poTiuyC4Az407BlHEwBBaqh8df/xmvPl/Oj9jN
1z+DEx2pHK9dfplWV0jVlzLInIrUUAGsml74b1q2vl3FJoJmrW/X2c6rxaDI43lpUlKYramdg7RN
4OgvufbOW/pqMQAOSVXBJ0kIiGbjDXu1zqUMPVmIxi7wSHUkrzmyvXvRp24RKLrRzWg3rTHb9kkL
GW4c5mK5//V7+erRXK8P7mY98nAcX5MCXt5Plh43brLgxEFQw7B1RGXp14Y96VsF6Y34vYqUq7G3
YeHH9sug/A2KyqZFFleTLQIRM4bIeevJvs0zBnK2M7rvAb++nROf3a5cDicWhulV/LyO5V6tdBOT
6S7VGhmoTDPxP2nSq0bf7npn3EnycMXhkCFyx4DV2fN16/EHhWReucrO9gqlPTU7D8sGbCIp7ftO
hQuyMSVKrY2jx9q1tOsyWVWjTgNSpBpJbER8PzgbQFPq3VzonRpmudZ4W6IQSP/xBSfnGhmYambf
P8V/zwT/WMll1Nx/L4Df1cV99Y+r4eEx7UWXfhHPJ4Q/fvr7jBApPO2jtQUJ5otb4ft8kP/KXsF5
32AZ51i8GsT/lMEbHyiLbVpCHMZoo6za+T9l8ORUgfKk/QWM8rdEGTzNLxdVJPAmwgzgyfwTlMnr
CJq0aRWLjVoN2shbEF3YJhnzQExAaO+lW2wz8tkXR/uEQPq8M5mYInKaa+eEw7AZ1qI/skr7oASr
QkLQmaLYh7U0TwEKHrlj/hFi+KmaLDeS8bQvWuewYGmWXX+g5WTcVvrDrMaHnale1iaGaSX3qgBM
yGNJ86GUSNDJirbdVejdl+OuKJAc1ln24OS5/YTjq19HVbp2M1XesLOsFrMKz9mhdB2BzFUz9lNC
mUoE5/BR5JDtDL2Y7tQ5IjqRsNVAYW54keATy/v7GMXJGegvYxXCfWnUdCID3cIw2/XlYeyNclvh
kzrDfZMcmFlPi7bhmL52SBDbGggLujXVjrT5q1i16i9YqlYLGRZtRVfNU5ENFhI5o4JWjzcWinpL
CmZeuYhMK+dTW9Y9bkPPRSSAhrd0Cwh3Vsd4QG3OcfLtjYxI6Chr850zdFcNvmXyfnswL0UUdjXf
w5JymJd9fOGVzV60iIDLgqltJ4OozneeLMOinvejrIENJIczcbZOftSP+ZGbIQI3uqArkduKfe0a
jDMrVt/ad63lNE1bv5mTKMii5OMcS76hPk1MUKteJzKfsKIHK3a2lT6c89F/npolHJs40NxbprHb
xWv91Kz2C/rx1ggUBw2zF1DBEPBBwjuvyWSuknn2sZYoIAqn4bxq5+pzk9m8w4Z00PZqDC6/9MZi
bTIUPKFmNv1e06v8o7GOc4oqOoUptO+WApVKpd5NQEhv1vhXgi3VgynKsjOwlYZSH1pR9mTKI+KE
tzxsWyej5a7oS06b2rqSzHC4gb90eV+c61ZjHfRDepjBL84j/sSylQokBep+Q87bXIMwRAj8I/eB
EiwOgbP8WflWV6PmqCyKsyJyGFXqkQj61jqeIGXuDXNmqqaSo+y0Pb0gEZ+Zy1L5cZ6QVuqNt9Qb
TvBtJfqtZfmseaquRPf0JE7um/++/uiXmpDMNE7E/3j5rxhnfvzmVfrw4l/CbzKIi+Gpmy+f+qHg
R7+nfazf+Z/94g8xxfXcIKb4wrBTrL8tBkf0fMmkolPht1PkupwvXdhZv1x+/9dleBVefgw3//sf
qxXpqWMt5tWxfz19+5v3j//xx09/5T/XZOZlqgGrYY2SoD3xbF0mxwIVFH/NWtyvXae/1mUWdg+q
Bz/Fvr5WMH+ty7TvWc1p137X2v2WkONbu/XZCeJn78XznjY5MEZHircWxGVk+Z1lHcRYG0IUbstB
KlJcjKNMdoDjTqxCuchM+TEa7M0Qa/veMrEVGIRjdwNC1846HWTuO5Swg9ef5m1f3LnuFAVSMWHV
UkH7CO31Hev0J6NDNZ0W0CFnjZXX7WbzTEWRG2bp8rWw4s+4W6vtTKjosVJEI4Hdc6AW5SVxuky2
EHJcDGLGjCFrc99oRRN4gvDueaw2EHgS2oZeSsayrLv2stNZ6JNJQyQxpNNuRlXhFw60B1JatvWE
v7oaTvrSNbeexN+UJc25mRpzYBGm4WPsvq5N4z7p0tOqtC/RhknfUqEKty4j6Sw5rdHNLnX6ESjA
BcrmY4qKkyTVd6g9lrDM+wFnlIsM1zLAoWXNElg6+ead4+1MddDDqldP0Ox+RYWApShGnouR67gc
luN5UTFzmRzMS+kOOH3Upz4p7vvIPo2TqSeIAteUYSo5U+fO2mLpZpnr3T3iZnCCWNqPq8aaQk3O
AQ2GI6OJ8yCqvKs8Kva1h01Aj5ddKerpqevbr3Tq+yCx4rXWm/dCQ66fg4Su3PsmmvZRjgJF3zBM
zqjZaZ574Rg5Z1VafB3mjkK3GQTrbYlswemaM3uh1z0UqulnGentRqKiKehj0e/1WcXq3SnmadUR
QsQJtduZvIX+QChuGKnTQd1rztWoPTigJAme79PDOU2uklhf2C2qsvEt+E64ZiN/wHz/KU2XmzJx
sH8D6IbKRZpyNdXnM7PyY9GN4/myapSkMiqHS9V/7vvE25WA6l2n+CIro90y3cZJr0ehaUnnkP0o
Y/tcrfPafOxgSNopcrrBdoOKPqfmRtzXBpNO5jLq5kYvDjynPMuz/przb4jQa4OeAW31V1QVW2wj
AVHouxZYho9SLxiqJJRN6idxs69jnCPzHepvFIDtplbsoEdjLSpt19ELk2Vz1MY6YtLPko3by6bQ
6spQiQi9QE1EagKMX4uHAxWCW+yc7lxNpt24OuuYOJ/mg+sXNkMVg6B066TC/he5xIgrinZGTqPu
E3QQqtj3KwnX5eb394S/daq+2B7+NfYDuja/On6fpsPT87X+27d/X9sVJrUfVvgRYwPIJ4w5KX6/
H7q/fWkVARC8ynSNH2KT+acg2v3AcZsoEWTUVPhQyv65vCua90GzVhEulSQ9AMjbv7W+81Ke9TPo
81H4Mbl2oOsAovzmc32+vC9W4cSFpzQ3qtLg0ZaJ2iUhstTDYnFbrNNMw04FkbG6X+rgITGV2+iU
O13bUU1gTJ3TCWFpWi7xMQDPmFmFLMfHOaf75ONGukmQQ3O0c5v+pCG78mGBjfi9Z/lbZ4y/vZ9e
nDb+q51E2PD/vuz7n8XDffXymMH3f7/xdO0DGneOFRqO4nUIQVPj+33H7bPShunXrRNxgoap6H7c
diYVHQM1oG6M/tcIyGeHCu8DdRnnDSIf1tuYL/15/jr/flj4leeZ3/PsnkMBss7taE16aAyQaLzu
TrZDm7Zo68iCB55N3wDDmu/ITAnrosER+OxN+XHx54L177zC5ycYRpHw1UxqTAzWtCzXZtozyXpr
QaWI4aIEoqvN28UT6YNKAUTyXT/UJ65iDmI7uhVjrbrUx4feKPFPF7GOMTlD/ngAGINmLfbK7GyK
5rgI46QfPDAgTXZhDgz8N4mwU8RTpAce9aYo66CsmnEvBxW0dOphi/Mneni3OZmFkW+ikpyonfRu
DuJIq3Gr6Vn50Uo6di+N8u8it7v6HOic5G8hMJ0DeurIwATfLvErueltFzXxPk4HheRza0DG1pvZ
iHYybRrLV7tK9wKRR/qdZ5C2Fsyzk3zsGbZogUoEJS6ZqsTMaFkK4r1FEUa5oTEHngCKijyNu6L+
1E9ReVSPTXYZ43fODjJjNmVASF8DV2ZsicJRwRopvjK07bmUNINCTcyafMqcvLVDQbPnLq496yyJ
EpSDMyeQW7cfUDPKrtDtNdF+ZE61VO1HAI9TeqD0xO76RHrNF04OchJEsA4dxm2U9jP92OhT6kHJ
3tBBKHClV2oPVkddOPzghBrvTDXt1/mo5n7SZzkZIFNE+VCWczpua3PmoDa0eFmDXnXx2U+xp12M
SlwaB6aweguGqTZcZNByyKkmtEsgiUtdtEOOKYm3nOxhCIiBd4+4a2F9cRj1rllTk4b7hQMBaqaG
GS12efsuwY/PSil0814pe0UPiiUz4hAOY9JtQXi15/Mo5EPWjQO+Um8RHBTSYSJB2uxl6wPv129g
FmO4ypcJ7WLbLsmO5HisJvU4zjeiwe/B6zdxl9mmLc8ATWDP7WXZYTlMaotQGpynlQ3zbmfQbXtK
icKrQhOV4ibXR6c4drtkxDDXufYj8tJM8+diVq+rGBnzin7vFnLCZK8eaCp2hEQr5HBrjushSZ8T
IiINDjF6WEDwveOYObV+NNlwOru6U0UQt04a+yaDOgu/yuiV+5KAQcJ/zGJOAm4T5cEFypNsdEUh
bZG7jpIC5h6QRTWJMrHJ3bk3/IkTe+0PidJe4clgcTC6ieO+ZkDqRxrJCBwWfwUIqm/H6cEdPdS2
bZuL3G/gg+ShXIwW746S9jgkgA3l/qDlfemDdBi/ekPWlP7oFjzN/BnXljGN7YENudUJaXeZhl8r
MyFzozp7SrCmVGpb3RuHa3pvBnPxtEXVihA/P3EshHLowCf3tITsgjFosdpH5NYDhuVIG8CztF49
h52TivsGk1O6Zqhgd07csbgbZyE4Dw9N1G2iNHXi0Fxi42k0yC88yZrZ6bdT0/X1bkm01Dr0lCW+
ToqxGUOdrJFqa6Wt+FIkC61kQC+qcQJZEblKPUmXAqZLBuSY/YLQybQL+26x4api1O70M4G0/qOT
9up1U8jqMkbvjbAUIcW55RWWFi6tq7cbGElOufl/ePD7L71RcyJ7tiu98W2c1JXon7ruXrw4KK4/
9OOgaOO+gOGsr0cwBhLgd//csBW+xJ5GgWWza2OuWZvBP3Zszf7wbThD5NWqCFtTQ350AfgKypFV
9slcBdEnJ8jf2LC/zUD+2kIZASGjBC5tclhk6k/b4eUWyi3VMxCB/DzwsN9kslk+JzmoBROdPGvX
qB2OymhclK1dP03LZENeWHA3w+M6bOJx+GzHuX6Up/lwpBdmvMcqV1zamgdh4v/bHSafaF10T/+g
J9X/YztUj/eCPtDLftS/ZHuKD/kXh8LqESH2i94T3//9JtM+OC4fIC2jteyA7fjPThOmTYb9NJMA
0a6myHWq+exQiJqRcyQ5YVA/VpHrj3uM8yJ3K0UKSHD++zpR+I17zHs9BGCMQDruqjlilgzX4NUx
TfdgrzAeyvwoqtWHlGjVc3OqJ3+mXRAsKhOynqPJPhKOeyOdQhysMQw3UdsctySx7xhXhZ4AvsH3
ZOUsqWNHF68bmGDC7SXAL9MNmfS7W6qyKsgm+aVUuzv4l3IjlfkiYjXcOUZZhNPgJVjX6nxf2MsQ
ICwBFBFDm+m09K6d3M/NSBcAg+bRPEU3qp0Y20rMyS5quyPNLZUVa3HT2NpwipTxKeLA1dYL7JvY
3EDZLT+1s5Rh387OoU42zs7QxRxqpQZ/X+ldX2iT+GIq6iV/SnkiQVSO9diBL6GnU4FUQLMw62fx
4qbbUpupxVjkA1pjnPNGW24ipcYLPYojAZlrO8dDFS6uvWzF2MVhUxuPtblEm5RRo59b5W5wE3md
Fc2lETePUa58whwIygrc31cFYIk7pcl1lHfmARv+gVfT0GBA0gZN2SyHi3Sr70rM3yrlruuS/71+
EF9sD/+5am/3VK+2uf71r/oXbDGsbOS/f6j9p4LDfPl871h/4PtTbX9YV2WemT8ncT8KPQBWax7K
2iCGU4W8lRLwxzNtaR/ocLO+sqt860v81V4wvQ9YH9ZH/UcVaP7OM72Ozv/aNiDV43Gg8qKXwXAf
U+2rR5op71QwzbO41WY1jGi/lvXwaSjMo0h2Yqsv76lPvzGl31wRKQpYecbseMZfblRpDW8iA7XN
gZ+TtJbfp8nsc8y97qPhSveGC7cBwxSNxidvsL6oRneZpc3DXLYcYXH7doP1lFjWMSVIYLf9bW3M
BVHdNoez3n2HoEzx/OrtWW2RKPcowmnoIIZ6pTwAPxrZOHh1AmvGJeB5n/zebvPTJPWYqvOZVlsb
pMuBcIV+3Zn5csEWugMPPO6yZbmZayzBRVx1vjSiFHti1/vG5IHI0vX+FE/UZyuFp5gZ0RxQSBp3
7uBddFAxDFZU3xgS/XBxz+IUYEabG9ue8b3fCccI5RDLGyKmjA2GzHlTR+kBu0cmwyieHyZdnE7S
dHwALJCCFA3nn4bZXe/wcvbKdIl1zQyGzsCh5zEd7fSJ1lCTORBNbTpBTn1XLiRAyqWg595TYWyq
NYYksTLtohVSuYij2Aa4XNGorBrjYFgox9vFYSY8qCGmq1OH/LRtVAJrgXAyG0+sW/lTX5vZdohB
wwt9mXxrUELVBQnIsfuqd7tim5TVp0SY3h5U3O1iNldWT8Ufw9nspyLHMZVmu2xQmW+2y3LMtuft
gVV+1CaaWuoEu6ideINUL+6gUevKbugAzKrktYSxVA492d7Ec6leLpIjerlIHFqKVE5yIpwePHPI
dtFs7Pj8vIO2roezWGUEy/nbOklLc18m2SO+vPK88KL0mPoWRzcCn2SXprC68jLJd1mT7uQ8Mj0R
rWrtLS9yU8iPkYkbhJo4hUx61eoV5jkCn3HFZqHIiENOkUEGQlLuz6p5k+Yl8Jzc23uLfl950E01
bDLBXHkTO15VhlphnFtMNcJBLHjeepgvBAvUDLVhVMq8bsO6aZB05xZxvJgiTwrq7aByo6+ZncSP
8WTd97MoIMmAIsXCl4j/w96ZLMmttEf2VfoFIMMcwBaJnIeaWSxuYFVkEVMEEJiHp++Tv35ZS1pI
pkUv2qy35OVlMROIwT/34wftq/ppJVkaq5SxiuHzhBaBVceNaB2AYC6K+pilO04hv4GG5Z92YPyY
Muk8OF1eXrj+dHtbG845s9JPQbv4z8bvzJdyaedNZgrmOqmXdLF2UveKYcfY2iJkpOoV2URaTFcn
1JJbyFyUvTsRh4LxeVQFKcZGJcqjQfg+BlpH1LAFd9tq/yFjbP/a56Lgw/G4wrYVNfJNXdySpNe7
Uobel8hJdRjN4oFumdudO2ePtSf7rfAqlhsVhgfWvvStMefn2lwLXlDoWm2/HGSdHECbhvCUWmp/
yPRBitZISml2aFs1b4NmSp6la5c3b9De3q7c+maY4UraWUwfw5q4T3Kx2u3UZgoo7JglezvnQivC
p67qBoBNcHmVt0xXN1zcIWKmS2ZaJPt+YJKIQXb4krP34FtttaH+ckvip2Z2s1zzSby5i/PHdTr3
gkmImUkdDFuvNKGq2kXfP40qcTaOoXcO4em96XO8mibRcD237G7b5W4el8Pc/BlnI9ykret/0D3+
QyG/HJasymOAzGHUeTr3NykU2B8USn+uttI3qwzcg2j99wJU5luT+t1T5wzJjVlPemUJyjf12Fnb
krjotiOk8kCbeb1p68V+hIYY/FqMqtgT1R6e7lnFi84rBuhFOd5b0JFFfG/Z2nlZbkZaPrEFA/+f
VIeLo+7/JlljRfki0gfPRdtxc/hMtHrWPxtQbYua+SyH/rlfTGufMc88K6ZA0WCYD4gyr4btvs+e
+cMrB+Vv4Amm15Lc+KF0W9vf2MVoPXeOOZ88aVtHLyi6WLJAfltzJc7c55KDtpLhDhyzWhFVWoVV
NBYMTpVoeBJHqq/gDyVLLKxWHhyhea+RyVwyP41zMJ1q2TeMFO2IrPMd17U0+kE3HvhgZ25IjzZ6
+BAcA/OdTAYXX02WwSYG9Wq+1ks988m21V9XD+qw9rYDVCwRxUWk1r4HhhckufzDydSO8yaozy7V
7ocZoUURgUjEFyTheke2KqHaCIgyDQMWBVoQ/E6gsu+ZAb+Pkzr1gM4V+ilpZfngSrkc0tk1jmnC
bAM6kv17xdzB5CoYktdODNh/h2y0yL3q6ZYAJDr1a1c9Ya+0tjzWR7JxkFTLDtUFjWzZGWa9xkOG
Uy/1nbHeKoyjsQpXcGRwXR6xqjf3T0zicaNzTIdepDLPBz1UI60hZl1LHSZ/m9odH9sEi/nOYsyx
8tbsyO2vjDKKaYpsdyGjWJcDep+9yvBCadffibjCj7oFo2ywx3/2o4AfNriTRnVaueRmWalvegAe
OclCxaK2lIxX4HkPukjcL4MmKDC603qY3fHFbqrklC1iOKe4oLYa0MFWh8N3plJ562ZVb7EGWrtO
EvwQXbktnLJ/7FBFd52n3tu2LpGXcVywG9TZYckrwGrYlOJqDoqrNM00XqrRZ5lg/h15MjSfagMk
fTkbcxqVUKRjOCb379CYP7wa6dsz180gw12omocMlvGNmFJ/HMvkErADXTkZwIObAUZHcmSTHIqi
jEG2TC/QRfTO6PMJuPO4drckLJ975YK7au3kAsDKeXc4d2z0WlUPXtC4h2XwDrisiOAXPY3h294w
s0M9ieDSSMc6lq6V/B3EPEX08dVnWGrtAZ9Le6jt4m9OpPWYA+87N8jaP/KOh5QlG2xYFnewpduT
Wehxfs4Rt+AhpmZ/gv8SHIhnDswenExuZEURwLpmRbwicFzdxmgi2/9r03BjRVm9hjup5sfF6yqm
BVYn4t5Mr21m6SiQdhh3/jjujDtT3C1Bkxbac9mSfO82tV4TywHqOeXCyaFZ6/rQuVNyzuakvaTj
XLzTkAPBUhPoL9n+zu04o1824TDvgqYtTiCS9Zcr8+Q8ESb8NmZafaJJpfXWVvV0ndLF3zvMDJ5d
f3rqpyGLqyp9mTqrOo70AAHNNO09QGdKBxKVRt7kmbFT2v0hYPnZDundwgki5lxbhvNAst/fBL3j
Xlw/oIMpXPr96onHPLHCjZxrPGFB+e25TbKj9Nw8iKw6lMQCd8MAyy6FvL1B3OYFtJY6Hpxp2YAf
qg4jFPObNcv3cvTyS+Ymz0AXxeukvG7D8lKdXBBdVT3VJ6Ymke8p54cex/4pHdeDzPhra7P906Z9
XK+tFSUjFMDSLDm+Z8WTMEYXcM44PA3BgGYMUSO4sZMWP8aBzROoQM3q2DTnXgDmMSfsDmHhf9Mp
pa+AL+wfeZ6CT+wTIrXFEm7oFaASClSE/5jZ1fQ4OQvkuzGdIXf4JBGjehqok8wLffbCokO2L34K
KP6bzp4AGgYkCGxHtjdrSTkQGrJg7a4fE0u9up3RwQ6qzGhmJE/9g3eyiSe/lNq/NrKTOD7abS8M
eXGc5ec9Fxv1mG+PhTWMu7r1AR+Y487T4oWVLgcqlYdbT7CTjVnxV7fDGnPL+1MO/qdK+tel1k8r
d7GrLIPf2nc+UQVoWbibXqzUvpaBetUcsk8qz34CXeh9fC53erlVxuYEdSQ0JKdJxcM3MTHZlc04
HYs8aTaepfVGSm845Env7RSM07gubEw2zawfVrW+QPYMdpi+8OR1sw+rwOLzch/5JoF8LO1VS1M/
a9vGWKjYQd1Bk4qqkz+GD2hdd/O6GTluEuzhr10yUJ7wLzYNG1hUkOsD9HHnMladfgUMkV1KPzH2
ng+qBd67lzbj0ew6dZWeVMdU44lYaS5HAlcuh9HAfjRzid/EzdwdExggTGuPkUlMO2pJgp2EV/E8
zfqPw9g0ShZMfwVsmd4saPb2QqycvnOCYGHekEmxG6nV2YpUwC82Olqv8vnBVXj1JtnvaBtZz5V2
0asg/GcXsgJxNUHscLoWK5806EIW1pOk9SKAzxwL13AvunXUY5ZLsLE9sFFsMf2pm8UQ7MC+1O/9
HbNR5eulnOfgT9jX76usvkzA0DFGI5FHaPXgIW0TeH15P/sKR77YuGTrSAY2D+rstYdKt8FwXIba
3dSYJWOwziNlCOBEospLh8PQAMkcjMNSIRNFwhzIUwHK0Dx6XDHXpP+blqa3JdDNcgz5BTBv77En
Ip7Rk2V+NN3fKZ3n46iCAG9qPn9M0xg+0CgR/jbKdY0Zv9InwQmJdgdpAsVM591c1mqPNPfcAaPe
uNp5asvwq2rNF9ln6cmteRvylWtkv4iXPCv6g423+edcAe0ESnyblf/Wh0ENhCb/BcRjuZn3lU5A
rcV+kMyAg8WwhVAWqA2qqFoijvr1JVTWMVhggBZ3QkoIwJO+CfVSpnYZdZVn7t20fJC8fJBPcCTX
rVceJ3WHUOT8ZM0QnviZPvzlBx1Ey66y6gcu6/ZzK/DY+LJaIzUvz14t1C4oRPdR2yW35CD190NS
ZnuTUWkE2YSr5uzxTwst+P8r9yV+vnFnovdtauCM+HvbIobDi09Y8g/Y4v86YdJQOx6grZ8VuGpn
jsDmfJlsSUSCeziYuueQidcV/A5bVpjCj7H9t1pIoLY9Xzp0/ku+cnNdzbCPAtbFFf/di1Nnxg/O
3MNldPzlCF4p+S1m7ut+QEk4Ye14BU7x3pbDSZSgSHVN95EIayeuuZ+TAZz0CW6NtsHTaPOty0e9
T6RpXGkxto/9aHU70ZI/gNaafa/Oon+DWwMbXDT/5Ar8fwnxv3Gt3v38/4WEWHd4Rf7XZ/Xnfx2+
2/U7rbns/Icxwf3P/3NOgNmDsD+0CcpREQ7vkJJ/mke8fyF2JRzkwcAlTn4fYP3bnMD7F5tYlk0k
isSJ+IeN9f/MCVD/bLhjIboc7o/gf6IpEj36j7IZCR3Hu2f3kDbxQfn/uUN8HjAucg0q/qF4YcyY
78DeRMngapkrizyqUfdxP+OV0Yoz3GNivw4+Bup0rqMeI2SxK+gnXmOXkNYnfcTWW4dvs4gT+uA8
SprattjO68RIFi6PlW7noMeW4tmyCY7alyBL7RFBKKbvFIzS7CO43DxzrpI47BbzLyaLSfJHiYRu
hxFEMgEfQ/4wOEVy2PDxVW5AZQuXETm0VGH3rKo5c5kfFBLn722alZc2HEKLep3Ae5mmDF8CrNn2
Thma1TGReoAM6YmJX0ht62DlI8CupgrNU7BQLXTtQ6o098ru2nMwTo4RkaGgyRPf/jl3ZfhiqtC6
5gsgZoCc/G+dKhhv05AUt3wBQ05XxYiiwCBbkUoaoO32pWlv+enLn0matmepagOrhM/AeZOXE0AX
c4W3Aj0Gg0gEmBhXLQXZf7uMZeTMwG9G7CmN0IxDlYd57EyyDbbN2IHAWd3OTC4k+PORvIFJB1Jj
cpxM/DZDXdRh/msCEzlGUy+gWWelBzW8nzzgF6NMr0bR+b+MVjHyHkQ1/q5LU/w2XL0um7EqOfx5
2EZQWHJxoCA8CCMnUEgCo0yyN2E4EO8nUc0iHs0SjG+g+ltnd6YR2cE4g/zMEp4ygMLTCPLXsi9+
qZNfdksFXJRXuf3Dbg3zWBZ31w2ZwPaggKLCwwxW7K5rWQ1+ZCk3f4P4wKbHe6HfCqHSryrzgW0P
SS0Cwi5qfVdByxagwKPR9LbQB89fTSE7q2VFRsUyTe9xHXMQ67UGKoReKuktYCJlJ2ffH2wZcb9o
xTZIfOtcgLJLI93mSAK6KDLkDVS4l3F17xQwMdiRs4TFUXJeL47w5tCDCjXdhL+WX3QkIe76PsRg
NabWZUW8tKPB85OXPmzTe69Oh9FGJgX3iraRuRNbFAT9nEZvqbaGojJrEwA1TpN6fVwEXyJ3jkn8
6lJCjJuVOqV141YKqAD8u+zFCO/dRUO+BL/zYjTeA5R+vDvIpp/8SMtTRX5hPHhLy3nC8EfP2NAx
VZ51Umrr6hA+nZGjErOIa9mmYTyn5EC9hv6IqCSj9mpPmRopoFrbYOMZ2GRPyDIDISMSNCrGwlI0
N8Zqs7NZONX9MbGbl5sQo8VjSQjoPZ+l/TtMVPuNEt5YW2wjfGxLic42TT+VZ00/QfqVzw4NVsse
y0w1oyRnetrXYxmYkU1j1XMyktIFamd1LoL+nNJ8B9RT7Rx60MJNASsUmSGQ01OYm5w8l17di6gI
JjuDfscjs/7Gl1IiOcH3g/hgmRpKiYMVBBgaV47edN1TD8bDjoOGLstJl+6H1WOAibu8xRnEVVB4
aEkM/3J0Z2czZTQbUnFQohd2jr3EiQZbuGkTQlXROAtke1oHudnnXNdMljC+lYQj6TyCNUTyLBMR
yYUD8rad+2a58LZy3gqFnr9XY5JPxPUXiQXe6P0Yj75/ETUKKWfT+9W6WMvpN7sEFT6UBOCZ9kxb
nwGY1u2GVwCDjO0XtJMaXFLfu5p7WBR6OTTAnmPrGukJ4uAFkA+6azg72KaM+V6rU6xmr24qbavf
1L8UfIzTNDwlNIriofZq79kWDe74uXTMDYkX0Nd+4LAXrP1qN3cbFsmevAvb8iQCaqU2QieFQTMw
BMSoMlcUtkAX9bIJkZBY0VPfOHRibidmygTYsWun9g/yGFLsM+J17qFy0uDFkCX8eiC90tsZYDlv
PFgkj3wyS/qpyRO/iEXHl0REK7X+otDYkrYo5RUvq16lPAFaM4w3xHL+84ztKtxQcNRbWwzBfXBO
Qy+lEEpbobEd2LJ/hZPAhkURkhiiUgh45gYFUjfTL9fnuu4MyiQNylQ20Jjmr6Gq5LsPRnA41HUi
zolryZ7LWjf87rN8ehj59pqzV4kURTJ8yLgLjNvW4HWKcnz/ZZwMWfbfNLXiI/j3s0J2ddKFYHEg
A3A9Ef8Z2eVWEwb2IOe22xfdozLS7MiuLWIKP9KtXVRejNhUnZcCAfb/mmnk/7Ek0/1D/C/OhN/y
k3av/zBW5g/86yHQsf+FrQR3B5gLh0bLe/LzXw+BtvMv1p0PC8pKUBPh3nvW/22w7PNbNrmju6Gc
2e89SfrPQyAzZ6y+d5J3gC0ZnEX4PzkEkvW/W47+/aSXPlj4Kt6d2ISXhcpbfv/fuXpxeWKLhRMR
WwmWwC2rHfrt3AgKAFd2e5S1COFmj7Zsxe1gBEdPpg8U8eTEK5P1jvTMxb5yq1+NubJPhyuej9rr
N8ViMB1jC7a13cY2/xDCJ+ZTlQ7LQbFDvTDyFFs5IahnY3tqSsUBszCo9DHZgmdOJHdfsRHDl+lO
QdXufbXOb0lAuDBbzchJ/C7mv/I34ZT7MSiReYMPaqWRIcdcG/RM15SwhigTnnqakaUOZD0+tNsx
Fy2yeBw6Xr+0e6jkyuBhcoFlZObFslcSH+y/ESpORnSDLgJmIXufbim21Kk7q5GTnQ5J2BOwtMDu
ptNZ5cufKauCbS2q11TOoCjldLXNqntkP6ZlgW4hbrdtfarSyjk6GWDbqnPKgx8qKHSOncat2Zgc
raVxKJOOOXGdG4RSsuE8lwMUQbpzs13ApGdf07+csa+tkCMzxiNj2xQ/rIBbqrlO6yvgVh9clE5o
2KMJAAYaSsKdcICQfHG9fPjbD8GBFNX6XKXjyfX7ZpMpi7F9YF2KZvU2c21fCPUtp0IlZYfRuMmA
r4t+y2783WhbSVi6owbqCT+UvWF+a0r3T1jmLRphV+/CtvVPq070IVnDT89YH6ouHTeOW9q7sTI4
2FKN+5ChTWyN2bsrDliumaQ72J3bx9kZy6vBcNula2TGp8Nj4MjwuDQ1k9KuoKorEeEhX4ejwzgm
SgzkxLGmVI/KLS9Ksb5zsM3PeWv9CrPG2Gojj2uXrdNa7weDScUruNzXhXrqR06y7S/LlOsmTxt5
yKYmOaeNp1HekoxMRjCiMfifheXG7sCU0DIuKXXGLpBT+r3YzPkePd1dOAxsGsu/YBw+pRXlUwyM
edj4LvAUuOuhaK23uauKCHI9J9XMiFDVOae6h5G0wIOqcmJPrbUeEkfBjfRk9UCUaMBCOxAUjKBb
hbyebvejnyWVGqGozZPMp+acz0b7NnJKpvGbqpRh2Ze9W2349M8tt6+7I3vTrA3K7UAgkElp1mkK
FBvUe+65wQPyrvO7MHr6oBgZkh0bKC4yB72jWRNLc9YsEFNto6esZHZOdIW4iE7Enre1xa1OkZxT
/cTpg2aXyKX04uQinkSdM+bXInH8J1i11GXCn/szlcstVP12KJgY5k4d05JJTVpg09ziFSb9Mlyt
8ImpN7e26kjVafuz12nxqLRuosAG6jyVOt8kY9YCiKafqlwHJOlhGE2up/38yMN9EYD0X1bOEfeG
sLrbYpz4aSddt+lQvEhunyR4B2YbS7JnRlEnmyagt3IcpHcaiBDgFp8iR07TPkOwjiRoz002Fv3J
EZ/Cb8R5HBtU+7zkgMXY/Nq2Q88zBX5sJ1zm34PVlhFxHuMJmjUO/7FgJUIG32TTTLo799/8bPlY
u4y7oh3sw1Ilx3QUW9LjQwR54hm/+Ug+W9y7S7wqZjYkdgu5p31V4P7IO6PYlkESnpok4Wbpp5Z3
q3ViPNsZywUh9+SxJqUvqAXlS8H2n/vGrcjCvxqFUmmicGNe/vJacEfriCOQ9eNqiomEtIDQWiQj
STcGlsS7FU8uN3EP49+9eln5nBe9qj9kM0VNY6NuBeI3cOuuuWWBJ98sMQaE8OlJmTEWMgLTd7qa
0NumdfTecTouQbYn9ib7jSafAJJ4VD0kvQHoW5RJd+sWDvrwiF87hylZw1JuR8nEtfvsuD7bdD2X
mfWgQnjly3DM1vW1ZJ9IW3GaKSdl3rChk37rDoItbLkH0ZmEkemcs2BDvj4a/O4LagogLMGPnV8S
kOCDa9/kHDymYX4CjxQ148BbWT9xam1wvxgtRa9FGmsLi/wwwhzohw+VGw/9+D652QsjwI0sFrIr
QHQZoktEYgPDPv/AOZSPqag5RzKzM7AesjhtloHLUaEZSHyNRXBdkM4jL+sx2WRNnj2JzDEfQu4W
F86tOMlJ+dcbxx76eJnVxEG9lseF6eqrToM/tZoVQzTvLdHztPdoO+WHJekSVRMlvYvXjOcRciBk
LwKIvZn95QkLDqFXlHbs0QhxI7OicMAzgUx6d8Hn08+YFgudxEXZJg/kFVxsSPzk3cy4l3vbean6
q50lvhNZ3ZQeZF/mV7tZqBzDtab22cK4UExN8KzrIKU4obR++EHOXtUUot+7rcqZ1TJ1uc6OVZ5C
dNXrCp/wZ184h7lfnK+MMO0m7Qr/qy2huXRMignHTZwZnNkQ2663vYPhkxZiejWFR02z9KGpZPNK
liO8LcLUD11XsFpkiOG8hlygqb1qeObuv4Ze9F23tE3koX9sh5BhXg8a/rEsvJ+20aHV+h6Dw2A8
ZfCSPmqSsnGdEqmBK8/LKXFFtC1MhM7EntEb6+91nQVVXzbdrnM2qAv+GkQWlv5d7QQvdUJSA+br
V1KlfbRWWQfGgT4Se1ytYxroZifqEPCR76uvcczCKw/Wrxrhhs4mO0XlgD9ybHIpMap6wXOmBnGD
Fmptlm71D6OZ35Ig+1CJ3R8hNXxUnjpISox4IQYzaltudtNSmq80xJnHvgzlYViqCvDFXL8rVXsb
olghX3rWXI1pdGiMzdeEi8IUXGZuSVtDs6Vp0Ro7pt0UlpkZrteqXyENq3Y/rZAOmMo/FCGNG32Z
mhuWiYliDYTyTYFiUngMl0lwcT3CLlCiMynitKlYPvMxqT+qMMfto4P5lMAPk3EAK3xDZjiNARun
hyH0CKg4wVPZi2zXdgpMpNdlTPPDlXLKKt8P1qR+KMumJY/KtGicVLDNxzaJu0arfdjKmMJMjnjt
tUu5MOPvGOLJ9a5Gj9UXgs4byivsHe+lqdUvDHAvsjSj3BS7vh8fZYdWmfnJY2ol+ZEvEVnKdbPY
spS5zczldV1L7/0fcaMlpwBQ1sXvALtNrLyhOlFYMD7WFD36S80su6T6eKPy/qtYk+m2dpYxEV+x
5NbTQbWRWfrYt2P5LgzXe3MU/Z++xpAEtwpwvDZhiOdp/Sr5FC9hCiUj99Cz6lEQ/h8XrIL2xOjQ
C2GawN2I+zGZ/5REkM9NYOyclel7T9glKhL1O3XAtthjRp2K3olyurXwiu7MRt+fKHbyD8xKusjT
+lnM69Etl591Sn/E4GScBtxt5wf0G7snm3q3fJ7fJ08Tvjdv6CIc7uYUI9NIisessihY3AxbSrhf
sno8KHAjhe/RXEk72tgMT9Owcm5T3cnLw5O10HoN6TSexnzc0yX/HGh/W3oSH6VByPy3CQapy0ww
+egh/DDtL2UEv4Y6OWZS880H9dsYqL/BYu8SvHNRxdsKeOnm6ILpfWdcqSnaO0F/YiK5zeqUwkKq
goyc7cLycVBY8B6pV5tS9T1O0o9BFcynZhi8iy7xSa6ZX5w7I6tvHTXzrPAUFecJwXHqpyMjpU02
E1l3Najfi7AsPIjU/DA69t9Z2QxxXISRmrWOHymXB6zr7+Qjm6izWMXWcGEvzetTCT1TrQ3cf295
pLoaKV4ehc63lQkhssy6NC6LRV4RLJwDwXbrUTNAP2DKKx/nNcOtOd3osr44BPI+LMgwv3rPvTFD
zKNimu09TYSwI/IK7I7lpM9KTeYntfNyt5ZFuC3M4dshI7ZFwKXCluKz2GoHImqJmB7wOC7bsGgq
qGKe88AA8OYEw9MsqeKhZ8D6FLnUOw5Q2XdB+CpiuSm+KiwrMwVOx0bw6ozju1kV1Vto6d2ESdGv
sr1VYdrEb8OmgKeitKaNKPV8w7D1x6dqhFxY299oEtKRY9ITh3rL1M7zvzOQeJj16nBjam83Nczn
l1oGzL8xbJ09O3FOeVV/JwMWk3VZ7GvopG+djV6fuDWuqO6rKJb+pAbpbC3YKvvcKq92X6SfYQGC
j0xmV6yb2m2TTWIF3laiMX4iOnVnb2zz3RjQlejcSy8HYW/GUmYPcyd2k1CMFtj21GHB4t959dUX
6/SyLO2TH2gZiap5qr07XiH7SeLiinhF9UKaf3lZ2UR0LG4ng4YfMB1sb/e6eYA1BMncazByXmA5
ys+Zg4YUdKiBpjL9aC7kJek4uYVNte7d0WL5KwLnPWlnM1Zu7X9WjdN/YL+Jnb6Mqb+KizEU3OD7
bU3cM9PeD0W+csM16OBOzkEyEKiGNjxQgWDvqWsYN+QBx2i4m9am9I0IpXGag+XJlvmX7ybV1lRB
ufdH/TnWmEowfAde+dlP4DH07IjXvLTNnedxjO40S1ESOgQagRlZuZovyGk+tXfykaTGQ5KYIrJ7
52AZn1RSYZrApjG5/iG39Ylum0cPof4TpC5yrl3IY+BOnGYN3r8UlnvkrWN5yCfPeYXjgjvDa4Od
7/Rnev14uKAIbhptmRsGYb+HvD06olFnm/rHm7vKeRuKckA/HoLzZLcvYcm1BhcsEFihfwVTEh6C
MfAP6NiSq849glJYrK3h+ugY6o1hNc16rmYIJEZGM/Lk5M0P9ED0UmNsD6gbSOE5l7rzihtz63LG
p3V9dRvUypnbM7NbKiZNxWFZuW+BZ0m41VbH8cs2jn0nu3dXiupiCGxQbYdi1wvVP/WYsnSMAgtN
gy6dO+GFG6q0sANVys4ecw3QsbFyigAzjhy9V42Xmm3+O1xUgW0LIdg38+WiPP+tEZU+ANNSX0lt
ta8lMbpts+bVd6sc/zS6S7UTs1vGVMlSNuKoDArmoGLHdmjMwkW9o3Cy/El7fPihHTV8Mr5E3My9
78IemOkEkglOLZod8iuaSoBskikywfAR7k4uNTC6Z9epqTg8mcFS00XplFtcMOtXmWlj3xj+vPHw
MSa0zxv6ma9mjDsZQtVP6PU0F38eNwMBpsisRvGCPxx1HLP/01TUznPviLyNW2NWB3qUuEoNMzWz
tI5sICkOj87Y6Edu48GlrswJS3ovzrPBQJ7phNyUAXnlpZhppp47DiA1Jkkj0+kW6v2yk8LPj0Fu
mK9jYOVXKjSTWBmivBZ2Hi8KNzz9Rd0J4jUAm9ZQ489m5Gvo53A5umZt0rzoveSy2ecDT0s69uMO
X4Pm3bm3nFWzO52Hyn6wW1zW3kikAGsT/sDIXACRaRwrX65o9J4jTAW7E7OfaK3iecjWn46pruk0
NDdT6mDr1CVPZno3VNS9BUi0BfNjFWz/UBxVC7iMiQVp106+zHL+0qVBqS4j3hfZOXiFFjKRcZgm
H5ZB3TWdLGgINnfr+52+2evMUFtV1QsaYYcEMyeTuC2AZmK7TD/sPMBrl4vRjrngXEMUaCzmhkNa
AMPTRzLI7pD6/cgKpfnc3PzDVbqP8sT8SryFTC8fz5nzZhYtLnb2XssXXLwfxtRewiSxEI5GFTej
DaPHX05G5ayx2QmHo+houdyp0vW0qEAcRqpO3oPSYIDkzhYzMLg487GZJHW+E5Y9aGxpHluYpON5
QbnoRzM4+PUg353Byg4VA0M+MWs9tzzc5wRl/4GSTPyQ9KG+B9J8aBvtpixzCQtzszLiDjoTSTKt
8q3h6aSLdGJfJnMdeQrX5ebRPsWdrsqe6rpRJ3Olc8BNSc1kGGgwHYWFywvRf6PSUOZAncoJSpNN
TM9o48KYzn7hGHuzsa2HRQFrZXzTYBhzHJpP6nlOXnVV/8XXGTBd4JxAg1S5AmrKvH270t9NWsaI
EBUnzmqdcWwtLr7/UKcjn3DLxjbSajN3id4uocVFkrQcRpp8X1Yetv68hxQFLneXtD4cJaIXBVDh
xhSct0vpbkDw5LwGen6RwN4u4A/s3QBM57jactpp7iEfftFtZU81fFtl7ZnxJMco13skg3srMyFf
tddxX9I58om+t197koMn87Qr3fPO2XYTts+5M/83c2fWG7cSbtdfxKBYnF+7yR7VklqTJb0Q1mAW
x+I8/fqsvjcJkAAJkre8GAfwsS10k1XfsPfap75f5ktapMuDhoEX0IRK7A19SRZkwvDTbg9oj0nb
mLS3c2KPL7gc/+IY/oEo91GolAoXKWEpmg+8GsahDhAZe3MpkHdD3tx0cUes0Dg02yIv0Drb6nMm
kFnGL4aZhvF6SiYdomqwO+7i1bxisTzOTbfudA4TomqCYA85WVPpNewke8bS/UPjVhex1g/TLScY
WmJkNxAzbEYtQWNIzq16iNxyeOORpndUzrVkgbSJA/FOY3YirCLqEGZz3Ix7zYbnHzOMsAuM56r0
EurWJvmJXb4IRAq7SpFrgWtdbiaO8D9kaZz60X4SDprvys7/KUXlx8y9eiuJRASYAOjIXTESNdb8
BbEr3sVT/kTSLfsqwGB/3BYxaC/ZUm6zogNZWCahS9p6zThlqu0nw0cjWJ404djC4IMMiuAfKRA7
ZiNbRGsSf4eLJlx1Z8+1Wtp6CBlub7qhI7zyZLUtm2znzsciA4NpwPo5LM/LavbRkizvduuokM7i
n0nYuy5EvE9rCAzFIjfKmPz9xDj6kGZVc56JCwX9BBbRW4bLAmnygE6aMwV8+TkPvA+PEOIfyZST
POpXk9n2S+IWJImlqKTPuBm+aM1ZzGNs2HS5x12ypOaucZatpv4FaDkixGzjgN9GGADH1zKcarnr
BpG3DG+z+ps22ECj6PXpg0hXjpx2Ma0OqIDQu24kE2BTsIdmEJcPZnNDRKjyy/Ur0AG6vEWrDHqw
iKZj8+nyj6/ebSCNenabjum6jy3HoCuYYiIv16aof1xCg+81vN38FPsZi2XMTP6HOaLOxf5r6u85
aAM/bGSbfvVZNZ9kl0yA4kzcfDNksqiGGvO2gCdnoTt/9iRYIZMI/gi2zTfVaaZOhHeiwFs31EmI
RUXHrI1l+Z2gNXmuvCYBpGaJPc4xwbvaB/dJ0pXPU5Wr84pIpUdMT+6coWIRjvE4IDSw2d5UeWbu
Br14j4FJmwcyS51F3Wf72s3cI7id0FEZdjVCZ65EOJxJ2vmslVMwUcEviwN7U1vefvF+eptXacYE
1Yvld0iz8s/ASPnB6+x4YxgU49ZQebu6J+/EXSp28otk7bNirFlvNqVA1f52qRO0hN30OQXOtTfH
7LjWmAWSZUqeAuBvDhuujWNwDBnVSrwdCLlNXLMZjtmSSSowTtcpQ+jdRbmHTSq3i9OY0+mZKHeH
JhtDRGJYk+Mi28+SPUdRMuHOSAQKHSQ+ZuMyc1NXcxbBNyDU+W+3GEiIVu4/Nv3OSKZhhneh4pWT
U7/6qEfi4VoOyyNbbo4N61as5O79AogtsvXEWzzpYqKWk3srXdWxS7JX+ptXHlK5bc1ioy3xcWOx
eX7yMvjrsa2Ca6Um6x9Dr4avzDFFKBreIFXlRTSgzCc312lffNLcjpYQP5BUGBkB3CMX28oOGpJf
VMS32HSvvs9m59deuY2JlLYeEA5sbBev0lQLBtDxKigKFp7oAebLJ1N3DH7g4nm2c7IMqUY2nUTX
4A6KlU1uOoeh1aF2O0xq9uqiXNFPrdEf4y5mVxTQNHPcW5t0LMeonpWNZdDL9sa0piV2cd997Mtp
2JZxOezISUo+mIL/B8kvx2zmue8BNm/OGIE7Akkxl3hpvIt2iblPuM6XDVqK6ilvhuKdtVsVQvQv
aJErpO/pv7VGCFQY32atncjyq/QD6csno/lhX+vqx+fp5lrH/WJs1sY9FjJle5JXujnEmj66X5tg
T+v/Qlwb2SctpY9O/R+uvwJBfrwtId0VflxdMstZzkzf56gVXftsu7m83L7B3ktIXGwtGxpv8SSE
uOF5VpukcsaSUxHLDfp5vTXANWz8eH0os7ra113Xhd7optEKArZzwSLpMv/GiPrqztVpUuumMPJD
YpGGXChsSn0BOLgp2zef7RDesdiiZM6anRXE7GYb49GzwT3xQtjlg5zLkVY7PThlt2wS21o2iIam
z24S3rNp9eJtyjIXo0MD2poG4akqiUiZcxisjM6zyMbwc8eqUT01C9hikxXVVUhruOt67YV6DG6e
z2BXzQnx6qkwmPasdfHSUSiGJczjcC4D4+j3QfbcYxPb8dwN/cYihHCLonLZlfhqQs49C42+m58T
twGeY8hvbkuJy+EWdtGyzESmwvgj0Jj9mvQZ4Ld7tkrUJ26b39UKvtBUK+rZontL1tv0TdY4WJpf
afZHAh6568u0fm2Vf+lFR3yipn7B5ilrAwswMfOO/DtApEf444clPrV7mQj9XTkDbmsE51uQjnh5
PXrBHujQkYexuvfd1DkDzWrDWoCiKZOnmB/8lHTBdslvO6yuQ7sk2B3TXlb2OYBcwyWdbRnS/Omb
irdVeNxfVn/Rs2GfGreZDrVeQmPuqxfawm5rT/LF6PGh1I5+rMxOR37KeiAJOmeLxcUiN4RtlVoL
nlVEP5YVM9stAUhnlLJcMTE9kjF/o6NL0cDAJbu6mjCP2qjEnrC1j9w1fowBvyjRg2gch6xHn98E
F1m1zcocXdrsiJubeYg9rrtMb/0w/PYTbh5d0aN3BS2B1u9+Mi9c+0xiZWF1j2qdt3OrTkE8RX0X
RxgcVVgyMt7qRr40qtxWfXZuGjdIKeKn9ZqsGWRPt9DRKvHNZqIOVT7dNZ2ZblKT8zRubzL5MjlK
7HShR8jNJu/ZR6BR5Oa0OlTYBb3ZcA1GNz+lnb5Lx+Y+adz0knqOYCtawvfDQWnsJsJ/UCHYryPL
kkMyGdlD3FRGCAqM0a2Rt0xFK8s/9TMz5YD2aE6Xj5KVRcIbeuQTwlFkm1vPr5jsCuuW6hFsiMAA
tsyS5jB1sb03VTb8LFlPO03++lMerDU1K0LCKNMzE1PQxZFTaW/dTGY2YwLwPh0GgmcTOz4jDXfX
VTYkM/vMYNtCrEX14evWfva1ythez/XB7rW7mZKqOvtqyO6b1OypkNCsrobItgTemhvRMPuFVpYc
6tJ8RELbnoeF+0o5yEYDPNV8iUDDQq+yezyPuX3ARPQx3Y46OKkJzP6BhYXLvpFgxfJoI0SMgJwk
59hrT+ZaGftKMaDM/Y+u7rFNz8gxUddG0NmGqEk5ZfPFsC4TbmLyOQ+Jan866fGJLNt+bvZZXzx5
LoKukYS3eqvk8mI1vOIp617TrdHuvZt8Qej5qT6LC3A0ua3N96Jmnuw3z4bDFCUF+mwZHf0Z09/e
RRKI/nmSTFcbue9Rerqjed/PPqS0cdRbUFd/eF1Pk+ifsek3m6WWx7xzGaiNkVjGsMTZnvEeVU0e
1bLfz5O4vf4sgxHuVX0Om7q0mCRwj3U1p/SKCaUp5bEGupIagFszPLi8KZnPcpAw9Q2MKxzETtTg
5K5WfnLVgw6YUtrKEWe5daQdYLxgnJQJc9ziY3ZhW2WEHZkUmsdV2+YDecI9z0ypU6wOM7wvTIhR
UZBoyqD0EXyRv8/zYr5XfRzJqR4OmcN2iLESn6EQr+tk7JWeq0dMeTDTB5/jyvbVgxwaskYD7GVo
b5ZQ9oM4uDGzqJyx4sWc5KfnpQhDtJkfeTfs/C5NyuYRf6a97dMsBoM+UPlrbjPMSV+z6xh7jsaH
FfFwaLAU5d62X3ufxQnxMMU7twUigUojEM/iYK/a/EN37ASxZxYR7qkVyaD49St7eUg9vBbp3A00
j+kS2uYAm5fIsD9rOfACF+z1mKU3i9hjDd204Bcyw/qwaFG0rvaBJDqW/qLyGUBYUx0OjcdefZHb
nGMxcrR5IEo+tF1MOaaf/tC3RG2j4eMswSFJu5NZe03k5/OKq3tABN/FmWRUGed4j1X3Tprz0Upx
Jo9TSMoNHZRfBwj4aB3b/FGnt3Mx+12agNBaqP2jqzhq0xXMj3UhdpYZFAURMN5nVCiY4OEarNTU
48V17Z0jmOxr+eSZhnnt6OrobvynvPDfDTufsCsylUWfiGGNdU1GwhctT/DIN2E81DQKH5bZ0WgT
IuPDr6pQ3NhdKu8RTvJTMMCqxRB6KL7qfxZtHStEWImHcRQdqb+LjdpbbAdHMfmfgxRLdL+8sgk/
dwlLfGlyrWXWMkSq8JM7rHTPAVnV5yF28M+5EJQZztCbxalBFaMYXxTnhA5fw3YWmfvozumDlzZP
q5G+1ca4n7tkT0rwY2p7TzItrc3K0A/yIqS+xAyeE0nwcILPIDKzoGTDpjCe2Q06J8H3hW9NiX+w
PLGwmYbX/jG1KjF5KyvYOpafveJagkoxKuJrdiyihwABPFPvtbHwUAkUYol31UATSbDelfXAQMbk
1sOLmERT5qw6ogQNMkIoBUNor9EKhbMM1N4Hum2GKGtX9yVAHxtq1aljOybidQYWm4X0+U6Abyjj
dXY0ImmnwKtfCRerWb/qKx7F5EQlifQssG4zLMG5NGIX+1VejFwv9jdApUPSuOWRprQIx8YuI+82
2DTRGGz1QkFk2OO903kFzEeQxhpjISqcGkueCHUQ38yXtyPWwr9py+ToqaS9KNSOEe5KGFJd9gdt
nAqxsf9BPkZLYA3rUbdlcl0KrmafrQPROxHirl/RNeE6kTBuG/4SWYCdNtgDrY0bjHXkuxlolK4W
+9J0MGeqR8ExhAflmvHAbVXcnupC34tZPni5fr3NP3edZ+ojIRnB1ppEsQMdT+7gQBR3p9PgdZnn
NvRm477NJYeCy4hhYJPHAr19QmbGOnONZsbtG10kOztZH3xA3at7Ww3fZOHatJ5MY8G3rj20NsVL
XiFXIC/iWRvxypbYCyLPwNIhLWIQNrTsLXc4AzMQOcZ93fVqb6hgMOCLY41VevkqEWGHtYeHtnHw
VVuKyVrWN3ejR71aNWseJR0axMlb9BP1JHndgxi4fSrjzix5uwv5H6/UmOxqu5E7XWXJdgjmZwDf
LLYEk2Z/niMvFhhT1IiwD3MG1VnCDnxEFa0HfDCFia7fI6c0JKhc7oASn6hLmnNda2NP5Ex/xycC
JMUqyo8E8M3WW2v/rkqp+Jp6escnOx0yW5DHEXewKJMJmeDarnu2df592jW/I8sEEA3JFAEUSx+N
EbSkw/kMCVNEXRB/l9VATaeSsEK2dTDGYNqV461ytanKGNDEd4GYPlm8dgc0nVyf2E9CwxoDfNsi
OUyry2x+nZLHgXlsmAH3D/OBfUusbXGPmA4nnqznFxjg5ol/6zW1Ujx5ajEe8sXHWMcUKX5cDSjp
Tsb50BK9s3O9MX+h0p+3C6Nj6AVW8NiqtL0S/F5wsVMK0X3YX0krpjNS/PUS1DPuJHco0ijwY+do
uzWlUTAUe9zIwECwQFytwpFnzArTpUalCa0TfQuoy8XrQ98FuMDka7mWXd7/TKVT0z9nsf/ijPKR
MhKrYNWDkaFg7FmSioTdyPuisBJEOcK2IiyWQoQGS2HWFexAQ+MGHRxbXJKLBa1C11I1n3XsL8a2
QBT8T46Nw6GGlGujggUNX+3YKHkVQP9zZ3Wa+gjydNurMd31y031gYM58fGvWsljLvV6rWXFWAa7
G8WYBg2roJiqGtZa4KKmtST+FuqtUvi3IxrtattEtVV7wNd4M/AOfNcObnlnVeOmLZHowxChagPb
1B0cNwlxRz7KCvqQR79CrGdwHVyzI8QvFme7ZT8W2Wk1WpAOJvIiCx89iMF8Lwzy+Rxb8qXWQfGg
JsqhZczvJjuor+Yoh11WDH91Yz/YBh1OZrMlLsF2nnCHGkSOsKYutaTWSxibKZu/meSfj16v5sXs
02NiaKAvvvlIqMtyGDVA0wpcv8/o3RvfFTVtHAyRFcy7rh/Pgm8nzZq/Okj+ZLhWhFJdyCTgLnaD
4zwUkZDM9agNozoj2YqMKSPfDdyO3QbVVXJqkgEUy+ykNDmLcV67pAmzXtl7qiA/wk9nnZPM4d9E
wXvbGY2fslt2tRZQl9fJ25kKToV7s63AJRCncU6cp0axAN1oFZt/Oy8D6TXW8fi24ga5OV+zvz2u
rFAtfeCGrRUXUWuJYdtT3CokI218ZxZ1/04BdsW5j9sFHYh/MJJu3Od0LhB8iPjZ0DT8umUKcMOt
n7RlkwrsLA9Kil/tSDbRxhF7+J3I9I6H9L4hZKsD1Je29p2h2+e4cr7I4OOKhtZLDRJY9k75sbGb
M2jrrmQ3vEHDfZ9nKXiABoMwlnEIVKUTAa3g0kZkj9dr8OfC/1u0HosBC77Ktl0r62+L5+1j7qns
VJKCrG3liM3dKI7WVDmRlNX8qCvzYZjaYQoDJpB37sToeUNzn3yo9faUFtp9w7tHBtlcFUcmJpoa
1KIe5k70pv6hVEK+lnlBYa9SxD7NoM6eCmyWC2a8swxDfjBmfRLsgk5ewetBg2D8lINjoHxOdfBa
1jwmuV7Kk6z97DA7ZO7EpbW+E3/B2IOd8S8KCn2xyyV7SZHLspYwjGMlGz6P2vw7OvK7Dqh+/bTK
HmRcfQzFYF9oV5Y/Qsr4gIS6vS6If/YdKpYvlx7hONRN8yBEbT+irpdn7ETZXceH+8CpzO6iLUBT
5XyTeVtNRy/L868ean1UoswIZoxB9sCUz1ra4a6Sq7rH0VZGSdmGi5tkUduawUH3gfhDgvNXpsb+
PE7Mm90CVffMB36fOUsQOrN9Lfsknw45EJPPpOrm0MNM9Mz7umVLiuE8dcURdfRdXk7/Kmc6rn3S
nxdC0FGVjBmYqKFux8ix59+pQgGWFtjrbLnsdDy0oTMsP4Y39iCXan0FQ46kP+9TbiyzuHrjwmxR
+OYu1qBeaNMW9znT/MUTooNtIXQXSi8HINA5n72d50tYd1nY9f7w43HAkX6JAJlWmteLIT9Dqm41
633qSXlfgyiLTCv70onBImGy/ZOrut8OSkl/YABV7rQxeM90YDIy3QR6BeQelur1ZzayYpyMlNfG
90VYl8urxpiH2DHFyuU4R2kQ6sQ8yD5bdD5IC3j3l2z98BSCTJbHQcekpXqG9sVV0BXucugmcNuw
z+/K25rDn6vqtSxce7MmmAZWkgRpu5GeeGQz8yOMv9oltGWUJS5bzRB4rYTcMdlDijUsKEcsMjLD
yjLW3dQJVPelKrxDrx3GL7PVVZC9xvJgjaPDQh1D2OSt3ge9Bxvj3j2a1nDuG4nOqo7t4eAKJz6b
eWPvvd7IjymNLNMPMz4uJX7S4cb1aILs7GCzuYcA6jOfqMstRsl9V5HAVAvGOk4OttrNlP8Yrz1s
cwAhe96IlRXUGr9IOHHflR9AtIEAfaBcKA7r6mfbCW/2XlBw/UUDiBJSMuv1mKpT9xFY0qCXihzI
YWADzT9j7CbQRwPUvBNTRs5tkXwyM6EwclvxXLK83yZGAl3edbunogtOgWVpOBTzRXvqO13rYcsy
MrtjGRoQfzJZUYZaAjJ5Rb9jAfQ6+OkIywhZxHac82+nmN7IHv+6WbORyTXDscOfe+gh8OO3dsyd
7pYX4I7L26yMBxTYDKS94HVIZUVWKkknGAVhNzoJKVY38XATHAnxuq8K+5k0pA49UwdhkgwyDL4D
xvDRwT9nJfuqikU0NvpJck1fpy7v9qVhYzVWIjtYhquBuiOFCnPcL6+yqq+oDZxtxgQR1extA7sw
jRVQYjaJld+zQoimprBfmv94OKrKebJQbeCMI9FHKyo1KZlABRmTxk3v+8RzLd0UilZsDUH7mkKV
CAYiX0xT9Ec0nOmBWptjx139N5xYNndZwzhPG82hmVJ/G7h5deNx4SMxDOfgtAS7qJ5n0k+wF6C4
7cky8lqr+kY/4x1SLKBJ2dEy6fwijFTcD4NhEvdmE7VUyAVjeAVfEV/jVjtUNMhCaMv7gfMGCe5s
NXmYYIjkKaXHhbQHR8OsHyfZWA+dj9LeSpab8xKD/Ruy8enQjvV8R+nVslEzvtdR3WZDprXloX6o
u4ZaZ8lK5kq3WispIXKs1nTndtnynzzN/yfww/8x4OP/DiF7+/f+Rz7Z/x8BNPLGY/7f+/iep7Rf
f1tCIH/+Jy/f7U/9N6KDgOpqYlUD3y2hN9j48v7TzOcQNOPZThBIl1OJWTW/89+JDt5/IbkcO6YM
HDQ1MgAD8d/MfDY5khT1MMkdcCsB5Ob/FzMfVpX/xctnupaLiR0Wi23e8iT/lwhYK6UkNFOs5pLi
/T23g3wrZIbfHDgkjxMWs24b5IwBR6A2aLAYTbF+9R7xnSGnRYEa1Yq7zjaT7j7o+vpZWfNnTbrH
sY8HzBezDs4gGBjJ4LO9JD5jz1B2mb5UOM6o7l37MiJqJ0aVOWWCEWZTjd14mtPVP9I+d5Fr1IjP
5GjSJ1nGAMaFEXrW9v2OfcP6MTPUDOfR8bujhvh/TkbLOTO1fq4CjW+AP73nOGSpXo0Ts8Tu5hEi
BCRKwcbvZF1f0S3ewggrOvtivDlSSpXsvWXKIq4YK8xxcVG8oWyhgkudfcNuKd2UaTFfs5oYLc91
IS4yFAPnw61j4Yc4eX2Pbhbb3q6U3vg9FfOwY+f22zLtioQmr0QHtsUoNshObgEYh/VbH6FyGi8M
yMaTWTQc5RXRMmQ2Sq+MJuWPBJRYeIvmolPvolqML4lWJTTrgOQg0h6ZuaXLCSwGOC/PnI0PuF3y
q2TSc+h767ayc5vgIzH7/NSmS/1M6BVwOnssDmOXF//mRCaHvBp3860I7dRw602q6qh0jFyjqqx9
34rq4FMrvk5tB6SudZJLYq0ekYoO4Zp23o0Hxk0dnU9aOGftaXNLKbUeizww7q1UpHRCpd4HGmoA
AARsm6gcq4SiJ0UPVCBkAD7YhYPj/NOsRs4jBTTsI86udbSdK3zVdIPQ3T8idwj2fmO0EIa67jyu
mAcGK3dPbn6z/4xzdfAQ9xMoWbWvsjCmMO7MfGdKU+4bIFZbOo4sdGiymS0Z5otpCxZhdlNs5E1b
7Dor/J8ZrQC0Oei9a3U/lfW+63Pva/Ko5KUm7GOBv88syPsTEJsO1wpWWO6h2xIZMad2MtmXqoth
lDL1Q76RAiKMCzI/4SQegVSUR1U2Pe09JRX+nD0JLOLNggvzYrsxAh+47/S7IlZMmQo/6gd3RIie
2e+6GKCV9kbSAN6S1ZlFn8o2oltYWGsfWjszD/NdEU6xx649fifIMXH5WWjKfTYPYVfP4Jc6p8f7
WaVqnxRtzC9OH02Vl0bMKVhLsJOKtwGMJnrw3IrQl/CfC98lugJXmlE/T2xGHNJUZbuKLYOp+auS
ynkZ1+kzN7iOCgRS92Y7notkLLeQbsisQiLwECCTjljLGbCa2L7jPBO7quQjYpRqXpqG260iSe7g
zgGGNx40By6zo5S3qZdieGumG142lsIHwjK8G26/vsqxpXMa7WnHuH4n5lkfKqMzQ7xYKHjN/F37
CFAm22P36AbDXZb5xbVU85sXB96BnsmKXPbtAxPe1nqY7eypSDEoQSpMdwbo0sd4YKdnkzDHJn6a
h/smkBRNgc5IVGQzn7+5cp4Plj8ND701er/AM3E++YO9LU30cXCuaBCoMuh/0Wv0d6UtZiOaEkNe
5NDjvyqTiTnm7LKzRdudnZUqb1yXvN1rm+VvPKxfCBiXi6r1+tN4Gn+PXbrLvq7RfM22y6jAN9hK
Qcj8RTGCx46/b2/kqNaropzOkp0IYzr6+iJ/zVHO1UDoM7injjEgI/aHFNBAqhdr3RrNkP+B+ybu
NYjxbJshX7lqo7r4QGVvGC155CqDjyXnJi5wemmeUM+uXmZ4avUR4GW1V1iAayR1AHUDdkxpaZyk
l6D0XBj59Q7HXdGQYhGCzinYFxtvxcBkcs3L7EUO7q4MMBQlU2tQV2mJp45HN2exuAf2A9cU/zWZ
AUFyRF43gHOkuUlq277p+GwmN+O31ZDtFwwZoavDgi/dlMNmXniC1Ozk28JjT+AUBYDkNlsvqctG
ELzLXpcdzGu7+nbz9qPoyqMXjOjui3tbqGfXAJ1Du58hCKlcXBvSNIctEqv60OeI2WNruRiLTu4c
8/aQ4EQ4gLzrooGpAapjpAeHeuWkzDA5LNSf70YM2igp7PKkfLin1hzXLwRNLZ9pwxCK5Kt52+QD
UIphRNlor/pDFs17MC7gQIMHv+eAgivy07dNu+vlwJrPrSNOC5B6uTffM4ukfeBrPRZOd+69G/bP
9pkemslOGtNXNRkxYLtagYi5wYGrdeXaZknYTWmGGDAYOMzUYB9jJCTYfHGZJoBIHgoYnniIcv+K
x8zHbZffDXmCt93hAiYD0pjKg50G4rnGbPS3XG+THLYx+K/TND6OE2KqLnVmTjuEskuczycc5Ove
d5eGJV2KgcL39PuAEgbHjMnqqvY0HZ6sra8YBOLOdCv2CGtveWdn6ZwfrQr5EBSluLa1wthr8KM+
gI9biq3bnaSfYQD2kvhNj7DezqluikdYnt/mNMH4iLnEXD1fE8+0nrEye/tpvoVjdr2zabzaO2JP
Jxe0d9RHs6S40ZraMj5yI6mPlRMD8hSVc/QabhfOZZ9fHGfPgylYujkzvpLZZTwsFhathVlfk3n1
/layeBxNF6QkZRUuIlV21YWvGCN+7y3V47Quw5uVC/grvFEz6hk0fIVGKc0ULhvgWOsWMblZDtar
JG3igM7v5sGg9PSQrwowBC1FxKZm/YUErXbf69TnHqyt9swMP764sqjvVZuNT23SzUeT1CIamwYK
eQmSb6utjNs7oJXgZ4TmZYrZ514ZfQ+tQmyeE4VDDLtevwEaupVOKyOLaFo44a61V4XBDBgaHpri
PCjVdmjidRcMLC26ujrosbyQfGGCJQCNd0I8hMwISb95kyy6BG1i70XFw2BxbPMYreVgf/agJ25W
UWPeYBRHg0Vq1U8l2/ngw0m913Gt9muCvG9u8SFkoz9whZhIPPG2zNvJFM3j2Bh1f0B574QzL7tz
UJmLZDktYvPTl36OvNxnoSiN0sdjniQ7D1zEMyQaDi4dY9HpJ7d+W4HlfbSW64u7AofHb2E1g4my
vMLoihYWBW8BInO7pt5nS9tdbMhVs+WuSrBYd15T7R0XLZ2tu3+tZfzTvWs9T0DkQ7/EZqy49kt8
lXX5N7DqHhldkTX7/CaMbG2Pba1V+m8rDnFWPb0woJaZe9NXhGrDD39mydHuPVqGXTPCm3EwfeNI
TVd+cOzZQ9/uBJ4/pu4Uj8i2ZBnaztyTreovDwgU/yDjXXYzJtJdmXgqWuc5+/URxIU+UTXHYeEm
9dw8PwistRHfRHNgl7W+VvMK3QEfpE3emBdXsEgF3w0+d2CvVGLlmlGqOnuz/PAqaK5emoKSWJ+T
lil13Rvj36x37rO8bx+7IidRb7TJR2h2JKPet636lTqI/KV6akTwy6j2CdLct8WsyNDCO0x6lXcs
Ul+Q4h9hpj7CZTOjmcX3vJYd1il8I12DDtpW+HYTl7tnTuaIgzAHSkRNP4mwsNVeLsX6NZNtzrE5
wVT14N9ku1gxclnmhoFjnBLEB2VZl8ZVY0zzrkaefoNSyK7SsPoXz7whPFV/y+WUS3JljN3wQRRA
JD0JdZqc+WfmrjffHuv6oen9EwnjLHHBbjwEzrIIlgPtSJkLlOjsr67hcuslSegkxnSdxADhMgDl
GCq3JQ9w4H/BihG05nIRUw0KKcjSg1+vdAuq4HYtha2OBpudR2D9iE81UQL3djGmv8JuE1oujaPN
IVNAodJmTJQ6j7Zs0c3UbFqq2VwFh7EFKpMqh4XxvkC3zedZGMTRDUAowB4QUWrZBacwM+ZDPmHq
Akk24r/nC3YIaLO4e63mnPVyQr6QzJcSQcYype+utvkgOuDKR2yZVBCli/BggCM2EAZAh5XhUVy4
XDPpPyGJIwJheEfAuuUyGZ7LdBWRByj0gNKh3fm+vjm5vFMFTOKkLKJ8p7YYr6qRd4XdPLrNgO3a
TZo/wmitpyZfgE1JKPBkG6qLS7RfZE84FL2sKPcoNJKjI414r6H9RwslOFoAX16UCd+cEBV77xQ3
OU7mNVcSBkCVyGk6Dh1x1fMyX0YnvTKjNO/sfjKOE1b8S7w0ZN6hd86AhS5lvutRmz6t/fwzZAg8
pkFM4YIaT7NbY7uC2Nyo7hxeu2nDtNzZpkATXj2ku2AGk+DJXKYc83CRy6iPx8SOpkl0L60fpLQP
ZfBfyTuz5riRLEv/lbJ5bqTBF2xmPfMQiAjui3ZKLzCKErFvjh2/fj4oaypFSkV2PrRZm81DqSyz
igIDAbhfv/ec7+jtLyi9S+YR/JGn8RvoPCDRZrfCk2GCdZ8IVgRrxb0aJ6VhLFXdxURFXwsLzsx+
jK2R5IvU7/ZxY92Z2s/gtpIQ1sERPYf+vQUOrRxYC3Wa+011244wFEyaxbcwxxhat1X51nGQMSYG
fnnrNh4xnMCuzChW5k2MvMLFbtpvDSLpT05PMxIYJOvQLqbFgPWtJvPPidTHufUF4QBu/m5EPrPH
J+wc+9UUZ7O35ldppt/zMFD8DGjjz1era7F4IiLFi2S1Z/0QpQfPXmr254zvN2nhaXD+QM5SAoK0
onm+IRHBf2fihppQwjC/K3kwLrrJB/tGgXFFa9AOlVmW9/7qNKE3zNbXCFNoSL5D+ih6179zrSU7
Q9M+v/8PEiraFQKu3KWOSLa3i5zuJlKnTjDB0/fsexQg08V/wBxZMxod5IOqYDy1W8IGljiYrxtk
hVlKoqfnBjHVQvqGY2d2LWax3P7oSv2tBt37/w/DndTLZNahiO/N0xzf7Sf+7NxJ/w/XhrFFZ/0H
NeuvAGkp/1AOa3sgpBbagdT1V+dO/yEFZ2DP1sIWDhivvzp3YLiU4/JTRJ36rkfq9N/IbCPH6Wnn
jrg2h5a0Ujw0trT5+/jff6Jw6SmNAIfSKZ7iOLsZ2R33jsUIHpxfbZOkk2BzbGAGohimK/kdlRbw
mpzVVgA6QGXj+q0rcL44OXVGGnWcEYas2jNwF9F2aF3vhLYAu7BfwFcR+SiZTfGvvTCfHVkz0p0N
SI0iQjWlGOQzWos10RM/lNBJIvw3g+V4FrWQdGMksjVGFipgaA8qiLEVCr4cRq7zxyxZoss+Wrks
Z6qcs03TePaZRz72sssjRNIUEBw0iMEh4ha4w1R9GkvO+p5zI1V5kzj9ncWqME/+leXgOEGzGpTd
fhrz4+YfcUA6Sfb/SJaHpJlPqVZ2shOn/P/gcmRqPBDLgvPcR3+BbVb1tzPR3V8d+dEENV4KO5FX
GbpECBQhkaEHQGuniNTu2967jqj/Kz+7aNoAr8TMTNStd1bWH1bBTw6s5xwY4LduJSEyhnkiQQQz
9fbHoY09Y3aJb8M4VQs/Ahc3QmXWAC/0OCVCgzkuVXlmWl3NR/pFOwVAp/fXU6pLTtGJ80W2c/C5
YMZGon2GVaDu5tnZ1zXqFdfy408IDOM70dbY+hNVWN8nueByoVNI19UgFGFugNVgtqVAZK4MdBmR
pFSQLNTI2ALYrB9SqFDXmW/VaJ3ZMy4XpnMnfdV4F0UOZUzmIJKmfOTYId0kfdu7kDJSUCDLPocF
6e6YQyAm4pzdHI0gOge/MYNzoI8qJQC1YXAH6Se9wDGGMolpF4aYvnxju8NC5ars47Qw1bbN/I5c
gwI5sB1Nj/QSwYW6Y3SaiyrGdWBF3sGRunpckqm84MlntBXbaZg7KPx9zMxnvVd3p21XoBSouuRh
6StAF5aDu5zBZH4To/M+xFHzEGsIv9kcDY/EKkhcdto7dlFJZy8Q5eKfe3NNOoI/19BHwGmljDmp
tBmv11H9rUeDcZdMffMJE+5QnU4mileIPirg8J1NkDXqji84cAXhCoEyH+c1KD7hYqKggqTk3M5j
iztwhQ/9Bclg98kspfN1qbg0DTCzMCbNOgoFldFYIXUXOChuRAc7fLY4yI+r4EExEeQZSyRytaAc
RViWHjDSqEi6r128Dn6YLPGUHrLIyPqA4zVIKboZqIdpE0yX9Lmy6TDPNqle2sOYj/LJXELkiuwQ
th4ffbSXhSFmI8fksqaF8R3R9fTgKWMn16JMa/M1z3KBYnrqqpMWJhj8A89qhpPEB4K2ocgj/xQT
GPbzaqEztec/kbmYu0Xd8fDwGVmdUK22KDcJk9ZApFOmcMzxp7GsLwta2ikbMMFlZ3Xv5f6VqEq6
hs6aQ/YfDOwjInkYwUleACy9HtlqNPPQejNuBPd5uWYgrjjr95wURGSwbifICiIwK8xfsQHYlj7M
mNpoNsUM1zfTCYNq1HxgiQYxIg2sionaOukUVskKKlC3L5MA5V01T3FyHQte6z23qvV2E5zX00zx
2J1r0TBF1bW9aXZkythEB5v6xfUHkBK555sTrax5Og4T43uqlUHRC+tiyBYJ6riGDiZdh0/of6ab
FKCnADRRLvOeFdatD/RVbXXqrzjDGc+gX7+YGVE/kAVu8L4PDaU72efo9LFukP48FQIPRObaaJfw
egbtZRt0fn/WDFEvwqCosuRYz4F3F9Tgc06TccGjayY/6o5tW4ziTNoVljzyzdoct15FFoHjOxau
zAWh27llR9V0WcZDVWx9WqDEQ+cPt4wu1PVSE8CDf86AFi2Q4denLsUshbRAVHw0bY8G2hdRIw9y
VBFtY97bTchAix6wSjxh81Ou01zOfZ9+X1vXdJgiuma58dy6BHk7SsEpFmjsGdyw2Q7FWGKA9eLG
1wckf65zxBXFoDczOcE6E9KY+4CTw2XUTmipZQByn+wfV+3YAjBV84OjQP/VgY5YZxRZyBoREkRs
nYjs7T6dw94ggzij80PDDt8qwLDSneFAoz/QX0yV6fiQ0acs9jYncZTYFRgulY3uxTA3+D4nK3cv
p84psj0dPPCEbOpANCwx5EA4RniGu5g2O734AQht6LC20t9k3+HfAEhq9u3s9fOR/rP0QAwbf8M8
EMm0A/HdfVkGD6RX0ETTdBRp5sEYyKKciY7OhD5EGsPsDmdXgg9KJQh+3MjFAeLVBMTRoFzrb2XX
jl8HhYSMbuTgbrEekXOZIn353rUxgKaRHMwFzM8YDXuNvKwT8l3LRJQ2VYIIz84S+13u0IvliFqU
p4QbcQI3qlguEWNOnzTGJB+NxYxtnbHgvssm+dVBgVYi/J82RuMkUryRcXdRjF1XYGqMquKkrMs0
PfG1Y71ZZLnCWYnr+LPjfYydHA1iqYdvJIgtBcIWPX9ge2KUJ2M83DvfjYMHjbtbM/Xvl5tlsfoy
TIZJghwSJsKn4jnlzioGpOrcYPed12j1oOoe6IKcHJIcID80D37ld+YQEUmuTsoIHfVusiOA78i+
7bME/sMKSa5E6Ya52QtBYkEzDbAvMwD31aMTTeS9eTHKTaud1Rc5KYfYQO0Rz1gvLiQ1glYmlj5b
aIDZri8eUcaij1PNiBgJ3U4OWIRDPm6poMcG5DscwqDk1d7buoNZsGNS0j1AkBxoKUwDX1/fuiP+
qdrmS1KuZDciWLI/KLlAxeCQRw+yKN4q07ZliFiLyUNNhjqoT05cPE1egP8Ijx3+AVlushaO8i0M
0FXo87FR8BywDMUueMR8Oi6NR6ANGzSZkJOq2zcJwnt6bUOWfOGdDb6t3TrhZV3dLQSI3JkJzQdM
V9bDacyOjUzmt4Wtqzd9qgAGBU7NC7kCRDrgSEGTM9t+tNCsGttzfD/UHvjJmJjVZQMiJaozwzNc
AruCK9mt+rDa6L+IPlnlV8zOCM/4swcH4kGwLkqDmTsAdq3Dv3/o+q/F5b6onfgfqIrwkCr8e1HE
ESz7Q/KPkyG9f5pzsf3Yn2crZn0EXWh6gsE/Ucb/YhxzROHcJcEVk3eObEL9FLpOBobneAoOX+AF
gW/rv3QRhLgz9hO2DSIhsH03EH/ndIWi4snpynExNBFnaHNY451zHLUlYfx0ugL3LfMWMPaujaMx
PwMMIfttitJkYdDlvJ+LNEgjZIFdLZzSdvqsTKKHE8yHNYqhMYIJNdP32uPZxQu1LWgs5CqOTxx/
EfqolJcf06zvy0PvrBPaRtkCazALSQkpvscpbIbYvU8WQU+8N0l8YzpqcNZ5Flla+r01hJFkfoqB
C676foBZfkZadfcY+F35cYQIh2Ecz7lzChFAzyH1PmeOkiQdInaWzgLFlg0rCD02nfndMAv3fOqw
kofcfPO5T/sE/1HmuyjWZ/WGFHlEeCVz+2+5tbRvczvIPxOeQ+8yHpP2Ds6cB4d5HjPr2qum+XSy
FbzaLGmX76WsbZIT0DU+DLVM7nqE2W8d/AALmcQerVyNMRWn4lqtUVh3jv7QFsHI2SS3aFwHk1V+
EzJyy4+wVV3/Y1esoiVsW7sJlcKo3o9Vydw49jxWGHul3oAUNxYi7DH1DEgMMeGyPEo3vbXLOCbI
DIgqpN5SDXyLCXRRINLsrVd5l4AN7Q1ql5OhwrkEsSZuz8kRbr9J2+E4wYEEG7PxWLB2fVaw++WU
0QuQwbW+LpH8gu/Mum4459A+9zvG5mt5nopoQlWwDi1dL6hfzkkUOPlN1WAmOirpYoRrSyquEEJi
/y0hV8hsYzUrOpOlMtv+4TM5mvQ3lwQudmiP7COdWfGnguKaT+NXAIBloxnJz31LYKIqg8Gjb0r1
CRzItuUVWmj9Pa7YIW7yttPimGAHRLUzlnP2oWeN1HtiVmAlWIiE550cuLc7cp7yKwHLroJ/6WlS
ikk/cd96XmOwD1jIaAPPiQnLhX4Hoi1Bm7EvKOyT96bONutTSttyZmzGexaORKremcrG3BqbeP4q
awTZYNmANe+jdDF3ZTuj42k3ypkpXf9NTQYADDCGKeUb0TcbejWoaa/qQk+Ppo/grxZdliT3vaGn
x0sQMRUsAYFzJFpEH+2V52D/IKzLjZAYlKhroWE12C5WEqwYtxTZQMoLtT/WPYI5w7aDjhHmGc0U
hkp1isjGTb63lecR3Ol6DUJQZFyoyZWaULkmCgeaE7NDrUZTfhUAfXZLzvO+Tz2NMoc6kdT7hjpc
7dNsGpM9zhT9aNHHQMpDUxQpYubL7tIdk+qelArk6pNW5h1iTk3aGqeLJtRW4eNIHALdXg1J3c8H
WTaR2Fu4N0sY1pKzN87qZleWbozCpbHT09mqypM5cxpDTLA9vlnrNrrjQG4stvXevy7tLjJ7Vr7+
fWHKpCSDS+XvaTOjeh0lipa4tIO3nEnlrb1YBpYArd8idjla8OskWPQ0ZcHelOXEbg8xfOClbcmC
gT7xKeiBUYBi8lFvBUwsySQJaIWrOYWwG+VRdTOBY08OLq6tYRdX2XS7MLxRu1JQ9uIMzjFC24Ys
I6zC5LTyiE6+2PsyZ1IArwW8/Orm1JJ0BeZzaN7zuEd5gcZajT7WYMZvNI3+2/bx8bvpB/P9H1f3
TfeP41B9u+9BJfznky38/zz9x/8ZOkeX7uG/39H336vy3uQ/Sxy3H/inwtH5QzgOPHFX8MKTO/+v
zCr/D5vJI7JZzdPkBe7WQf1/cQXeHx6aRxIOJHkTmv/6V5+U/Z+/joipDW0X0GD9Wzs5/dafsgo4
ezD7DlyuJLXnaorvp/s4HAA8cpi2w6k21JAtGUhESYPRSdv69Kd7cvtnAMI/qqHEJIs48H//r6ex
CD8u5QuHcC7PFkIp/1nJgIAjWvXADioVAAAuJyHhdvnl7I3VZWLHJNKasviQNdhfm3RMzl6+vKJk
ev5RCQijVHG3VAbu+tOPihlvIW907cNU53FyK2TiH+RMqXukx0mKqpUS3cUtWJKM7G/Y5Hi1YvHO
Q7T0EGdedCt1YOA9FguHLyC0LTgoYQDxEfJeiqNcs7I68SAiPLZTS0Q36yPmxJYp1N5YBRP/jAVp
2iWmrR5ndHskGcnMw806tcl7nh8/DhnxRl9B+o6fkPPLD3aHtAhZi7XJz4rkw8s3BD3k7+6Idlyl
ne0bcbeH46cibmlsoGOADijQNinSYGui10eH1MalcdjryYLQn+gsiPuic7FMeoCyJqicYGfYsFX7
bS0RzVHFRKA8EtbAfZfGzUMn5h/d0aaMQqfKfGJ5GEZmJ/Sm1APtbkeccAzt30cMQTFqZkXx1RmS
tjha4G8QL/RNfTcPPoL+1I0IKwSVwgDUT2Z2cNfKwB/44MGzYcF0mHtdebD4FBP5pkNyPc5dKwlt
xVh0Q7cgy482iJLujDZgRdcgm0tCLILGHRCUSeDOCIbcBbqzTtgOynT2UPNW/b1dgJxgi1/wu3aD
9NyrlfrM2ned8r9EgkPcKUaDiebTSMjAMTWz55EnEKS0Dtahf4dqOY5vFYx5STPET+4940mXDAqJ
vmcCijaGrvHo43VdtbaHvN8Q503n0Hyy15T2dGJSO99nTkqTjsY3NsYWmecwkIgWIJ2jMkDO0q9T
ri5HC6XeRUeiOZ5M7RZvU8gcTIPZ6JD5QbKl8eBj0zpNxRzIBz6w61yAQHHxpXLETt9AN/amqyi2
gui4pn6TUniPAqkoTwXmD5upxFmkFAgVSv2OGWsjg+omE2QmIZlgFAJaairUvsiEuZFutdZ7VXhT
wNCy22qJCAnP12HVSXrUvaL04kta1l1mgUzBnxzAgfbyALKNXRGXhkotMw3YefB2Vh4hM7Th9Y/7
lx/+3y1G2Jh8Evvg4NnOs+lQhx0qH21iHuLaC07chHZr53btTQ4Am+AveoSHdbTq4whefucXQ/T4
8vWfnp9+LIaB9jSC8sD9ccR7+ur1wopTMECMoLK4OpA/qi9kB6NW6pIRrwiyy5evJ36z0Afo635Y
89g5nE3o/tO77sLgqxuhyZCv8Pj2GnyCQQBMqkft3w/tDGxNrtS5DsXq0o72GRWb+lpP2OSOSEdc
Alcj8MboQS+UlcX/TDrCsQAD/jebg9hW/79Cc7Ybom3p68DhzGszvHsmtJcUVTPNUwpNK+IvDBbs
THQYD5ONahmtcipogcywI2lYwpKdpQhVr5EWlVZ/0pF7/8pu9etuwV5tO1BLA/Zttc0wf75faGQr
G/MU8t1StxTo2QTb0tv8Iq98Mb8uwg71gWY/4pTAUfrZIiya3JngtNphUk/jbQIGBlHEAgNsV+rO
+24xSsHolTku3jmTGLFbl5StmiMIUmQxTNA/crNMd62zKghwrmkRXluaHqDFYGaPOAeI7cu/868P
r4MvAreGVNwZipCn98Z36EKM0fYrj2vzVai6O4nmqDymXpW8S5FXnrx8PbF9+X89HEhpteNLV+LW
pYnBO/PsbbUAEAwIgjdaUKE/YgwPyN417jSQnQ45wG0nCNglE1Pw+Xn+cZoQo+0msADHl3+Rpw8F
dQuVCx0U8hCFY9Nk2b7Ln16iBNWDaETWhhox55sCDdjOHvPl/ctXEb+7DKls2+ScPg+vxtPLIMBs
NKKhNqxZ+CtmjoABS4Q2b9OhWB4G3UTHvjMrPtatMx9XYNFngODYTNCG5EdCQxDRQK+8jwd4Ln+W
+//2TX26cm73QAc2ZaOWEpPNn46Zn+4BhlkJCpCoSjORtdI6vnWYC5GcQBT/EA95dvBhZ++jFlwh
xuvu3cv35ndXp0OM/QdXEOkiz4rI1IBb1OQkgEnoEQn3RT3t6jy18GQmSJ/XubauGMWTScRAaTgY
D8n9y7/B0/f1z88vpYRtoVi4acE9/XJ8z04o8ngGRhDsa9hz3qRxkbX4mklghXxb4JpbuvHw8mWf
LZDbdR0bnxSWJ1ZJxnrPnj1FCpU0DfgHYl3qlGk9dKAibimNRvLGrqjVvIPVkXbglAg5w2omIeeY
OkBk97VTrM2R43ky71/+rZ6uBD9+Kc/1trNL4AQYsZ6t2jwjtoL1OoTrZt/wCHI+G2zsd7Qh1gty
hfxPL19ve/J/Xgi4CWg1aT7+qOHV8xpezatcmRsNgOxUsM8xHR5yQavfMn7/jpm8f4Als2AwDtxX
7v+v7+R2ZcUpaTs9yOdyEgzMVeEjDwkZ15t97ET5IfLobb78+Z5t0z9u6JZfzCIXcF+hQj59uuBl
uoXTmjEsmqQ8jfEvXymjcoZLono/FJ7Z9rqvQye8oy47+iCpF38IGOZfaaJCz7uyzs8yo6t7B8/X
K++etp8WET9+O4FqhwXAFS5t5GfPIL0M+AeB24ZdM93GLXEiqTV3eLHsYthRfm8mMaCLcu233KBr
ZygPNBNhclonfpLPeYjpPb+ogUsYmr2KKFJUFWxvao1cOPZF7z7QDcUP0iXQI/aEVSkPlpxI7twE
iDOWM8pnctCKEx78FRZk8CmL7fjSY8uIDrnlQ3MZ7NRjG3WIjaTsHR6dJEjutDUznqkATa+EgTUo
x7deGOktc7M8gFIlkK2ffHnGJKhk1FbCNmdODoDcVC6DJx/592fdTvaN1QjUyIzuRkTp8GBI0SDC
YEtwF6O3t/sovcFCgKKjawRmkBpEF4wy2cDexug47fy8cd5NNfClcJgg3++MxjoQVssyAlz3XBBm
nA6UgUAh+u58WRAj06oWxZ7y2X9Ezm2T6zz1wQdXDMG0azm4zfu4y6FK41oy3xk6e2WonNJZ901h
pedIIqimY5wqUK6G/v3sqPquiNLuux8rtO0kYpFg6XQm+86MKIjOeDY1HcNuIZ+JSK7pK2VbavCh
ddV7W+OTPbrIMmA+FGryd5kd5fGRTl2ElKkWy001FOI7bIj5qy+S5JrDMT1oPkzwceyQOh912umr
wYJEucfAwsQxRXY7UYyiVQpLa8BKEvUl4U4SN1B+cD3oBbsmZg3boR3lN2NnaP3rolHpHbb6APiZ
WPhCCdRB54ur0mAWkklwQsYirO66Ae81i2pZyZ9w1FllCsB9UIPhzEyc474tQ75+1GTB0+9FZXnG
1E7glZigwod5s4wQSR0r4Pujn/rRR6V1n40wgkNEJvZnSV36jWPE0pJUVq6PLmkHd0meIM/N7VnM
Z0uxOMQ6glJ/b6y8JQSJ9KVaiuCNVUzb0JuW+TlMj7iBY8o9x408kd9duet8DdocyaTF8NDb3KLe
wwaToeuOHph3DL3wuZP7bgTxVG6wuloNhka3E48XsR45HlpuB8G7m9F1HEdOQpsQI8clBDqR7GYQ
3zUHz3yezzIM0c4O25niYwy+nZ4rfD45FqQcbBKxUtgZ1ijhWCrcur13yxwPkeNFzcRgNAXmMjO/
ESFu6/ZRF3Ny79cKd78zb3qaJYWmCcJxoA2L2pSGh0SHkh/yLh7888W4GiNPnltnI9pjC2NNQZ5Q
zz7/lRkG3XYPFUNzzicnzWRY6Kif5MlC4TUo26Eb08xE3fUgDBjUr/h1kGjl1NAnuuk2BYvjNHaY
967GOQl9tjpJO56TXW51sToWyOh5sPta3nFgnzLS3SJ1nfOw0mW3e7c8le5o93vTw1k5bJxdfJA0
rN8HAxQNxA95cF3zHfl7ztE2pBde7oZvMO0vW6vOkQu7AHQIuND+1raP5V3MeJVUNPKCWs5Smftx
AjI67t1+oFVUgIe504qUsp1n+YN1RsiT96Wpe2vDLtXiAflU88YaW+Q7g7V47omVWpiD5RJVFwZs
W3mg/cKA2zUpswpMIDBKexV8RozvP/ZBEJENXa0IYYthu6/z9tqpoHu/LCvNdAl4aiMHg5feOWnM
DtN5vvVZODHlVq8gze8gqCsinNBAHtkGnf5UKiGv+lgTi+Cu3JqD0xTILJqxpYnQjPotsVMo7jzj
d2DROOAlKOKG6R1KduYr9Si65aCXDHe/xC/DA7KO5WWaCocEHL9Pmh2f275QdrveMgsp3tn2VC27
pgCcA0LUOLRxyHuqYV8ykQsHWyrkMQ7Sf9VXYxJ2syuumzpT6AOJNz8V6/bkV10Wf3OEpv0+57N9
nvJEBPuyMEJfCbIWCoQIzIhCLxot64j4mUKrK1CRx3m3vrEmWX0nYSD7xN+gHzukSJAE57b67Jdm
ApS05ikirSi1SVNRyFH2i68hd6H2QB2S2CSDpR1kBgRLibqYR2Z/g5KquvFl0zPga0kECW0TuG/n
qF0+ghgfvZBj/fwJr9PcnC8dD8up7mCDHIjQIVUGE5bwsa4uRXGKScGlHwN1ifHNNK2PrJziOsgi
TvBt5zNpG8ZNX7hmqmdm1NhAUacZG40wLQzlnV1DjAE0UufISQlyziWoHjR/lwm2j9sigeGPEqV2
0QnCGEEJYWayMJuqKb9gk/PQbxYoWLxwmTdDziiMXk5SwqPVlYBhuqU+4ASDzKg966Ak+p1wSRzc
SBi4o+hY28PYh7oRCeuGSAj70Bgu9ngKxjd57QxHpK7ux1Yu1tu1Rr11xviLtKG5YydMZGJv4QnD
MJyQh3ooptq6ZPTRpKc6wjcaduYtNhKGktDfmVC13VUZVN33siiaT6Kdbs3IWYua5hwWBFqWVwq7
Xw8uLsJmZTM3xKjMAfVpYVfUvJ6pwfriyBxeeAUhKQ6JjGrqEIRa/pA62eCGMsvWG7yhqKeIjqIw
aJJFYlyxAOyHy4KvfTck05CFq5cMX0xTgAPrW0uTWh7Y5Eh29oKXnU5NMbxS6f/m/MEBfPvV6fJu
uu9nZ3Dmj01ZzFgvIYR3Ozx1oOWXEl3z0Ij+m+2173TqYLVMRG7OaCrZDwDP5vepmukWjzaJg6/d
Ulv9chqgC6FpDjDVl1t1+vSe9glHhSpHcRMErMrno40u53SeanXv+i6d16BJA7h7EmilZ/ug0huT
t35IFHn2sbQBFYQMz8Y3QVVTVE2xTb+UF9n1d/RkfkS5iuQ7g/FtBlj0qG+CxDcLJzw5krgeVAvl
rmUl3yYMTuMBeyk5sXKQvA+xaoqvrYGsc74iHyTlAx3i6WDzfWG+sxjEj+MSvUNrDj9yqpf4fcTj
ft/Z0axIORnUI11a+3OxxjplHt8O5Y9UGVitZFvM+2TVfRLqyAduEAFns0+BkSESduPS/VCkM4jR
JFLmM3g1/Y5oSASgZTW2SLSJITrBciqp7/oeTqqmuW5dKCyaK6aqAeaW6zIiL+Ylf0y7rEWfnFIL
7CbqCWevlQbh2RHKQlgBW5M/mvUeKFTGYBECZb3DPYwbS+oeQAY+6LQESOdlC+uMoXyj9qmRF5J4
hiy3jg5FPLSfBuxasOgcr1Fh2dOTDasuKL7EcK0pBJ26gAeJeejE97r8kZSsSIOgGvWxp2hkKSLQ
LNkprt0w/sxhvANg6m+CdYPf0hYqLtnCoJu2SEQJt84xKe84xjZX1KeOQJVs5dZuCpI6eKVL8uvB
GOCrdiGYcPsdDsdPH00TQ6BnkDxC0vbro/iB880UewHmG5ZL475yvV9PZvQi6J5irWBYiDzn6fXA
GdrOZHyWZVk5FwHQ8U8E3pRHQXpB/Mq1fl3KHIZoXINupUTZ8Oy1G2oL/nRU92EuEBzySWf6HysV
eONZF/S0q4PsoT/kWWZfu1UvX2nC/XprkbAySaXhwHxUq21V+KkBJYiFJfDA6kIDV/F6TaLmhPwp
Tb7BAFjSJcbv5aV7u3XPeg6KJgdrt7dZXbxnH7eZV3/KO8oLBH3xnd9Ara7EMB99CpYPqP4mKsOo
ePPyRX93j30mco6NyMrR4tl2wVjIjIhgiVkO0uaywHT8Kevs8XxNCbCc4cudWckQodxECQx0Wfz9
z7xhXCVKeukGLLFP77GF2Y3WA0raDhIJLfDePQTTNJ5CGllCL0G/bi/Ek7z8mdVvPjTPMNo23hff
p/vx9Kq5Hj2y2cYuVEU3fqt4BDQCZcMeM6VEpR57C3gi6Qto5E/wz+FEj4JkuU96Ugrpy/QpcRKN
NNVh7tf42AoHhFtUDMNVIGEahtIznEo0rtj+mDfC+myrjrpYknewLg1sqSTToOry5ZDXgboKHGL4
gIKCx4Q4b2o3dLqxxotS+XODPkoXBF/KKt77jKznsGuXyN3HTA67E0BuHWM4G2f2ZKcEVSPFj9Qr
r+FvOlKewtnE9NG3eQ+fdYmzEns4x4kJ1kwVfWLfz8mgLSqSh1/+Wn7Tc4PSg1SBtq+NgPDZ0mJx
5Z4U44GoKgEYj2qWc4TAG0V+25tITyy9lPEG7IMBIfTytX99110qCdxgjAB89xcT1xoHSBNn3Beu
TMRJ4MzTIdaZHzbBhgfPgumVKuc319Mba4rWtpa2fj71sUdTr9qUPUyYYL1mG28hqlVzdNPzxqcw
ZJbUeuUj/vo1MgAMuMOK0Zfryu2l+Gk58wYiir2mZwjvwtBMeh8pAs+z175ynV9fLto23lYwISwV
vNxPryOGuuuMZtX2li695Z3PjuBmK9ZvY90NJR0Oh0L8jL7keFClld2+/E3+ZoNyNH3bDdkFHfR5
+Wgj3l/tEfXFOPf+cYBRdCuGZg5L267vXr7Ub75EcikDBijsUvRsn62dNmCIgmWZT+qty7tkiGWE
T9gjfSPgzENAaPfx71/QB1DGh2NKhTrn6a0tegsbdb0FFMKAPKLWLk8jugfvW7SIl607Za9cT25b
ztMtCQ65KxlHMR7i/Xv2StbV4nauzTNjSg5VIUpcxSGhhN/ZSt87EZ0I1pN8Gpb3DWB/qKdtoD9a
JN6SteC1gGvcPEuaY+SMw3WHkYX8jCzWJvSdeXiL9s7BbNGQ2Lhb6qDBaBx34rV5xm8eR6hqPPqs
FB4N9Wf3rBySTiyKxlJMB/jcDHNOFG5KH6B1iGNBORmfzxPwoa7KFEE/8+q88j78uq2zqGnUL4Di
MM/86HX/9N7FtNKGiuy70EPiGxq/VCezvTSPfZS7tA/imURP5BgvPym/edlZSVHDKrQ0OO6erdlN
QIhaZwI4ZWBidyuTq3OVANr5+1dBacWQlnd9myU8fR6RNCDPLriKi374jaFCgprsNRcvX0X85vjl
BcrzGFIqlmn5bLvmvfJoqpCVQfviC61kc4GZkSY4Z42ztOkBbUL3v6X/S8O8b0lPSRN5jRqZHA7b
RZIYj4WxX/lWfxkVCxtRh8vbz4kOXZMjn372cTVBm+YzSGUkwje+JovVX7L6Yy8aIGCuPbkHv4lK
e0cCSPaZh6DipEIs6Sv3ZrvMszeUOQ7jOvZm9DTesy+66mOVwDTgaDpgkdw1jFM/dHmJ92eJO495
VWd99nLiPOm4zPN334wBQdVpIh6onbHS1bnvx6+MsH7zxPuMlMU2QJTcome3BvW6X3qqQwJiRfeV
jpcz1bnqHCPYeghSToZYEu1XbsSvxcOmNWFURP+O0Zl+Vqz7heUXc5yAY63W7CyO4mIvNAlV9IZB
gbAXHFYIvJcJKW0PL38Fv/m0GNDZVhWlO7/BswUmnlmTs4CglqnO7duE6eqNJbFmxhgITxfH9F/x
8dX3L19U/npVNIae4JP62z73/NWr0zLeemS8em5toCU6g+yvqWvg/3fsryQl5Oj7QZ4GDGwiasOB
8D84xpcEifSfwBNnIyMLnVThgq/aHGkxko+u/aGYd3S3p4x2ZiOukZ0tb4bc19+T3mH5Qt9NUyZ2
Zue4trq0sF9A4jpJplQSYRp3y1W5Rt0r++yvWzoCBzZ1IH3wn1hCn75qVlH4JHTTO7SGkShUTbAd
hRVOYLgwZy/f118u9eO46VGbBR6K100p+3ORlEcZgXkA/MJS9v+XvTPrjVvJtvRfKdQ7D8gIjg/1
cJnJTI22Zsl+ISRL4jwFZ/76/mifW2WlfC24gX7oRhdQBRycspmZJCN27L3Wt26WRpv2xOZi6Y1j
608fWHZxWknr5Hp1zBy+JIlbzIUx0uaio59sR6MJjzHvlxtdMwg6a40QKGLdXklRtrvff8f3sg8e
VhcWKnNfaZl8hrdfMkwx+4Q4ojFA5/p1aQA+kTP9cIVp/mgBA3WRlygANYwgWwYp8lObttWlAT7X
77vIIQCmaT+11bp8/P6Tvdu1bD4ZvXPe4VV4bB/sJ7pXSOKMjWUDRD88j93ePrWiTJ78/iqAIA4X
TSp85NCrHhmkx3f70s932cp6YJGVgMxSofnbJYanxZvOqfG24iJ3H3DgVQ/6ZK2qLGtS6BERyDMq
lVWEYYWWH6hQxpQ5IZS0ZnyyFdRXb8rcp4rgLiOIy7F0zwWn9TIYM12/1rRm+Fy4bdfAPtbTyKdC
aoAMCKjktA1X+69BXHZ8DAxHAEupoo7sVWTMTJzoPMXB1BYg5oyhd8+9tAlL2rJ0uWETxjQUZzPR
8fxgcpebbGlpFhIu9KU1DGSfolComUyn6PHeVPPy0jc9gY4Q22L9VMW9WZ1ETUY/flR9O6yBtXp7
PGY2ge22l6fzMQyzkJEda72GBVT27VHPWNS5gluliDiOeCBeZTNat14zDc+WWy3lEfadFIC5I2t0
hkrNMWk8Uy13HFwZmCk0yTCqh6F7Ckk6/MokqcX8oUUFpSU+Ary1Q9FcdAX5RMCCihCxs6NFL5YT
zWvjGbMyo9nG/JY05gru6Zr+S1aF5isDZ3G6TAK1qKay2gvsyitLvAx5ec4AyEhPljTDnGmjvULB
A4jrmsEf4TE6pzxa4vP34D30Lb2v23MukYm2nI6cxLa17TRKokxas1bXpRUpnZxIwm221tAhYx27
crkr61K/rTrTJX8Qyyt8dR4G12eqQ4gMKtMm3PbtWH+OzGn8Bsl90gPC1uavUATXmKimLm61vrGt
IM46V9vEdiaBGHKkA0rmCT1EBDeSATWi8CUyfDEyQvtEVB7pCJDUEc0Dwh4zXD761kx1IBWORsFN
fDecORgFM8gAtCvilWwO1W5CjvKgE9kc10RpzSWzRDcU2X/YdrF6ieocUR6JdUSCMPAsimyMcPOW
67igqLT6uOnqlYBnuOOMTqjvTYgZJRheiOvOyqAbp6eaaa88I6vU2+m93ZpBP6smJc3eHhw/TUz1
oFjlLio7dqtNHjf9OYKj8h6rmrjpmc5XAErhP2x78Peg+4XyrrxCxDepN3lEqtCDfdIZJz61yzAC
1Udn/FBQq9n+3BgLwnnEpeh1EsDsfuM21pq+TEK8T0C2tlUGbV+Uppq4xfxYE2uwNN84APTHBdhI
HOUFUSPbGLj+NzqqBCu2A3nPpbmUTP4tkx9maDtk4mp03GYXMw3mFs9alW9K2okQO1zk0ETl8kpC
F2y8Z6uym4d8od3td7E0UbIIoz415s57mcchYi2w44EXurXjjFwot+n9ISnJdaD3S/ikRBFFkKBr
DfqOSFgLTgfF5yfK/7Aj3bBCmEdvOBIf7FHv1+N12CEQqNqIcciLf7tRJB04+GSk2YvXcVgBERgm
tHr5aD96V7vRdsGC4tF5QeSJ5uztZboQGRVTS4bEPQQTJuK9/RUyAmDGUHNPeJbaC5G7eP7Net7n
cdV8QWvAM1PlLmkOqyhsEfDwZgQzsHDSPZPkL6QeabcVt0F9sEf9avd0YPthZ8H4ioz2oN5r6bsN
THf1DfktTrmD/uvclrbLwCJlzHbK4A96o2NP0xULT3jVMF4+JikwuRzLKOtPV92TzYjCUPeMQTC/
/X5z+0UBwyEX5A6fzvDY59/+ltSgeYkpBJRikcqnbmXlVGbZfqmq+IMS9P0JiNtGwYtu2eUEyNDx
7aVQUVQAX1rSdRj3bkWIaJ+q001f6IrYn/vJa/ZVP7sbpkXROTib6nRgwvvB4fD9Vu7QPqMzsZYy
BmPPtx8CQoFk02TcWRQCmvFMdK7bTF+k1ZmfBiaGHxxtfnk5xh8MIwye2MPvPA10IV2HXugQD/JT
pBfF02QuGSEMq7XJS8IP3o31YXpzvOM3ZtaCKYdyDd/PQembsctoRNnhZdJA5LhZUStfK8r5vNTj
KAi9EApjiI23ZRIVKKKCsw+ep3fnjPUD0N9CiSo8ft+DWrFyo3lcJsxUOiTx7Yq3I/IdhqqVpi9D
WowPBDdb93/6DHNNyjL6NaZAXXPwpXXcjYVoq2kTJlnKBC2pjydkIUhRYdh+cKlf3FDDIKQLtSUH
OOGs79NP3ZnQm7XYZOi6YaiVJJsE8crk98q0v4yj5/Tk/QztF/oOebQ3U4sura1DWFzCkK2dN9u8
wtHZ3ydaKq6hgaMKwnGy9PvBqo1bWzNAyk6J9Qn7U3ipM2knk84q8C/JStEQ0JZaf1pKacJoQGO4
z2m13Za1Fz8SyB2hzuKcfDoOpXe+JIMb74Q5QLOau7S4cEENDb4NWMLZ1kaz7CfLy5MtZujIDRqV
lo+zA0MqKDRZP1ktBS7D1hFD62yikOk0Ykr8hChesRkJY7b2joyGV3rP4+yLljiMTTd6oCpJEZma
y6GI3WJDl8rxGHwNOLIbzIQftQ1+dSt4ymyOtYKbcXgsYfTQ2ZZsOBFNOVG6tjibCr6dNoxIsVB4
lB882r+4HmsGjU0Oegyhvk+Jfrr1rvSSBW0SBYxndFjRzFBDmOWQQ6Oxsm15sPWPlsz3qzM2IEaJ
IG0ZKbqrefPt05ZYmsH7hOp2WT5NbGgrFRgOKIGijxXY3V0MZgfSK5RwWmIKlTFicyeDIOzp8xG6
NTcYUl2SZFqk6oO17Zcfjo0elB6nbdc92Ni0ZnS90uRU1IDNvZcxQ/+0Gxw6WLa9fHDO/sWyguqW
dxuZB7PVQ+dBB/A81qTDtbzVod40zVndL/opKtOGf6zifYi++oMvKH51xzlpS2Z+1BmOe7Cw9FWK
4d7iGw6xhyWqmW07PC0zOzZ3tSkIVe5bYFM7Z8zFfdxo2CdJbNZ9A74VyTPg3eYz3ki2uTmloeWr
iPj12g1lziAwbe6RaHXXFi24ZaNas5l2S9G4n/k7TQdYq+iDwUqzZl/XafWKNJgZYa8NnfvBkvZe
QMPBXgjDxfZl2pJb+fYhG3hxp5AOH57vXt0ldKR2NHAB3K9gMuBqqsCPJ7VNNKBci3OAN8gUOxNr
jd2eqcZTR79fY39RRfJ5XECLnLl1/dDMoow69BBPo9sECAyIw2U+4zM6ij4412NIPtwsV0cXtQ9T
H7zOh9J5hf/Uq9tx3OjRnBz1hl51wYxQ9nIGhUFGWYmIk+lXGj9ChyLW3bCnEbZZXwBAnBAw+Hko
42Oy8eBomZVdXOnUFs5JY1J+cyhvDeI3nXm6pHM03Se5pitQ0yOYPhOaXILgCpwv7HTbOc2ibDE3
WmlXz5x8jZdMTA6Hcd0qr7DwpmfO7MUXWY6U2Lc1ss93LpR/ENxj2NwbS41uK3PQsW2QEdmvkB3z
ZTfDiOPVEKn10WDwe//8TZGBqo9RJHs8kywTp/jbBybqHGBUSW1tUDMb1ZaslmoFOcoRScwyoDx0
jHuac+KKsCMP0R8Yp+IEPXFxk4aOfQWFpYwuKT1ac0eUdNWfwXgtHssZJ/S2zhwaFR6fvg+cFpDR
teMQzRGwoybqh/fwj+iq/2+Cfhi//fTObR+7x3+8lChN50+Pxcu//nnxovqfoQDf/+9/E35s8KmW
QRCoYYPhomLnrfkRfKS5xl9y3Yg43XFkQEHLjvA3F0DT/2JmxSvLMslGY0pMO/8mA+DrArzKDYcL
QGnqoSL/E8jP2/VhNYUzjzbX2CPENhzQxdvHL7ZwBEcqjQJg/LFfV9ayJy8k/GBW9faQ+fdVkCxB
MnLR83x37f+02+NoEoSERFGAFPIKoM2+9pLHeHLOzQrqWpINF5qsXn+6Cxc/XqGfSQRvd7kf18RA
xUDiO2j2cPZYwmguVdxq2zGcyWjVQu0qcvvwzGqXx2kY5Pm0Wup+f01uy08nhh/XXKsnZmUG/zms
auAeRXPVAiilbXFveHEHnyUiZhDQz+73V/rVL8pAjuHm6qd91601KgtPkNtp23lqx7uqRJEnkaV8
GqPB8OcyNI6kjgJmLgjX/P2V333HdbBElYJmCFsoko23T4yHqNjKTNFQC7kDadZmZ1wXFRqnbRYK
ZkC/v9q755N3x1qPlkz40cEcjlqstiGlwSBW2KGhviG9byD5lh7c/8ZVuBItKnoLZIG9/U7d7CCr
Tm0VMIEJz10wDFstFnXwZ1exyO/CbM+bxkpPoX1wFTiFsgUyrIK8K+cLbxDajtNn+cEvdnh/1qtQ
Z1HgMnxm4Tm4CrJqE9QuoWFw7yXWfWO8rmRon9SNEe7/+AsxF6aAx6hJbX1YSGYc9AFelm0wz3QF
vUhCciR1+oOjwuEjwBdiAuUxfGJ2Rift4Aupecp7N6nboB4NTiR63/njvHx0APrlVVaINGMuaaA6
e/sI5Ao1vKibNhg12pgtDRwa4m71h48ACwNrPUsg7DaJaPSgzJ8tAMWFAu/ZUHsfgSabjH3YaY35
wfLwttgmngDFPEmmLA4MMBAEHZx1uAlq6NFwBw6Udnw5U3skND37wqAxBP+YmeXF7x8F4239xxUp
LxHCUivxzOq0wd7+fnFRlf0wuHqAophirpE6ZimCmNGbpyf0UR8jOrf7pYuNADNAeyrMPDlzRsId
PvggHGS41H9KKo6wFrvpujsiHcRNe3iWak1nGZyBaK0xAogDmIk4FV8bFqc8rtOiRgRIg8CTWxOY
vtiNmfKKO+yGkXuJASua95i2opdZNyHWEjk0tefNhMniAd632V1U7KXFiddqJFH5slAs7/04Oskm
pUt+pU3kKW8FrnXMh5W5qCOQx/UF0WvjsCvHWp3phMC0xFzG9DA8UWc3q5SrOMJ44Yh9EnXo1QmJ
cuPtwCG8C9Kut1FbMANtg4bDv7Glxp6foVfBFB4AhpsPkdG0aBVjsqJP4Vqa2dWIHGg+bbNoOu1T
C7uKDk562ERlPAJAmetl/mRk6FK0U6hXnXvmmHOGXwM59hk5BIvmI5hw8X9aenXLUZWA6ETHXwjj
NmSSbabJaYouPt1SaWc3Y0IF649hNJ+FndTr59IFt+yTqMUrawMESjf5EJJDtvRG1e4sIMwQRfKu
IC0Q0gvxOWPv3LeOMuutgNZCALk9Mc2ojFjiAzRb6yIzc6LlHELkT012OnTtCx70rU6fkcjfNsa+
FkkRYyFpVvtNIixGcnhLrW1piAVeWDs5VyBi1g7RtP4tUMpdFSB6nF81tCRMoUhBd5grhO23tGvG
ZZMUSMoCS5+ir7HReleurOVXLR4dnPo0f4BtMgnvST4fiYLVMwYKfpIa43TZ1vX4hfPl9IpVip25
N6MH1CHqMaE6D7dFMjIpDCtowFAHJ/vBTGeXtJoQQMqmNlvnzEYKC5tdc7XPyO/rbxlg0fgoRbK8
7DobnCvSARtVPy6S9iQCirgGJ9k8jGHFYw0dPm53cq5QxQ4CVJsWOfon1djqDj+StPZyWNHKkP2w
zBH74u2HOuY4rYs6BCjITmH59TQkGQbCuCBALXW+dlFSP2jFbN+Psp5y+l8DUT5EP+vkR533HFv6
fg2WwXcXJmvqQyy8K26ZIC3NInU5yCiLmMgwO7qzs74eaYy1AFg4von01NW6Id8rx17KHX5EUK0J
MXOYLIAvgRjo29KF7m85n80sJGo8h9OvMe+ZxXIWofQ3gLgboHW+ZO6iPkfRNAIQMiP7eRF5fVN3
k4VNl9ARMna9cdJIQ2+GrxoWYC0oa8O5hOa4pJD5VxYuQQLldTySkcX0I6w/V5XoKIo7A3OLiAG1
bQwjHm6cPiWiRbmpdwOfNrdokPYZkVKFOZAwbkoSfJgDZOc4Z80v2jI00Oa7yaDBosUT0maFcjII
NfyGCJF1FqK4jK1zURTGC46Gxd32BPWdjBwZ1yG3M887yyDukBZ3ldvglZXdRufYioG9EnJE0jC+
SGfcicoNt2Rc0yEklpj5WxdriLv1xJKnTsZ6FbS0ZprAw6gaA+ZxZwuLRknuWF9q3etogsnaMLhL
0jXWyxtOYgAgZ8OgmvkEwUDFQzlqCqWJUNHz7LkNafOG0s1zq67jp4qtbMbxBMEJ1+lkvfTmUNxJ
ZbbRXvXC/IKkOP6aQZC8W4xOYnsBDr4PoxqHxoylhWCnOJqugV5CWmhSsuT1BdDBHl0XtYWeVHkZ
WHOkYVd2HPNLPsr5aZwJVcZznqZbqYfEOVa43AYCVZaV1NwS3xXISoQ3Ot1GwfDTm0HxYAMkPAXB
y7fKbJsm6KOClyfnrSB3JrLAHttJa79yQMsBLCiA+0cgomMiCq3IaY5RU8qjIXcoc+jMNvekA2EE
dwjbxOVWm9WLIseGJL/cNRB2eMYXa3GWB+BWk7dJqTCwAGvkg21wvoDoSc2Zt9GRGZlFbj2Ye55l
x9wMDPQfF31sjU0uoJWDB+6H9hQ37Hzllpn76pVNbbIUUwUwvoXGskVnR6+ZNeBZSzG++vAT7UvR
dKRVj2YmYz/yPC3F/VzjJZWi7YOkGuIL1FX0dkOyZUAdZxXSgXGQ8VPftTRVTHfN/AtVTxwAOmxD
BVVoZNchzzxhFqnQhj1uN1zNvaz64hTyUPY5GwQJsZ20K9x9cd5DPweG9ko7XA5YFqNq53ROEvrZ
lDTAFbGfXEqrHj/lcDG/ddNQX6RwHjLfqWd3BoOj1ONY6gjPMcRpN8TTzUw9elSxTSh49AtRy2dY
/s58nOszbsw0LGq6bXDhrd2MyVBtSqmX+CT7jvUyi1B++2SspRdDXmb6pkh741JfalyoCP20Zkf7
uBs3/BL1VTXFwJ2xXeNQIOYsf/WaxZv9vGWox9xNoyHZw43bCQ59l6IbkNIycCfIMx7t2Tqyzbi+
dxm9AXZXBuTbRuuSu7wqSeDynMoBPTfL+dVslbS2fdlX6swsi1AcaTbpcH69ILnb2kpPGDVUhH6c
tpxcrtw85tXGUe2cMFK3a9+J5/IzkbargWEu8ktP9pa9Kbpc2udNLgkfQcqShlDvjeG06D0NhG8c
h5cTW1zHWtvr5wrdl4lOIWxvWXMy6bOxe5/SkdJrozuD/dLogjDfWrUvtlxwU+cz8pR9VIX9NTGG
C7mSOf3zc8eLEbxVipGyT+a49lWZxfLQ685Sr8Eq7VUoE/MzzdnMglut2FmIcDuelzU4sbQNofGO
GerrbM96v7UnsyMhK+zMe1tU4hvG7ApyutmXJLoIcVfNwFk3i0q0zzW0cCK6Ehm/mJTwnykD9CeT
MJjGL/i78Y4JHodtHZr6kwH69aJOuuaF2s4Exx1Z3a1Gl6/08Y635yKqQZp3LuO8bTN0iBmaxZSX
0FS1G9qHhXHsibE+64HO5NAd4uFpgWeGpV6MvGStnLPjkIyzdAuRnsIP9R5G987rMmpioz8uowFN
sC7C7IoD5oIVL63Naw3PpdqE4VItwaj0jPKJjKXFp/lpldu6JtzY96RoRt8evfS4VbFOHgD2odh3
p5TnlcQ+9yJ3WOE2VFmIKhZCrG9Sw+JDZoaZPxXCQOIzha1xEY/NggV/kaELp3BcTNC/yGR9IedS
B9XWtrddU7jnysznZt9ohJwGYEiM5qZfQvJv0kIP+yONuiEJuFXt7JtFSP+eyFMh2UOZIFLI1uUU
mINXJGxDbqyvtmoCgK2KYWlgmlpvBaq3sfUBTI+B83dQESk8NJDkU9xOd5F0asJ1YPE3OKUzkdFC
B6hBiA45O9aXzu30z91SeS2Rvul3LoniBeDX1550UrZMnxiJ4rZXhXeZd8YqnWmMst1itBku0DMD
EgGaQxk3lFm1AxSxqECFSZ7uyniKq52eoa7yyaJH/8G5ydDxDw7VOYPiSRABa6hvjYqh+dmiKTAd
WwwyaSDDcWZ3R2Xru7VXPDfOgAp0IJn1mVjFBVAsbiXXr1zKqKC1R8cBZKyRUmBO2IV3YPN6fTsv
ZHD4MkprFNQNYi/qOaRwYVMmtwOngyYgy1cem1XBrJQ5JfqmcsnKb4B91ZmGmqQCKOjAfrfsKn6x
x6n8PFSqfdClmm751YqXJqlhnUVpuNBpd+L6aWljRQxNGNqbMI6pg5O89L5ivUThheentfxylkAQ
zE7vkC1WZYxVC3/sxp0nQLPCnIj/IDJbx1mrt+UtttfiRnfouxEg0Th3YeHmzxPJQ7bfk2p97A0u
i3AmyUA7jqwZnpLIR75HwtpEHLDSSdKOM+e6bkhQ8mutkQMxvUm+bGQSll+xm49gTpiNgklSCHT9
1si9pxxXE0rsfBCcHdJ+uuX90pmiaeX0GucDpW/mLe2jLfPR3UhObyyxUOcS0jzG9EwqB0EtcawI
5mYtnR/rHu0NSsO0/7I0rnpwYgUbGLHL/IzquO42ceka56WR6acEp843VlqPpq9bmahOO0a8TlAO
kfvsZg2JIOaytOxGov/aW5hDWdWi8Ewjc/xzBDnkhsnJ+Dm2bbzhBg36izjq2OAkRAfqas6hR4z5
i1cvAsNDXmhbERegKnJQKg+JU1Iu5ugrWca9Xw+t/IaWEMhCkghX99H+RI9JlGmf0UcNz5gpPeI8
+3J1axcpN2wVNAVFl5BIXI5qvJnL3rkZ0vXNRKEVv7ocV68no8/jk3aO8ByP0WiuhkW3S7ZzR5gm
GX5FiXpNm8vL1NSLMHDcaooIGB+BbZCS4KHACcunzJ3Jb8f/1TBrsYgO8jOyQGbfqCuDUHASLUih
0ZzyGwrRzNgIW7lUTHanYx/qSejxodfMj6GzBuoS6+Q9SDyCAD/KZTYDZYF+4H4KhuxMU7yTGXEY
Nz9JllPbLclmlGHokkIf4jtpckNxXjfI9bNqRdioE87VA4F88Xya1iAMfXbJXgTZ4A2lT34fD4Jd
AwLya5hxt2Qb2pcQDmZER3wmJGNKal9qZ2xfvEb2FINV1n9mR5lIe4p1srkaNX9ZWq+4dWSFOF0U
U/IaqgYA5jCV3Tdc2tFLP0xZy8+wlN3WjQjd9j17bF5nflIiJwcIOexfNlumEub1aHCs2SiyJo7g
oxtEV4CT/YrcNr7vdZPQQvjidNnb0mMSqbudLVh1UGzv7L51om2YevKM8Ce6FjbltrGBZr+Qx4Xg
aDzpaoNJnRtHDttDYlEjeKVNy0J1lVkHNps71km7AMKUV5XBoSDvyfoRJGEAagGJdk2fE2VVY2hs
z+NkcIiTTd1W/hC2CCgsHobsCCdONO6cCY79HXHCK9TNLvR8E40kX3HCcJ0XhxPOpe4k04um1Wm7
IWRgBU9kxtLyzK8kFpGb04JUr2iAyww2kTSWWtKvYaM7j2baNis/EamX3wo3tbcr/0NuohosflDJ
ldrbc4LhYzldvobRNNFck+nSynNo9OGtmYYjPJ8Obbgtbp2o05ft2A+e6slhm9zYvVk6K1GX9CBi
CcW87NLA4d/eO81C9gkm9IidQzVPS2ZCdUdE2kZnQ9KyISJXa4i3JKz0SCdbdULtYEzxZiAvnVxY
VZnTiZnWNnIXGzOsX0ZQLzCnTuk3QtrznA3YdkmbWVKGe0lcriO+wZlK30sm/Vyr5uZO0/F/+aKe
qzt9WszrtC1ciyyA9UXVmU/fY5JXHn3Baj4bUjW9Ck8Tz11astEhxeUMBMymVX7dctT34zTNM+qZ
NVUgN0bMCyJtem9T2Nl40cn4otMMk5q7iNVFPq8kgQgNKaxGdPAPEwF4WYD8Joc4UNEt3kRsN6ia
kSabAcuAxz4L8rA8jpzcbh6MtCdhmJwTKwkqs5hZAVumVwGKGu4U9lNg9sipSRtg7TCFnug7uiYj
S0sONlhyJgzd9KxIy3BQ28UtBvd40HFS9KQzFaG5d/t4mgiztNAZ+OEcua9lzq63qSpZdRw8Y/dk
rJni30wJWPdPKbpzMlryKaerqZNt250g+bL6GwV5j0ysSU5psV0yOoBrCI3ZX5KstISn9eTE3Rmx
p4NKCDN2euuTly88lH5VD2vgi4f+RLtTnbO0l7Kry/Gr29p2/imqx24Id+PqDt2T3UuY9qxHQj+p
HavuUTSVWeRqvAH44pVv59AeLuu2c/U9ZDUkQr0jjZX9OuOKISgvjCc2SM2s9aY4M+plAEEPli4E
GS/Iu4JCRCCOR2dDtDS0cr/uZwdGtaXTV/g29QrxALJ56gkgmKSZyZ1rLsQdcuJD4OxbmaZi0nkd
HSyEnueATN32fCijFpyX0Y+a9S0WYCf2c0+WQTCRD0f4wChpRhI143Di5guUdGiSJpk7yJ8VR4Nb
1kDSaDfaYpJZtu+yHrnfRtUsoITeyMwqnt1xSByanXNJh7CzquKlGJZ1FaF3BhnBKB0vP9WBdHTI
iXHK0T9r+Q2+JU5rSGTCQ2IIHuhkas4mN2rGG1zgFtJz4DipvMAxqDs0ysg1AdVjGBGZ3i4W+R5E
BhSW5JrNqs3uGBHbApSVvcQAo6wmvZ01T1T7UCJ5Ps2UZSVXUwpW10frID1O5H3onqJ5QonsY1hv
i2wzh/T+t2WpVwJAtUD4ILc9NVwZ+k3TGc6RrGxNHmeMVlAZF2iwH4pQhVeMeCopsCZIhGeAtlWa
gSEzWshAQTfYU+Tuk97oNHKvoHUTaR5kUvUhPWROSU6+kejJdOQXI0ZGwLN1naszxO2SnXjQrMbO
gojHv10C28EF7v0YUf2f0Ar8XxsmwPzjf84S+C/0A1H/+I/H8vkf/qN66p8ff5YQ8Gf/W0Bg/MVk
jdkaQz2Q9viO/y0gsI2/gI5Ii3+poyNwTSZafwsIDIIFmAEy90aGxDBmFSK35FzH//qnYf+1xgEg
J+XvwpBO5s8fBLAeeJSZx9k2k0z+B1wrmmzrYOrTEwtIGpCaoQ4WzjVGt/ako29Ds75a9CdZezhq
rCFjPdON/rxkPZ79jrad6WdD7BwLdMqXmHzC4zlZzHvXla23mTsC+mhM6MsTcMZ8Hy4aGw8bnPvp
p9/8FwqB7x7x/wyK+PTYWddRFYMyPGcM7N/OrDR9gRZXWeM2pix/HCcprjPbmnWfJRzGkeepO2OI
qZ0gKaI7o9a1k34366NIsYXo5rGaCgpTDZgShB/mOJbfa5m8jRhyZYXufMKiP1/0nRwfpDJotzaL
1C5gnC07pwrXlytnX0oLrXxYIhLVPkf5eqTXS3e+BKIZn5FgnR2zzudUUoVJgGk3o2FrE30Q/u9/
i7dT4x8/BQMzQ6w2bdMy14HiTwoNo6dby5Bl2poGi17dxQ5Vjk5MJ/CwDwbUb4UZPy4leG4NJoZM
/94ZG6rCNGA/TlvbmZmFl7V+gnhP2wjOhcCFQoeoxPLy+9f7/yvO31Kk4+d//dPmLf+fl5xj9ZKz
3Py8zKx/4O91xmJVoOWNkARHKxNT8z/rjKGTUkYQGYPx73Czdcr/3wEm1l+0Qy3puKtc3MYH8O91
hmwziq81dmQFe/DnrT9ZZ96Os3ka0ShhszbAkrHY8IgePJ2R07Z0IupNI8QXm67WzqsrEaRLoe2t
0im2P/0yv1gYjINH9Pv1+OQrBJgZG+L/t9fLhEtAUsz1gJlGEUGkwF9rEYndAGSGKdzQ7cF+UfNI
i4FqbFsPyNPJ0+zM6rhuy/mkG6eryaqzkyTvSSrqRRakOZSDP3tr189p6ThAkGazfFks5m/eWoYy
C7USkU1UaF+baoxPYtl4BC02zQf6zvd3AFcLWjWdGw0p/7u698360BrMY1DNDl7c7MdpsveC0I9V
BFR9dSbvz8AN6x3nq9F2XvU4a6DMwR1PRJ7gnqwUY0AMZnOKohOnV0LjJpvP+5FzTCI194P7/osv
iQWZq7EVQIw4lG/laV6AgEzWkYGjbYhzWeM6SCBV/dxQiWmvv3/M1nyfn4QKP74kj4jgxSIv6p2U
qmtVhBIzgzS/lDByWzqSt5D1oBdW2B8fUpQWOAeQUVzTDTW8bbgo+5oAaOuZghtILH1EBNzRrIwy
oGNjOUGs9YTz8R0W0MaMh25yY5DfYiYoX5vEKsl1EYt7nRaV0Rz9/sv86rfjAZEOzyOT3UP9jErI
MrfiutkAu3TPSqWyfdFOCwm4WRWUvfgI1X2wYfGAYFijjlkfkFVYefCKWmlVA2nHs81EsTnVqpBq
Ik/1QDUkpPz+q1FIHdwmeO+I5SmWdP57qF70jJxTzQqfG2dUQWh70iO4DR/ptg4UNDwNLLG40RGj
g35n8TzQBrFxMhhUXIbz2RSktZciNQjdp2mQlBMVdGaLpJQts+IlsPKq2/d1tfhgsewP6qJ3qx+k
KR4tajrDJH/yMPYxcmxFf76o6TXSX3QHHlC0lNZpPikABwn0Qhl5xgeywvWF/qkWW7/96j1HIbpa
gd6pvJyRSWuCm5JkaZnS6C2UHzaa2JgdaYWtsKP9oHfuNk/qD6mdb6VL3394MC0sohaiLGIHDh4l
uH2S9jLfN6bW9YGM03dMKftCrRBnSkM8P6K3+4Q+UJz2HFFhgTmR74biI9D+r354njHEjvzoBs6Y
t8s56W+wz5g8brICzY2WVPQxyGWN2zbekE2nnSy6+5FB4P3vvjK3sOGztjMHd+Xba9olTpGyAa3t
AF/ez4NoNkunWxDFIwLdCZ7ewHmGZTFE5Qd3/BcPvIXwfT02cO/BHB088EzUnGaMUfZUNiIhr1D1
adcTMiHLKLmbyKDcQicqfTKk4yCxFWHMPTnAvRLR/vcv+Lu1xOWD0IHjJAN1AjbB299gSvH2qQIn
NH2fyFdEd24sAMxIunC1/v5S79YSLoU+GOaESQkMqOXtpfKxGURnOdUmK4mXaogYDsAIfWS2eX8V
niJeJ7iULJPs2G+vAmY0NrGTlSAxdbUXSUEngiCmD7bL9z8bBwaq+FUPTGl4WJV1yJ1IZmmZx9aO
i62nyPaxSS6hPpQi+P3P9v7NYE+xEI4TBkKi06G7JEybIe4ll6LfROLHWJvarktcOyhSKMXe0gPh
RPOa/ZFufV0Z2NAw2ZoIClkL3XXT+6nqSRoFD1+Ab20dpIzzmos05WF5RtOc4X8ndL/g2O3b3Uer
IWd1/uo36yGCZgT5a/WDa8cSBw/KYtmdJIyTbFrNaU/CKK1KzLWivyAGHtw0VM4Eh6/Oybjtp+iY
sZZ8GIAunFZN1HMPzEKmn8zZhe+PwImAGNMlbRUrq53A1IvsOUgcm6KjAXH7Iklvf2h6UyuOIzOK
z+O2iBApMk5p9zWDrxM47qkM1GyUd7x/HSBmC6HPPnZd93/RdmbLcStZlv2hQhrmoa2tHgKICAZn
UqSmF5goUZgBdzjmr68F3W4rMshilMqsLF/yppQXAcDhwzl7r03RHqf2FX77Rm2R2JnnwmqTO6Rl
SGSU5wIstimXQ4Y1ARRsKA7k91O/iBuhBv2H9Ge6V5huWtyRQZtNG+ICg/tucRhD8L3nZUtWBN7+
QZ8A2qIJkJ8DogmRoogCm7/RZMMOQyQ1RLelAAv4IZbOmd0L7WecTc5nduzIe9hKgQAQi7oteuU0
IWUw7wxImn235CTIbgfAwGeKfQax7lNV4tgm/2zjZ7qEk9H6j3YbeAtk/QRKpWUhI6s8hAnR1MNS
i8Yx1n+OljS/2dWolbfSTNdEi1lNoD2aYka5VU/wQCr6+80mIbSdOd2lzRnSCGWH16KAH7cN/Q65
NUQqEUOIMb3yas98bMk7mSEpDHhDm6A0cDrVFvDKeR4Bc1Oq9680kyLjZhkKzuwNKlbcV4PQvChz
iqzd0seAzRsor38cTcHhgP62hmKny+xvagSYvBmEPsOdVmJwtvRv2u+VDpU7zJJGcXyZSORIB8oV
O3xbtKIy02A1WlIprqn9EE5SmTVETWbykSY/vUh7p2hojbu8I+oMGIOXlFtEOqA+NMPNqlCyW/1M
qP2wMjVziueuCHpS5iE6899tvf4SCLGMlHJb7RuNaBpqDHBCKKy6x+cdeKThdVUPI8fX8+kL3hI7
COluQW2wKM18G4eFUdQG+fTDE44nNmPd0VJ11IxYJuiEj2DXh6O/s225XM8p/IWtjlTOj2gal/u0
d+UqLuqbIRy6RiFEmZP4zJ2X2d31OeqIUDjSA2CeoaUAwJagbxw6hFNxnM7Jtk+z8Soby+L3sAiZ
hJRUyy+l64y37qL3FdvjBc0WkL7k2oT0QwmYcT3uEkrPsEY6Wd6IyrQedSya/Xb2TXFIK4uYwkTB
manwFw67AOtcHo2oPp/wFy4PhbBprCVAZBTSuzr7he7AWDaJoTpUkVR9ycCdmm5ntVYGZJO4IAR1
mgwIJsSuf+iThZRLevlOvc1yH5xpkqf6bx45W62uE2SMLPNo/CbYN9PD1hpIquzIqAoilG1ts3UK
y6Xx7hjaBWBLo45GO06qaKr1BZQTLcRgYw41X3lKzf/Sdaj8bQb0Tioivppwna4qCZ3oE13rooou
AGpeRxuTba2VzrhRnZifsJxAHW01mdFr8jtQxL0aES+pSqeF4DfuV7RoBVHbRdnWUU0C59YrpbTD
bID/0Rs9PzbGfvpQd8V8V40cHfaDcBPa2aI6E3Ar79fv2d67cy3dkJlp+Ea/IPiiFj6ijZEQzrLp
53rMUNqsTeFZVMEzPfB04XCojxeA05HEpf6M+CBNUVhsxtGkaKCSpPmExgqlSQZJVWOIknaM+dCZ
qQroJcAUt3XvVD0yG7j0dgAeq7R5NLulAKOi684vp1u6tevbNPtxUE53iPmkI4PwYzp61sApocMX
aSEubPp7t85qESZdPcH3H/La3JS+NyABHCd9OKRKxjeFndmKjx49X+h4KV0A11mnZyMd830KwbYj
biGxvphj6z+IOda7vTOjXAByIMuD1Y2y2Br0Qb7OaWPSHAQ83m6RFy0kIaS9vOpmtLRoUlTxnHpp
cMWXKL6nw9z8dAkVGwmhIbGZGR+jL/ilaiAdYdTmCw586Y3uy5JmIWZRE6Vi4vxaHPhuYaYJ83tf
oHUOUxWIGyTaFoyWemUSGZqhXxk9RGpEaJUqdoPrKAv+KXLW37zOsb7HluWgJCaRqYuKCukwgyox
f+Vw6giJYdxExON4j0rTyu9Lis46SjWDHKOpHHv9vKH61YXo21Bld1U+fuXsV8SsIItzs1CutZit
vao5i4cMwUVGHFoJtNpSOktrO12KwicqGxuu83PwAyDq8czHsCmkS85IJswBdbM/cTKvhgq8l181
NEeXnIjszUT09EEODbDfUU4L2Q4GTcowFRr94Dhf6svcHZW+NRKPKBDppTaTubeky0bJWtP2tJOK
G1lM8RxJwkI0nKBx/DhTd1HhVMsmJxHeKr+waHXMvKMjtoISCPEKIl6e3KJW6ZYROn+qel3yNKqW
5Xs2BpHsFrex0DM2JAVFfVcGLX/q0j4dqkLCwSLhXQJB97JDBSYPIEtVeE++FxcWa8Ao4NnbI9O6
kbYI4Hi3aHNdOHihKtdboCbSfpY2PvQoKz1EN1kaA1AKtJmPMsGzvelUs3y13EXwPdmEuCIH96zf
1RBXChutKDTqJwvTaa+V9Tdq0FoeFmXj/zSCJE0vweiL74PRS/q2yWzf22S5IpbOrJxQEh3IsxkP
xk9PevqzS6RP5OmrQlxXQ/w7GQiI3XS+ieC9rJr4S8tJOkWmZwknGqsivsz83vplLWNHYXtpvleE
2dzQgw3kZqEDd1si/qVFP+UtS135zXO16dbPNEiATrYKmOngd1smmGIHYoCFRbfSHSbq5pA1ublB
NQpcRlr1gG6x0frnRmTLN8dJ7QetsccL04PPRY0UfeC29nr1bVQzsQAyrfqoioEtXdlWjZwoX5zx
y7gYnDR5cPpVg0F6Do3c74kfEdgj+0AZh1QuxQO4MJN51QTQAayinLcxwA55KR0v/2ojNxYkRQDJ
M+Ua4NnVRZlB/GSfu0HfzIelY5I4b4VHDEbTU3uK/PXvhCy68++4BxtD5rklSP0cJJm9XT4Yn5Zm
jq1IVvPyRdL8bCI1OfN13kjiIFFRc1LtGUIBxdYpaO8ne6xXaUnjPchRMDObk3KdDFUsus9QGYkK
dmgBOhob2RL/6E2r/aVGVTy4gYGEpDRoYW30vFGPFf2e/CxWrfOVQes9pMTwnbPOkYJKGNOkRcbk
w95lOyiDyNYz10NI1GQy8ka/M5B0yi7dxbkQ8RZpUeIQJAHq81wv/eYglT5ley3XyIUxS9P8SrAP
C6JbkfsUSoJMPFYUM700U2R6cHEL84kCgUC1jPI52GZBlT9JFBlwtNqZBC1IZdDZEb5kF/asTyQz
EMhyr/fSDc5sZSJtM3VHfepi/o9hEKTjo0EQEdkUA7FLys6rb7S9zPuVQ/FLVPr8YHjdDG8wz/SJ
nLesYPsl4Cpz+NDjb6T+kZnNQlDKjVVqZnKWBWN9p7IGeGLprS2wXE+tG5mircWDH+ekmKITKyN/
SMbHrHZJDJnSmX1al/eSH8dGgNxLJ9BusR6zRXMBYx6GJmFKsjSt+GUXOhu+pZvF3WzEJtnSJPae
i1bQm/P6YVV2WU4W7CcvX7dpFdZ9Gty2H0R1IBYU5DECyEx54hcZdxAWG8OMM4g2CpWTwCF78BPX
PXObUu0hB5okp811EQ7G7J41lCB4M30/3KIFZHceDwqdB2hEu4h0U803mjsOQzibFGTubGelpcdL
OlasJIvxbLNFfFap1nqIxUyXeLpEUjWfqriip2mTMRA5Y5OOZ00xTltld9m0dcuSVoPXw9JrW2+2
Qn3QeaYxk+mz9BMvGuzeQB2bF0sd+V6VaVtsnZm7c4c+9aKkjulROAWWrLAzC/Sb0AEbIjsKdBpt
XHA0DixmZswMxtiGgPa8q1yqwtp5wzQxD7Aj3LSejipGM9qpoMy8luC0WdfvsKvStvSAgljh4vc0
MMq5m+1oRJ1w5Vnz0odJ0LKMFgAMC4v1nl05fxvTgDPGVNCs4dlNbHJuE6TdNbvham2vthjj0MUD
d0xbC0OiM3gojwZ3mB5yvxov/bZBhY7CpDgUBozqzcBB+SDrgQEXl8K+Ry03nmMBNL4Mhk7eVM+n
SbJ9J6fvsWkisaOsRfiWZD9I80CYO+XIruUAx1K9FZo93cUejEcAgYX3AIlEw9DVrF1cv0HkDPll
5ATkAI/Db8O+gEyWfJju7blmZiO627hNSG197oyObb2M03zTWhUKTatTP1F++dN1rhbxjVz0nv0g
2G2KWjHsP4KfGlHdIf2wvvZgCr0QUwySRT8wujrMWrr2m1RXfDkJKUnFNmXNTaOaFDq8WUosX1TX
2tOF2U70olQ+WdckVjplqFuUw0P03/JsaWdOcxPDHhdr6dnxVrHnNVjfqmo3+u1qPpiWfEIgPbef
tZmua8TLN25IxpoL6l7tgLZW5QQL6so5R1bg2ui9hpQbR054GaCnMaK0WR2O/OsK9iZGUz8UTur6
UdVNxU/klcHVhCDukoz3cUDI0rpLSFmz/IbEZLobk1h7zn1JhtGsEbF5bg3Ip2hwD+iNG3auV0uy
ziljnI/Gln3SelBBR48pSwp/b0pPfQu8ulRnwB2zQ2ep6VcQYKXAK4SmPFK+liXRIgxKCoHlJE92
b+m8sAYeJVqdxQon6ZNBPaBlK7aAPnmgqBU9jsorNd3GSQHVekBzQ+Jhj/6KwqGW7zoyWxHiEqDF
htkufix8xU40a311WWoJTztNh+waSpT9O29n+1llZnsB0sgbzti8cYKbQJR9NhfPeSRPgvnCjauY
Vnta5zfA6haED7MqVVjLOj20XdZAAc1d+7csVE64u9dNyTe0wzblZ9PAWjeoVj+nNoGivG0S7Dtk
E7J1xIA6HxosFjZHRhyyuyGX6DkbbLnlnpWVgPcO0B/yhsXP/G2Bq/JigkvJXRGNwdyTDZyTNdIg
F7Zw4mdnprlEt5+M14VVLN+nrusuVTZr3+VUad9LKst+aE8NXrV0DmoLpKm02BWwcnahhttInhd5
Pyc7ToziR1t3sbd+/7OJyKAhnK0XVeJf20YNDDfLvXk7+CPiY+r/+q9u8u1qgzyNYzKSzfi+VKpJ
wtJAT7cpWiN/dLrR/qr4iKcD9HH7ec7G5V6CWUlQgttpzmkqIdiuwQmBrNSJfeovkhMIOtJZuyiY
hPmfi8Z/hJaEPTmDlEGufUNQH6eJHqMq7cI1684GSXkYrcG/DIi35IkPaXqwWtM1QttOJVvSuree
PDenbYFNWNUHwBTOEHmizc9VUfeC2beJ1aZuSo82djzpHqkjgRHs8ECz6VV5TkOnDNwqxF3YV1Fb
6fKa5hdpiSUySGcvu0V9jj3V3sjMojitFyKNqQC5tb2rJBWasK7M9lc2s9HEJOG4ZItPen9XLYmW
Ri5W3a90fDiZZgSLWoeWj5k1piF7ZKv3opDnaQ68ms1sy/kSsbXhSHaH+FUj/tTvbsa8cZ4ygzYN
jshZYzGs+/yLmXZwjWjPtl7kVnE5YqiBxcmQJBtxb1Do+03XzL9c2NqrDZ919cQSN10qo3LTaC1J
pmw4RtTMtcxjJ6Lj5WwTnUTsyEZdDvqnNWIvzAiFupUtcF6KE6Yvz6mf5BccKGa10XoOlNj9bHe5
1LJltMJ5oKaAwghdJAIWkhrLzTQEONcm7q3ejb22Rs54q6bZcjkcWX5vE1EwpOPWnc3hifW373ZA
WNOrqcATeCC7E/N43pDau6GJ0MCJTdZBmbukkZdNPn39NwJWDb3uNF4uVcRbMcjlfvST7vrf6rgA
61yNtHnL2iQNlEX7rC2pkez+skjuUSy2LFrnf5iB7lqvf1GtdmWr4gX3Kp1yzaZY0NeXGhaCSOVe
cS0rLf4U5/ikPr7o2y4OV4Xq4uh0sSGCeEc18sHNEkI+yTEvhxEAhDMbeYglp93j6MFJqpXxwTBJ
iiwpBUdZPZk7C10l5xfH/tt+BL+EluUaX2PTK3CPWlma46vGSgjnXKbePM9kb+xx0k+fXL1bTrRI
3zRY1kutCUakVNOFPu4YYVJxtdZmnrOp5l3YRdpsZNqLEx2yd6+yxmcAC6GJcxzKoxziM6THTt9K
0HWWXaN9qpuiPSHteHsVNqK4x2hw8PaYll4PG2qHVGHXzmsvl2ZXW7GJ7oWmg/nXr4fe1/rELESJ
5hutYJ1C+BrTrgkn/tKZXG+kScC1Vd2cnbjUm3bR2jwxLIeWpkO/7Q9068WXMBcYeQinp2+tu8k5
5psx1JIyvzC8inrq0gVbPAuncJbvdWwsCtSgI9aem33URrag6gmDxYAKN4e4fmCDPhKut2+d+knG
xhwpWqxhXHjliebYe58gDxXFjAXvw0Cn8PoNwjZay4r5umsxR2OTlGNJO8QXKKGFbl1qk0mJDKPh
phVtf9HQlNFDufgiWrREnBBLGO89Bh+4CV+gA7jluHHlqIp2Tctj0L1C3BdqKiNzWM0TEwD0YRwu
oWJiIAIHTtp0NxwGuy3PAhvKaZGuB7ghEzuRCDPCIitv0eCYhzjBWt5YtXtiwnwz8v+099Z0E6D3
aJqOemwG4cyx3/WoVc1peiB/jeg+Sy/OPp4h37vKygNEWfAHrHo0LpyY8HRXVE1oV6Z/VTfe1ynX
xD8Cx5/T/0mem9t/GoMvaVfvXsQz1rtAqGV6R3Pf0PNN6X3JAQYv+dloyPKWYGn/1EhbR9KrriRP
zEerRGPUJpPoeIyj+m+HCqsWDdHevrbGgXork8slW2xto+gEbIygJaBP2ekdQb1EmKq+IOrKyc0I
G0l9VjlmduGDkH5snMH/8fGTPsJD/9OvXROhTM8jMtQ8DmQxkdbim8ibUFTObz1L5LdeyHt3XJoL
ixA/aFxIkxenpwrijV5/RUAYYcheP167CcY/nDdUTY18/PLx73rzSfDUUF2TrwBgCqj3McEo6Geb
UnsTVsKodgmMlUgNBGIGOGjOFzkAba5JcZyDXx9f9523hVx3nRQcizKnfzQvcABB+2wwKAgEp+Qf
++wdY0quo16d0gIcAan/PHqutUo9HeB1NM1ez0EUdwdtkRmt1aKinyrIhqwwA22rksYxsmXMHUmG
iRRm7rUTYKsug0U78T2b6yg/Gp5r4lJADA0rJruh1z+iDLAvsjmtw8E24xDVpbktkffgTSGZoeS1
H4x5Cs4p6Uw/hNaZ361g+t12roHMh4qRNLX0pvBVvU1x3t6iOV3w2FbS/ZRiYIEW22oG/R5B6qyc
c4cSRqb7FK/0UwLUdwaMg94VjrivIxQ5fnHUUmddGDjdpWH3zw6B4vcxW+ctXpf6fvFiDVAlYofJ
4mzz8ZBZX9PRE0SZvW4GEEA6IKpeP0Gwu53QKaaEFVd+Gv1Y32MhNe8R6+j3cg5OfRrvzFsYEfAo
QF/jK/kjkXyxUtc0W00ycKqwREB4j5atv5lr2zpxV+98CJgfTaJVHNTtxvG8gI4DOA957mHNi/1E
TLFkxkqyG5+EyJuPH6DxzhhkPcGYj1oFKNZxvuXUOTYzDJzXtsOYaVgVEBdSqS4MUjZI/iObtht1
g4K+zreSmWLfjtVnI4sv2aXEF+YgT0w+b5+wZzDlsDH4s+my19/74gmLUkK+H6oqtDUj39sKMZdA
3nHi03s7blDmIFZh/8g0gCjo9VUCGBilxTcUJiX84hqMa0Sm53hWI9O9xs7UnDh2vH2jXG+l2yE5
RXj+x5jy4q5srQD+hRkwtM062yko+2S4G/GKcD6VbvXupTxYbVzRY6ge3VpGORQKmChDr+/bg7Oq
kJaCEEXSo/MT4/Sdd7UK0ZDTr1JIJHFHTxHQle6VjBh86aQoV669T4mSPnGVd98V+TsMU6RUtD1f
X8U3UvhXIzcU01zkNTntRU0tKOxgWm1itxhObIDefYAvrrf++Yt35U2SCNMWky4uzOWTdLFToybP
d+lUnZLqvncpi7WOhdYC5+ge7bXaQMUjGU4MQ9H6mxWyGqqubC9IHLFPHM7euxQLHSYiRHYUZten
/OKuEnOEeATzhXZpZx+Grog31lQZ140OlfPEnPL2jaGB50ThYwMDEa6v550X16qcmq4xLBIyiU3j
SboNalgSUm8FJKl81zQtJKnK7h8Lc6HFjU8e6HQubt1UxmHuCFltcF37UYfAnL5IJ2SEm8I48Um+
Hbzrj2RQGQjXAuc4slnv2DeKnknWnQpStIw43iWUl3cfP4u3j90nsQsnHBsqRKvH0kYK9gi0iRAm
MkhU+zSuyoOU7hLZ4MJOXOrNKRK/2QosX/M81iPr0WBqst4tsR+U9GaXuohop3ifJ5/W4wzOq97g
6jWScPDnU7vYd962TX+OddG3V4Pa0XWJRVhmsHc0pPBnxvi/E9zvntGdDUZ8wYNv7nn56pyhvlyb
gz1cwNlu9hACk60gPKsLc2/IHiejuNVprDwY8OxOvOq3LwHBswtgFLwie4XjJ5ME3ST0DtFBa/r9
J01Pmqtep4KQJtopWfzbh0GMIYsXnhMmYM7Vr4e+rAqdw3xWhKUWBN9Ns/A3A03rKWq7ubmVczqf
+NjeDmNQ6dgKgEhSRKCa9PqCOdF7lRQIkhtpq0cfzti93y7geT4ex+vvfr3RYmNn/UGlM8jeoIKF
Q+y9X4CDsyi1ni9ThXytp+KJroyodXRqdBCH0R8PGhXaTVDSHv/4B7xzn1Rj2CnbnqNzAF7//MWc
UpBHGJjw0EO20cE2aPp8W6RT8unjq7wzUthJQvFazyBr3PfrqzBHtugRupyStzXcd/Nwh/+hArbB
UvPxld67nwDziYFvh0XaPZojZwk0Y9QGpB56EO9iOA9Pnh6Ih4+vYrx3QwE2BVT6VHnM46D4pREY
cso+DyetBYZpdnROYGhOkUfAGijrINm6qpwj2+xoNJXwCyZ3/Nk5Cug16qYd7XGkgvnchQZukv/B
oGJYrQcwKM0cHl4/bYQsMZsutcanp+pGoZgK64KOxqImWmt8zRzF3bjeCbdEcYch4sT137wDnguj
hlkZ1zJv4mjmYnJs455crE2eD8VjqgUwwVRcnbjK22M+W2v2R1QhVr8GG87Xt1loY6lYkFNycRx8
826Xpnvw/Wj06pKqvlsU/lmQ+4hkDORp2ypdftiAG/cFSrytlvXdttVK7zGl/xL9GR7/Gz5T8Vx/
6trn5+7qh/i/6wV+NoIA9STt/v31P6p//pk60Mqef/UPW3zk3XzXP7fz/bOio/b/vdzr3/zv/uH/
s5A+zAKa/c+mRzzNvw1JY/3SLLoO9P/aXUoTuakzFrrnP79otaOu/4d/3KWm/y+WMdDKuKfWBsFq
t/yHgm8a/wLWGKxaG3YMawX6P72lwb9WLyqjmJICm57Vg0mzefWwO96/4FiRJ0F1kZmaDuPfeEuP
RhN7FU5r/np9uiYYDI5jnhZTmN16PoxqKlYX8Di+isRVew3JzGW3zMF5BuDoYl009hRTAEO0M91c
D4Ep0N3FC2iOxv15XSf544tHePvPYvCypvd66fvzw3D1o12ndsfp9fhr9uJcy8fS1iNOH/KiJrcF
6Ywa+aF8ZqFD6O5fTaHrBZnWPA5VEJQxQ60m4JdLgq2PbUa9ltKrIKBQb/32vLW07vPHt/W6uMHG
nFAtrgXLm3Pb2zo5FAw6vmzPowze2eUUL1YHGy/TMdJb5iNQ/uQx6aV5K+YxPTVzWNzBf66667U5
9rj4EejZrHd6dIexb3Hk8aZkay1u8T2pmvJc1QLQHl0Qwu9Kq95XnTsisc6rjaZ8iMFL2pv7ytbd
a+YW96azav/bxw/kaE3551exb6PcQnWQXdX6q18sxZ4gf8oCCRbFk6XtiL3zzpB6KtA/Wo1gKVjS
+3wab+hoqQsxe8UmxeFz5rqD/qWoCwagEdyhQ0Aq0loeHegTP2+dtY8fGsdsNsN8KRww1j9/8fP8
xUMvT2ZlNCWBv+vAKEV6DtF4avrpzJsLAwmp1mRwUxsoNEZO07V1CBGa3OaCqJ3uL1PneIdrrYjk
KKw57AyPnpa7EAGbrhJHB60QSjDUjVvRpv7WE7r2NXWC+e9KOn/eD0UxJiH4uKbLWHj9AJBVlvjw
yB8LZFPu6C6SJ1M0rf6pbWcS+OoMe149jr8lrwBakuquZwH0CMOLONfiVEPND6jq47fy+nDy5zcx
lNetscPMQLnp9W+aFIomswQSRQqMd9d28bRFjDpEdhJPVF0GFXrAD088+tfrOxc1dI5DpsOstFp8
j3EfZi+sHoxYvm28ONn7lhr2C1bUE8/7navY67wHDJHyJyWX17dW01oNMlp4W4hoPFB3BSWXvVXd
/+UTxNQFJoVWAb1VrO1HG8Y6Y5oAHexGBYGzV42Z2ofajWFJFmyj9kufuXuSvtzbj6/qvt74r8+Q
0iCBjaxbNOupEb6+u86uA4eCiB011aLFZ+S/ab9t+F/1DnJXuqtGA4nrTI9cj8AtQ8iI6wZdc7uM
5hj6vtY2kcbaOKydlu5ToQFJ3DcWAqrVWeUAtjJHLEX2LO5bHERy49nLdJ/nTnK5btFv8jE37iRV
LGcrOtoVG4KB1WWyWMYU5mBQQEDB9yT/OW6mfc/N7JWem801j9FxNqRWTduutsQOb+6AzWYy0Wwm
gerRM6VG9zkVk3uta9VY7yCnNOeMEyKXJ49daQjk2JJhkRUQcc3eKz8pPyvhchsyMaN67MVwKAkC
q+8mpP1nAnmmv7fApmTASofye+c4SPMCay4/T4GZxaFfaNqAYiQ1UAXqHbpYSxu9J/xQbRsRr5cj
45QHJYL405jF8nNp5yhJqhYO6Mfv9M23+OeVrr5Ovg4OjuuK92KCLFHLUbk2ncgzKy1qsjLe4/x0
t65EyGMt5XCdln69/fii6wf+alZeL4rx0mS/75MrcTQNjoSI9xb47KiyWne7EBi8lbWAoU/y1d/O
Ncx94H24ksF/KCS/vj+lkoKtU8Cl+CoIzqXDBzKtCIUl7HPG+UwwoVaGH9/fOw8VcRVwI5O5Hnf4
8UNNkiGelsKNjCborshQRkfvlfBpYmTlHvsTt2v1v3+mlNeAAdGqwztrHU2qjY3cCksAN5pl9o4m
N16gzK93lky8s49vb31mR6+P1ZQtiLsWAdgIHT3T3AbC0BNRoNypili12oNeZ9k214Plyqiq6cT1
1k328QV9Oh9UBOEQsQU6Gi+l58imxyMYVS7uvKDyg9/+MpZPWbpkD30BWQyHaE+YQdMaWB1b9Et6
7E2CdAPH8sJF+M3eXZWDEd+XfisTrIpwz9R8UDWerBOf1Duj21/7J2wSKeaiZ3z9eGJsPqPWNYjk
yFq/7PvVOChiPXSFOuW6f+9S7EfR2Bous/IfStSLr3cYBoWHAZm1kaLRHlGPHnJNg6vOrHziJbz3
DhBn8cWuYg1a1K/vak5N5edD7kX4yuJLlMZqs7BnBYuqMnczdkhUiAP7u/r7nxUHngKAEZBU7ipB
eH3VJgAMmWqLF/VeUVPkIfG0RciORWMy9387qjlBoO+h+kBgLQqp15dKp8Ur8ZC6aJZ9O8rtuNvK
pW+Jb6UfTExDecKgvf70118RBQe0FWjP/iQQHw3qOLWKCs2kGxHx7eyUNneXASvsicH49lu1CFsG
iEG/gJ7TsaRFZsj6UKg4UebOASL5rN9b5INcE4rThG4hT3Fo+Fe+vS9mBpfpj/dlstt9/RzLIgg4
h4HjhjWkkTiawYml+A9Qe0ftmfRa8H9pTBU/FedqkktCCE2H0wq+N8m0Pkw2DI1+0G4VFBXiVF23
esApndcIlq24CCH4Y8BQE9sIvVriM9SUw2d27ZIsgFmUPzMor3uQ/eNvgKXNTYJDytxJr2flLq10
7HfNyNqKf9Qh1A02fXaNxLn9PuU62xZyVarbRsCO3NSOKr/JHFzQxtaTPsEo0vbPabPSTDCS4RYa
LXN8iknaSMMAF0/HkTqXFxzS9J92K6Yp5NVXj6rv5WPB2/4NDju+Br2BQHwYlrjY+O1KMsxIDK3C
QnoVSHRlAF139Kl5coBWx+cBUQ7rQ4znW0fLPAzpWC7inSoyrAUz2NJrm2ALcL5a76GUL5aSw18H
YZJcD2IvgimZns1OYlRJE7f6AQtYVtsJP9MDh4XhC1riOcFhNhrJZV9aEzjzeZ6eAJCCtlbCJ9yS
DgWCbOJFui+YqWuxI5uLcxyy6arcFZlUS2ikKHf32eQ5bJ0mq4Neq7VMSFNbVj+XWWn3uJ5Iumhk
vJqaV3P3Bg+BS+4jHiVQ3sHg/Fz9Ar9hnI/cVwGCcNdmY3IPrj8WoYlB6gbdovjM1q3roFplDiEs
wwJEU1XSXDZoRFWyGQvNSjZZg60caz/2ZQACqtM2QzdBJnKtWvcuSe+I+0Pv+t1j2aDkDbFN1wPA
9Lk+70wMC5ti8YP7ALRIsJdUQC90nAokFCCQm0MRBEiryRVSGak5dXzBG5yMkN0n5NIZrTwG20Tz
xvXd8hdhH2VLmMdWf00iV4fXGHvNQ67XmoiypvD9KzgdzUFz6vQXSQFBsc/JsTks3QjloMhlfcis
Gk3/YOnJ3eAu5gMXAjYM4bb5DCB9uWdcZ3hWUjE8S8Kh+33RTPxaE1C8gBsbyxu3zU7q9t6eBNhA
rCVrkNKujzvp9UcOncAoIVGZkcTGvZcElkYsweZV72rjlm1HtSHDb4ROPbaUJk71L4+ECuuygLxj
VcxSmSNG/pipUYNEkGbVmJGoMSBujGqREZxXPHozktOqc8Sut0XCBkUjg0C1wU1gN96NyQuPfKcf
L4WhzSd2mm/X4lVFzLGWXcqahXy0VHUaWQqkLLiR9DldoMYvbjUfd7okM/ju46XqTd2P+1/r99z8
quL1jrcYQdFYPbYKCz+FOx6mZpijGcoGaViufTGT7v0DolaNKQ7zG8BwbcsBpAlnfKx8znGKHGBm
okJBtvv4h73dJNCXWXmUYHHYAh0X0bMSU6+RE76tt013qfdjMG4Q+mi7xhcdiHq3/oxuctx+fNU/
VZzXSykQF2SbKPtWxsrxIrfkgqQgkktwig7JtciY8CkDikMNKgKvitvvFou1xdUK79bLOu9QLviY
sAVm6rsmlurrx7+Hdv3xGkjBGOwg3SnLWGVl63N6sS/DijZhH7OIJl2G/txOy8XZFS7Hwo20YtAE
GNYyc9+iyrhOIBYUoSkYPmvaCSYUxvCvYaZmChym9g4TEQ6M6ZJ2AOFhjq1vZcv+MoydohUHjszM
dTVU5PNE+EEftegnRSgSy/lc9Lp+ZkK6Nll/5RBsSMJoz8w8TXBSxE3ZbHqkRcMmNpkkw3F23C+p
k9QQFmZ4vOT1mlbMx9Rn1/g+U1R4JrHim8ovdIUgVHN/EpTBJNNVcpwOllu2Lv7Pdnz08cBZ5KKv
ajZhj8mBAJvsqyUsbDXWCJsjagnpmPnLUBB+yqSxyy20bN0/LwlMZF3LiKBFVOtNCADtnZV55o1j
CfXoLuPS7YzFkjc98y5hZOjfkh05ZIh0s8ltH5RHKWHbm6gZzkbf1Iisd/QrjOlufQuLDMjKNHmW
ETapXn6WfWLBFAEytacpTsErFUrVkcRBRPrkf7B3HstyG22avpfZ5x/wZlsFlDk8tKLVBiFKJLz3
uPp+kpqOPoXCFIK9noUUCjGkrEyk+cxr8FnBCWCWLGS9r7t3yFCY/ySlU4gz72ImdZtnpfsYL1xX
nxY3MrVLPZdRLkXtEHNDSt7un3i42+sCx/ONRNIOz7WduMYx1XE99maULYxrMnZ1c56jLsVAHAqb
+p4+cX8SCHrhzNI4SnCYgKAgngIeFDpQ1kZvpTSEBZUlGT8q4QSLyopoOPA1Q0le7xuU18u4Umvo
X4GinRokk//GFWx8z0Md/g3734jhdMfmd4JeDNQQnp5RijVE9RVgCg9lAZHvG/kkpg5Z0gTJMYIs
HFydeYxRDGrhkHoGjPEzrs5xcohTBKr9sY66j21ryat/mrMzLW4HR8oitz+W9WijvtZk06mKYYMf
S1tHA0VpgzT1OzH1ymkp2KbQXtNKP0RgJN4m0B9QqDYTVHeboIvwYNO6FgWfuVUOGDqFmJE0WD+g
k07984TMbP6pQ+cw94NxNAnvMHn5Mc5uGV1QK+/HIxwXqDaxJZXCs76B5FFnkfmcLI2bHcDbOhr8
KDmOPYv2UkwGnhRYPdCjM4zWOldBh/RNt0BN8diEU/U8tYGC5GHBBqQPIr5bY4IrSuHmLWYCCxiI
Swm54muI9v9F5K4T+nHgTjg2qMgdLcVsfeu7fpaWFoGkKaY0E7y5hfSKtyBkfpm1CmhMszLXbKli
+nMUFBI9fcqmr4tYEDsLkdelUKQY5bluJhnZhM5XUQrEduF/uYUHQBNpmaFqlU89uhEI47CpnlDV
T36Ydivehy2s6kOVxcN35BrxORztTPmW1q74CBwZKQyiSvE+73QUTGLKNH9w1IPOG60h+5YmjvV1
0Nz+o6km6c8RBuzrJqyg+ou2QvYhN9rlk+ZW4Xe03XFyQu8JfE2SdgYKZU2kYRwonD73kbkoMx+D
IXqeVODq+Uhi3SGTb00oJwTBbJuH0Z6QjJSNJl8zYIN5aCsjJ6T3mfoWT8YABQmIu/kZJUr9T6zN
UvuYpVi/OcOIFFJvwru6ClEPBcayqKIeNCBjf8PND0d/TLt0emXDNh1OC5nlu2Cqx69TXlgG/ebC
+ZT2IVRS7G90T8uGKeE9X8LX6hCgp4jhmTofa1xZMq8aWw1qVprbNX2ZWTcvPCw0sUe8aDAIyCYl
vla9XQskd/L4DXYG9QjOUrLmdAfHNb+xwiXH9dEK3ldVWX5GCA30ROzCZvQ1bWj/0YXgPnPCRLwF
ZJuGlPTxLT12LCwcsgYjJIixqfJ57ISL5BCnsjm7CwXOY6wZ0WclwDudJwX23LGcqvkMArisvVFJ
aV+FTpmmb22jKyzPASIznxfXDX/qc51al7HsxRe+dIOBj6ajLFpHI2G2GWYImAHyiyXJWXW/om2K
CUQdJijGOgmlgQyJs8h3MUb8NAQY9R3Dvsz+idVFgU4t7PRLh+nn+xoSSOQBGS6ea7S09SMaHshR
t70xBUeUbSJcCIxONP6oF1gpNVi0fA/x1RpwmjSLr4FaL9+bSATDJSoLXtFu0NPC42P2zxNSHPSY
IK8oByhIs+0H9Bmg8iJm4GDV6OLq06tf8wbMyiUqdCuEJ48Yh4ev/WggoyoCKsA5zYN/K4T/v9n+
f2xinf93s/0UF2spZ/kf/Nts19X/EMKBbHFptAO6lFnF/222K/+hYwM6UgGgh7LxC8F4W/kPMDNu
MoN2Gv+1hH3/d7Pd/Q+kMNrsJCm6DtVZ/Z1m+zq+V6CnQJCUXX0FF+R180PX6aPh0BD51hT3CJpm
DoYzEI8/uaXeXV8syrt/Q9eX7XNnFT/C/wBBQBxNGsE6rPuEdDyytOsoqRJlGt+5OFuLw2QhXoCD
eEf/vIALgoQV8gNF9nvKgZQT5eBUcIDwGbQF1pqxCOPgpgL8xK8NEb8qRArOG3cgz0CqBG4vQ3dO
kD/x3k07KdRdIP9raNlaJ4w3+AWruJmmnKgF5SG/0uP5mFCu8vFZEiTF1fgG3C8OmXjrFa/asI7O
c44QT5ja2lUrU4kiRZx/7wetA/lfP8il3a5IRCO/7DaQR1QCB7XQiXxpyvKcGWX0tCQm5jeutpyC
pS5/5i5UFZQj0AQr4zQ9aWbqvnfQ7nh+vCXucj5+CiU82TGlCAvsblVXWwK1yRHhi2GkiOR1UhR4
W9DZda+WEvUZgkFR/k6MrROdBLfeNzeDv9zpcYhzWRO6WDthWfVMo0txvcRNnWJvqWQB+GUSJn8f
0qDUNGk2c+JWBeKJlkOLp17i184YfzCUYfKXHB0WC56/3xRRe4bC1LxCIak4tbWIPQL/dofbuqIT
/tq7AJp/KXtSD+eyuP1eDi1JAl0H3T+jmWCbV/j4Lk32Ju5bcQX2YnuzGRI7z2GTPqdRiszfRPXn
L9vK9iqh9/eFjSYvFXOYxeycNc/WdZXeLWg/+UWbaP9QBElPU2J35y5s9szs10VeufQvhjJXs66C
KEAaIE59TakRM5lt0T/VIgj+NPMZE4dMtXfy/HXtmgHl6nJVI+PukuHeLnOsurjcVm3i65GrHFu9
Ll4ZRqHv3ILytK92FAcFsItNBZurfTVKYeaaUDqFHTVWgdelcJaXxSQgJ1pDndH8y04Ne6defgdo
+TU1IkmUYbmC1F8O7S9S90TMIqZomvhWnuWnPk/nd0nLZZhnovuTcDo6mdVUnDgA7hExRpL5MeQw
jaliv0spSZ1Vev6EmL1rflqGCb2Gx/fA/bbiAoAhBpAc5C3Ft9ul554CcEQY5bdlp53x0nXQvIvH
s14bwc5Q99tKNvq5+HQeAqC6qxuHlnyHy5ghv7I5HAW52wG3ZuVjWGcDAop2uAOe2JoaDRFaTC61
LduUf/5i6fOpJG2yEO1MDfSoUDM0z0GvTFerUlz/91cRJJXB3HhoCRxuh0KQj1sUDQ/fGVzUU5oq
w0Ytyk4TLsw7zeC77iVdYBBjUOEIUCgNOqtHLTVaO1YipAe11J3MY26I+akcxgmZrSxAT3OEYoXn
fIgiTtnMz31qVK9D0UXI5gQuwBy1/xL3hvsOn6nxa9ZqlV+KbrJ8I+/1HT79/YnjwClwIalfaRid
rJ47e9RUnNGBrwSVWp5oy9hYYYXZiesN4JTVKaeuAMrx+FtsD8oC0YYHy7iGyaMWiR9FMad+3JbU
8FEMdd6bHKpLI5biJ6CxCPkWXXx/POrWZkPL+r9HXSMUa0dbQHZKoSK6bq9iZ3ifRZl1Ecvk7Byj
+8uSRYUoyC6jL49O+e1ecyxgZgF/w9A7MXgEXeM1vmLODr5p4+K6HYY4+OXpGc0qblRUjfwU/8an
CPNb5AjD+ILcpuo7etIjDWuXPVVgsjmJ4aeBMknsvk2Z4gmLwfq9mEDKlaBZns1xtt89XvCt2wSA
IA8VrWrAtDLUenG6BzvGRTMqU38guL3oCOOC4nGsP/rILb+MmMZdHo+3ETCxIEjj6zanHD7MajOX
SkVbEZdTfzFr+3tHi/nHPNiVdhwgOlrHsXXHr90QFe+K0XTeOx2y41fwOAYOZ2660DDTAuUvJHkt
BXigYe4hb7bWAww4KC55NRhrm5AxdNlq0QAztu/GP+ZlFIKCUy0+c9mmrwprLn/7OZX9EohlXK2A
htdxPV1WHeb4lPtJqCY5LFnej1iTWbjNPyEDPDWIGRbuTrNC7rvbV9yBxClpuYCh+Wu1L9NIRXE8
73I/ZdMdsB4P/Bro1QmMbvnWVFEkWjQ1O6p6OB3K0FZ3tsHGOWd4colf1xqKTrfbTqvnOscBI/c1
B/NfelpIqVVok2f6PO1cZFtDgS1kx6HfwYZbvZdmSVycdSNPs10Kry2xvU+61j7k+CKGO5fKxqWp
gvjmOQEOjDjDqttkUzRE3izNfDdopoNTqM4pzUD/LGQOHpRcAHD9uMeR2Jggbj080aiTAMRZDzro
7RIMVRz6UdNHH7C7CjxEq+ZXfao0p8enV36W1a4BF8FawpwiGb3jSdCdV0eNDn3QJ/p1UpGcDDKt
98wIV9eMLId6f5dflyj9+fsD4yP1K+6RbPz77ToGXOXCw7dj+pohJ/61wMT0rBMEUZPCWzdxnPST
jH73UqiNG4FIga4RsgeSB7P6ppmBfhV1+9AXhhu9hfz8cwFbc0KBrDjQFt5rm20Nx2gUNbgNCOVX
FzJpNjlKoAovzNzoNTol9pd0WarPdVRkH6BAajsruzkekBCMFyR4fp2l1BZu2JoYhVdNXYvNjkrv
3iC6DIcFtd6828kF73eQK/3AwCtx5/E95c958d4kthlivDBE/kKrS2a/3VOXtpm/ZEp/FlHzLo3Q
bYvM2n+8gX51G2+3LgNDQwB1qAEFVvTbgWMwAKjQKpFPK5Rqo5Xl/dt0qqzpbCeT+x754aLwp5BT
DdoFp5Qjldo5fVXZ1nRFFBSX09ZUoleaMoX9oYmU5p+sDIDOjnrifrYT3X2L7Hkl22fGiA5h2KEK
HdWFIgX0TOXdPLr0zgwwC8KLQ135EwHnxEFJd3Z8tXJDY+cm2gg8EJPC0IgrFnYEDLbb+TZGb2rF
MsZ+3YFMyKqpQpfEqLxsmhIvddTgOCzd4BcKaB5EXHX+nQCkQtfvpFH3P4o0n18hW235QhN7XMWN
igC/jT0ORQfKFbTb21+nxWMSj+jF+dUSacfOXLQPgBeVY6qp5kWRUpMgSBE2yOjLaePY4/c6Cahn
lruD97q/PF0JC6CYJBVVtHViidf1TCnbhGOngngOaTEcu3IJr/lQGTtv3tYnAYYgU2YCTlrCq6Pd
ul3Wqci0+O08iPagznrzNOgVxgp0/dSDq3XoD7aTAjqhDoe/hYggsozT6HiWtThPKFugibbkymlA
C/CUQDaJd3bN/fslWfW/TD7Rj6GrePtZMBjIoqoLIz/Drgi+qpZ6QxQ3z5VZOb6GKOUBX5u9WGBz
ULkqROOAJta44xBLaMUYA5wOJs4mJbMqukC5pH/RwJL+OjocxiW39778fQIgi9n/M+zqXrcEHAqB
rbavgGC/Zo6U2GqK+fT43tmaHMhfYju4aBaJ2u2KhoZW0r/m2olL3bqaS9oc+3QcfCdAbb9JCtOf
JnoyjwddaefIghv0GhTYIM+T4eBvczuqhihpppZG5KsFYj1ZEaYovvWZZ5li+eAOMbmjDO3TwuAu
KKFyUtHYwyPfwYH+/RGU57GbJbBVVj/CrQISF/kjyjjX3xrGFF6w7mjeWFnXvefTDl/sBoNBk5vm
irttfkUNsXwe00I8SV2X16Y5F3vigvdhL+p3KgQ/Am74UevXVbXIMBubwhGBeOW3U1O8Eq49nuLJ
QV8Z4YXnLsnzcxePjt9TlvV2PozGwq9eIfxtqeaCw5Eih6u4t1encBAB47dW3Z4GEuxTjv7Us4v7
93ER2vSqnHFWOIZqlnxvQTJjcdva+I4H0tscce+d53jr+kNRhjhDxx6MivrtRgF6UQ91A/WpC+P5
og79eMLq+bMTonj+eOqbK8+u/FWZBP262g1keDluKhMHIU3Ny9wYxreBStq5crG1kZZcwVHpR/1C
6z56EwyT9u3x+BuBB10iaPialNDBjm41Uz2urCgj8MgMqn9zHfwAwtd/nJqxv9hVlFw1K0ZnsmnC
vx4PvHXPmDChSSmBxpHy3A6cL9FkjwtLnCnVeC4KjMTtgAr441Hk8q03Fr04sFaySweP9XYUC61p
Ch0YLPRVofixUkAja/ESdUs7/Kg3Rb5T2Ni61wBIExBDN5AEz9vxxNKq8ZAz3hJr85O5NAq2FQFy
x7SaXfGJ2CY7KTmqnTvbaGtcAH0WNA7cSVEHuh0XMeJFSSIRo6g9x+dBs79H6Iq/tcb4py5iVCAt
/efjld3aOLwS0riQ0jMI7NsRI1S9pSlZ7Ddo9HvuAugojWa79wBeWV9wIBpocmXuuxax5L1Ds3U8
LRkwUxNFtGv9Hse2U6S2m8a+kxQY1eWl7qHNEl0goBk7N8HWBno51Oo5LIpsyoc+j33h0M53rAYz
KaBZxy4vulOLMs7Oht38kKQy2AQTcWCHebusFFlE7KpQIIOMOLhZAN1WYCGO/YRbUoxGxyGfs/H8
+FturSdD0Rsh9GQLra5fAwG2MdCY5IJA/zFpRIxKr6OfyNHHnY26dey5VrlT4c4BNlytZ9onqUvY
RGOQEtsJxbPlNFdh4j+e0Eoc89+XHj0NasNwDingrXYnOJm6M1hCH2Hl5mnWmuBE55oGmojr6pI5
4fOgJM03eDzVB9so1ZNbV93PDg7FWQM/cyEIHD19qHQ/FSr9KWwNPAPlUR/SZrVzBW99cvqAdOqR
9KGOvYoubXDYEDbQ8F2Q9D+KujC9qjFxgUPN6TjgPXo2ckv/Y2eFZJttdTMCDUBCwqLixTlateHm
yS6ht+N9kmtu8axp/Re9i5fPcyCWo5jZ4WpfZ5cGYYejs3TXwdLGnSbxxrxpVQMaMCDoSF/l260u
EIzCQIn+uRYXvW8oE+JCUxNfXF0YHhSR+Kws5bSz2FspFkUajQobYAUL7ZnbUVu9NMOoIduoBqc5
Y2KTI81lRzaS9YV0ZEJpc1GN/LXadcMboRb4wSG3mJwwx8Gk9fFH2Dh3/BYE7CSxhkVYrUCPQsuU
o0ruF1aonJBEn99iIoXtKwDgnXaV3PDrz41ELyVm+EKEoKsjHoaZ5v7CYaldqhpPOSjFb3pu5VL4
X1HPRRilPxLdbs9Y77k5RnpNc3082a3PTQmQD0eIB+94fbMBce+mvox8Wk/Gq6Iv9SvclviaherP
Wpj6YYiG/vR4zI3bm6oY0ybRR0hpDdFAFn0SIJbp1oD7OutJOFyRJXGutmJlF+TWo8+Px9t4FPGw
lCKA8mUEVn67uezJCKrCLBgP/IKPAGlxsjp05SKv/buvjOk5BU2282JsbCLeCg4QZTGCaHe1oUFz
TslU0ErhMQbfZ4zmOdOV+KRPZvr+8fTulpOEBatMJMdYSjRBVkPV9NkWsngQc8JAb2dSWliM3JaF
IYQnAswzHo93f1jZqjxMiA1Rv4VFsArfVAXjMpzKhBcZfXulFmH6gXDxqq2UtP4jTtX52kGo9UNr
UE9pX5Qfo8TN/TrPs53zszF1Gtka9tS0hWg4ro5qC0x3UDqqVDheoUauoF2KyBC+GU7Z7OnL372R
ctZw5qHky1LQWpU0qbm1Qlg3HgTxQQFKms/Wca4qPdq5fzYnBX7p10BQquWfv6g6hl1KoUfK6CWp
cCjOBfVRFCYYexX8fTRb6XHne96dDzIctiqbFDoOqoirR6dUVFDE9Gw9o2+qs9kgjd2ghfIaZFz0
o27p4CZaYryalGn6Bm6se2uAeP+WK5V5CtsBokThThgLxeGlrp3iW13YzXOKA8KPAcnDnc2++VsJ
iGiH0wnCFfd2cdwQGC/0B+Fhb1o8aUKPvi+D0n9T0zBE2tNsmm8lxh2+0+R7wpF3R1ouE2xzdHlg
p2jKatvjhwODDf6Lp3TdfMVYRPvYCtc8SbPNnfdwY6+BNiQiA/bt0N9bbYFpcVNrNITspM7hU5/B
z6DKHn9+/OG3RqGb9auXh4uBuXp9lmAsQdwkwsPMu7ySLPSv+qra681vjEKTiQaMphP3IVl0+8US
NdBLCszop+SG/qqG0HzQBjRefnsuxq+qFVn7Lwru7SgxaH6+zRh4btg5l6LGssYZimYn79jYAqRW
5Mcu2TnTWa0YUPaeGlYne1YxZsFRp58GE+R2U/V7epJ3Q1EOB78ouxzIPZGN307IqmwHY3ZUB8J5
avzJ0OMvabQUlOHy8O/Hayf/VzdRCPh+an5co6QatMxWQ40GXkdZiJ1P2CTqU6PimtTgaERAjgJA
G8EWmQPzIz6Jmvd44I05IklMgkO6D7IFJaubm67p+rRDFj3wxtSJ32Y4eXlG1TsYqmjOTpyzMRRa
CtiwsqyUGtdwsypUQidsVZDcygRgphvKikbgbL/q3QRD4cfz2lhQ+ns0/oDuIQi+hg0MllWHkMlc
D2tLbK/qxJleNQEYHogNrf1XX7TVFzNMk2NvZJgAPR58a6aUjVDFQIyOAGT1NdMA2lCupoHXdM6f
cUDRMg8huTgB+JTHI21NE7MnCns8wvfCQIueGFATMJdNJs3qDy2Yf48iXfTB6KGRHPMpMp6M3C2+
hEGV7NyQW7NEaA8QCMVAkhX55y8eydgcYPAMlutlWDse8sa2fX3oTE9X0Xh4PM27C8xSSPkpUtPZ
py/vrsLHAOCpXmSB67Wjq14nZRmeemG1OxO6e/VliwnYKdp+5B3m2r7FmVRcsQB7eAT6xZOVwame
Zr14A1pLu4TYOv7+NkH7kqmhswxOfI3MM0EUNGWj4VoWYzhlRyAx6ZaLi1tW5s47szU1EPeg5OgS
3yPl0jHG2VH0jodZrfvUlUl+SWjWSk90YnbPGLshvjz+Zvf1fJbTJT7gs/GE8s+3+6MvKI5JkKBn
d5SDEE1Fb+gAE1z1yzkcPkCyHbGGz7B9nGvdabAbFM6TcBcVZl1q+C4WryhZKvGnx79rY9vys6RO
JEkBzc7V4RxEo7fM3+Fhj4o/FZ74wUPqZT7PzrTsoKU2xgIDINedWrLU7LxdAsj/wTwVeLYjOQTu
oMSVPS/y4BDpuXZ6PK2Nm+AX6k8a6PDJYEncnEY8FfFz6tBYbtohP0WJ2sOah+p5dBScJSO9GT47
/fK+dfPyx+ORNyfJtwRjCv6Ju/Z2ZMyvksqZmeSSYENaD0F9qQD9HvDZrvf2lFyw1TuJEI9EAjAe
ccBqltDV0M4JMfpzc0CWtYFLbGPk4zkdDfVqOXV+mvUhONcGYEzNTuZT6BrF779jKNFxE0k9SYRl
5Xq8uPeSBU5X1amON8NuPAzLaDxlhap6ZjEYXx8v7dZHBT5DnY48Dwmi1XRDmNd4EyHvoRk2fLF4
do7Yu5snHLjhOKGpRW6rFQcjSdPfRihT7TRBmqFKI4/JmijToCtL1RiRxCCvfuSLPZ5DnZFptCw7
5a6t/UMsT5UVoBDQUXn5v1jP2nDrGX0Ph8ADEudi0Wgc0hIm5ujufLn7W1Bq6MlqLtctAMZV+jAC
zIOMnDhegqkPjoSQ682xMQ5OVlrPSANnO+Pdz4zxkFaSVw0Bzxq11ltlOmPZYWN42P5oAie7DH38
dqqN6fx4n2wNRGEFlD0YDmglq6u2JN8zu8pEqgokzEUJuVMLkBpebe89JJsjkXv9OuwKnYbbj1XM
rj6NGfoIFo64B/aieQnrfJJ1MfG/mBRvFim/lN5GI+F2qEStklmFju5FECWv9BpS4I1Dfow7t//t
l5g2HwkSO533mCLO7VCQsmRdtLI8PUgi9OuNCHVl0QJm0Cz/tz8VpAKyMRTNyGLWHd1K1JSdl8zy
zJp+wqHvA/VSaUX5FqPu8fvjsTb2uyy60dGX0wKSdjutXglMfEshg1aD/RXo7PR2CNUe0y04tMTo
5s7tfB+lgQ79pRcEoU32GG6Hy+wirAsVAQcXzWV0xAZ8Ge0s/t2CExc/n+pfZBYnazUplxR2pgRt
UX6gaZlDP+czNe01SLryAg2CXsbjVZQp0O2bczvgalpQYlq+I/tQTbFoUg3h+BQ5agR6FuNNPOqx
37pFtbOW8sSuBwUCgSwI348TvYocULcJJpS0La8vcus1YkyofxhzdnGmCCdDiqn4p032FRaScc2L
efz8eM5bOweiJnUPQglFW6OMSQN77HENyxPTEhxHFZcJhIxyTOGV4QLmV/1dWBUfVUfzg34H1RCA
9rdbZywHTp4+cwCVxvyWBJ2wDqIezScnd8q96p7cIXdri44qEC7ZaF+XEWsS1FRvmdxUZPR0xnC6
ZnY5X4BRJr/b9mZenAmbHhpa4RBcb+dV4OyF+HdteaMSd7CPdE0GDK2HKXvzgQc8eZfBbd55drY+
HvQb+fDw7lAuvR20C8UgVd7QsJnb9EKvqPNQkGr5W6Mehy75PX8auUGZJMPgUmFSlllHuYbD3azF
TLLq8uo0WHYN9tEQV1cpo/eP9+V94VuOJYlTFICpzqzvGIyTMuqibBTLEO6EY3qfGUeMz4MnA0gz
IqG1+DQ1BEYKsI3LpDZIrce42MxkGDuPxtZ1x+bh5yBmiHrRKu4lX8XZfNCZdjUndGzN0SvtSN+J
jrZuH2ljKHGPpC1rLw5RtxFoicHE5z50PDKq9IAM2XAwink4WYE5eG1c2DtP733cKTGOdIdp1RB8
rjEMRu00wPwtcvlqytHO00Coj5N1WhJ6Nt1cjV6YDsPVjdK9y3Zr78pMAp1IsGjU+W/37pzzNja1
bnqmE+Vv06SoUS3Dpzw+0GUe0C2hyvh7xg3/7l9SVJq+5Gpo3q0C0NKYRd7qsxQyxSZ61kpxtLNO
2WFlbd06L0dZvVv4b9pxEy+U+Aql95EnGdA4cJdjHA574J6toSjPAyQg0NDo790u4qjXirPEqkmZ
XAcLpgQLxigA/ovKjP2dA3mfkf0SJSTrlJJN6hrYs0xZFjqdYnqNFfWKN02p5hxCjK6/pnpcJNck
jVAv71UXtyeDanBgjSA3MCbeU9HcOo40wuDbS6EAQoTbSceF3peqSgnV1KFMoC9nv45yZ/nyeL5b
77IMEWmeApMmNL0dpcExPXSVEL3HrtKMQzZYwStodigej90ooqOBC+/3qaiz4pigrvk0uRWx3ePf
sHUlEBdIUj8Ue3fN0eZdzKpUCtNmLsJoRTctJ8sexsYDeFWdW02Nf2Jfrec7cdDW0QQn9K+kAXjk
1QLriVl2IZbEfONF4c5teiQDXYzK7UFHE0gLxJ6SwNaIQNPAFSu8n0BAbhe7KLUptjBB8opSsd61
ilAOY8k9HiLh73cx1M+dKW7tIQkrhkWGxj3p7+2AqDkHfRN3lkeamxxnIyzfjO4U/Pn4+20dT/RJ
LTJs8Mt8w9tR6iw07FnnvQTUqKPyGjr+kOGPh3qL+/HxUFsrSMUSdXFcUUBsrnIoXStzfRi5yK0o
gJFrCg0erkgO6HPqXjPl886beK/9wPX5csBVIIeKJvqfCIx7XZ0Or1TEWTy9N7Dk6h30feraPRru
mJ4UtXVe11X6pzOiHW25QXi0kCjbeca2fg3vs/SioZEDZH91Wi1MNQvXItla6qL+MwYl2xxFU4nx
GAsz/1GOaGP7Edb0UK5SNRfs4jh/RrZCUIhA3XG6zEvX/ja6RWrFmlL+Qcag6trDtmz1XnUmYvsZ
aqM/ddRCu8Z6nqfS3rmdN/bzzUirA1QnuJBaDSOpQv1SNWlxnhZh7aQqG9uZQQhRZDuYCa1eG3WW
gnfZRELWmNnFaGbCzSwYvTaM90KuzaHAN+KwBB+CdOH25CxmUQ59r/A9i6Q7pHRZnqq0/rjoKHn9
9sHhgqe1glwHN8I6/xoTt4Q5T0XAbozulI2afVKAvV0cpzB83UySnfE27nTgOLQ4uOdora9NMvtE
OJWO8weyRpBu4tbWj7NaKJcoceromKHr9MlWIpD3/4tpwhxzKLFAOVjXbtXR7ewJFTMsZBbnGXjL
/I7yBMllugRvjMZcdk7kxvNJu5HWvazoOPTIbj9gUs9NYYQLqRcmx9RYysU3mx4hHk5EcUT+Oz83
4Yyeamy0RyQ3+53xN5f5xfhyg72oNSZD31ULF6I3GsZy0VKR+m2mOU9dA6hfB0t+NOdkj0SwEU3T
1oVVQXRC22EdMzio+xXGlNleUrbVJUIJ9JiWCniC2o0ubdBmV11NEQXsC23n/G9Nl5iIOJ6rhgdA
/vmL6c5J1WQ21wrmhJg08BJhEdnH+jGey+bNkvb1pc/r38Zdcb0RnlAwo//Jx149AQA4Uh5pDmni
UBgkWci9LiuSZy7SPQWTrfuAEgmEEbYwDgCrz5nPGOYMM3XPxUJKcBnM7jij33MacMHeWcqNl5RZ
/c9Qq1tuHix1MDObwG9hKZ06US+ZGqiHuUJm0iQQOj0+mffsLwkDYLF+PadUQVexiB1G0v7HIr0M
AvGjHi3jyU0b17frgGpMsER5hUNSa/fHZB6GV6Uu4H2lcxwiGDs2uIwZzZc0xGFN75PlD30U9tfH
v3DjcWFbSZtTWbCBp3i7uRxk5RDrVW0vzIP+mcj47zGs651axsYX5lnhCf9VhaJmfzuIodR9ZY+9
7QUj/L7AFMkZc8/hUMX2Hln5XmqAQunLsVZ1k3hG2LwPUBey5sYu8RBabNUTVjH/rUVu+yOup059
C2nAzlHDi9NvyOQaISKtdSqOaWSBFLNpL9h+PvXo11XCan77pZU6RDSDqFPzAK4vEtsVSh+AivGs
RHRPmLNMx6yJVT8aa2cnW73/uGQXvEhQnqjqEPPfrrvol1RxkgwTZWFqb8bEWq7YQHU7z8/9zUiV
mahBZvsyUFmFp8Lq9GgRCYkqQdrJmarySjRGXSfNphnaY1V8bMdRajaq1u/iiEifyOAIv2jN0kpc
Ha+mg6dCJ8/0go6XoFW1Cm2iejrNXZZ6jw/K/R5mKJplXP9kbSQXt2sZ1EGmJ1mNO4tbZK/TKFEu
S4CMJhnM5//FSGQUkrKEIcu6eiLx2BP6K3w1V3SAp3spuNQS1k7qntPj/dPC/5/4iJiBiOWOSKCU
JTDyLDBQBy+SS9jG37jPupM9oRCPaj0y/XW6x164v4NvxjRW36yeBZoeLWOOJr47ihPGR+D39TGe
qugUp+Oez+PWIXgxx/X2XCa3G+nlMB56dv5ia/UpjHR351RvzopXWlbayTvX6nRLYy96EZhA+1HN
P45ujfNHNViHMl2mi7Cc8Px4k2yOR61GWsxyc+uroGAcEfxElsnwIiVBImBunZOjoWNU51QwQxNJ
7cfjbR5y2pLUZIgxQWPfbv++y5GmHXR2SurkJ8VEcz+IcNOBYx4dNa13jkJY2Vlr9GTn8diaqaRv
EnPRAbvLTKymTfAidQ1EsLvw0iQTeajoikszKc1VncW3xxO9p9EyScq+5PZc0Xioy9/zItyqm0Gr
gZibnoaQ6RW4TfkUmN2CGemIMpWZ9X6A5iEC4ZH47ujFVzVV9kp/W1MGtCoJM5ZUP1vd27yk+Grb
E/l3Zad+bSY2TgqOMK8tAhTXWaR7MJ+ty43aNyEfHXUShNWc+8odIzrapte3nPzFgfPdWdXsN0H5
1+Pl3ZwaC0w1SMoPrVOkOoutvq6oZSAsVvnKEBeHwUboq7em7FWpauHO7tnoNTAaeTouMlzd6F3c
fk5da6axREaFe1tCs8JBOeW5hY522GsHzY2rayZC66jOo/EWwbP2nLuRctQtDBEfz1wOdNuw4odQ
/5IFIwWAlrynXuwrDXBoR7fRJKK2A1LQkL91iuoNtQT41LC6L7B3RLcz7PZ+Rq4SMrc0A1iH11na
Z2mo9XzbpnMpJDet9mE09ezaUSb5W++F+Mec0VnI7Nh4p2GJdZ4wQN4rym3uMNANkhqH4sKaiWvF
rT4t0mdsQoP4kpdp9A2TvD/CbFFPj9d5cyRZXkA+DefzNQUKhirVgIBwJO8c/UMw9xg/GQLpdwoc
O2u7NRRBvTyhlBvplt9+0lqxwlkoDKXNxnyJkRPAziFpTnOc7b3Um0PJ2xeQKIH6mlcfVsJox5hb
KSELO0Ywq78uaZp4gTXEfz9eQLkR1xtVAlCIPQC+IPV7O6ss63AqN1XDgyvV/KX1Me+LEe1RQTcu
AmR1QLsCB5UYpdXaNYvaqT09eS8Zo8a3+sb+5kzN8Cws7UPXh/POpDbWDzkoieSFkEbFdjWclo3T
oArD8LK5ghCWWrbHMXT+EmWPcsvjBdwcCxIIgF6GvBOEgnA6GnkRsy3ggcBZ1uynzjS+6+6Sfno8
0sarzHtM+kaCLpGJq0/VFfQPbZtYKusr3Tj1ph6+x4YhBaLZL42ORrETSzdx8QS3d9zZ/Vs3C+aT
JLfg3vlrHYOgq69V7UxMMCp2choxc33dxp3hCUd0H7M0Q1LBTlpp7KiaT0UyVPjDo3H2eAm2Flse
CnaR9J9Zo4qnMpidZiJa7oTRKcdai6unxIFkAgqhanfulq1NK7VW/4uz89qRGwmy6BcRoDevNFXt
1bIz0gshN/Te8+v3ZC+w28UmipAGM3oRMFGZzIwMc+Pe/63uUSe9vBo0ptVJDgtSncwhzErpLbiT
MfWndhjHzDfW5o+1bIjtSK3+36Q4Aq+ejTleRrtfUA1z9LG/7ZQC5Uwltt+FSnJEj7l7mpjwg78W
GU7Cn0tT2lzJcd6QLs5VCZkq6VZznplTCozMRjaAQnf2OZyt9otkTspB2LVnGyYDWzSIxIO9WSYd
jqlqcBjomSbKg+PAlhKpSuE5ZqsF1DanYIiK70lU5wefdO/8cHh4muizUl1zLhc9r/06Up/V/bK1
5LOVxLk75pp+ruZlDf78qDJYzmjYy0iyudnfUof1ZDUpR5tV/6u0MuO5MPPuzOCLcbCovXOKzhxq
5HSNII7d5FgStW0Y8CpUeHCu/tiN+vM4t0wxLrJg3LF+XF/YXpAFQoZGP3PetG63BZ4Z6HCaC4SM
3YTxdzQ96tu4SY37OVTLHw7F2k8LU3o+8s4QYUmT8b5YaB1nVdIddFV3yj9M3+IORclfLH7jERNn
VAezJb60yRZcqZWWh7oCvr62yte6XmtK82Zy3+htdFuGgDoduZA5ZGZNjTODISzKaYga2hE2cSf4
w0UyjcAQEuC67SBaWBnGEE4835kE2wogEXSZ5Ehzu4iYYZwZToOC8oiCe+chvzC68VZ1Du1hSI1X
zOqMKL2o3RmZZ+PgGdg7awLFg4ivULbeVhCLECnnaUpMP6nVL4OVGOe1BydgyOmDEsrl++tHTVzH
TXAiSkyiEo5ByjuX13WR1IkROcX05bBShFiM6raFOT0lyljcRHI9B1E6ya4WU/ubwiJ5vm5+z1sY
yNprYIaY9diCgQ0nHS3wM6CyEigswy7p3KFVI89I4vL8N6aAQQAZJ27Z5gsrTF+dLkC6dRXPN5Cp
lwEZf/MuVfSj4Hz3EzJVQsXJeZnLvNxUI8zqAs5RetlTQkOnjNR3zTApPkR90EfViBf+xdJe2dsc
TOgb626Cod53agkldKZPPFK4NXAk+6hts7s0OueCdomO4zb7se0lmTsKen4ECcg9dYp8dtOmziM3
L5vxEfmlP6Ye5cGmmMYkHm6IkRlxhF492MiIDmHcU/JnttvyiiFR3SZEVNNJwz8epd6YEot/Zarp
nGRgSSAd1gl9GmUY/K4px4Mq8t6Vo8BE950qMlUR4WZeWem6UWlTLpSvSU4naOZtxM1DxbnL1Ug+
GzEBYI469n2VrPV31Zm7I5H63R+AVxcQReqPW6hMh/JQB7k9Eus9Sh9umgG40MbR+V0glIUcBPfd
1EbpJElR7it2ckQMsHfpkeCgGcZTCifP5k2pdHiRCfCEhxvKxXXqukBUMra1j/OapKF3/XLsrlZM
GrHbsFlswZGMjualEWJN7ZTZRbZxeLdCrenHPaRVZpIUUDVK0YNVK+bjasxHvZq9QIxOAaVu+lYU
hDZninagUg4G7lxx4iJ15an8Osip9FExwv6kTnzcbKx7ry267sDh7eYTgu6fyhfJk7qtMc5WN8jt
DFLIUYb156jP/YlCfHVjV6Nz08Ci9mBJVeuKUgfYVEY+qKbUR92MvUdTiBzwpfnm5nYwSJM6BuMX
msvUsN41eQg/ZhQey5ns+SX6kHC+ClILxksvL1WewhWCii09e7n7T8875RTXderOud4HVCqOZu53
V/XykACPpFezPcJlbidhDzqy09vUW2c6T+a6HJVe9o6uiACotTHYTTB4uSgp6pxsHkh8GzWaNU/q
2+WxzeG5PC2QoSVu16lRHXDR4VslRVYif7Dy+S/QjDzP4N1p0kABBKXH5c+AFBjZE4VKW6is0b8y
L407TlN5J1Uov1fRbCE0MtQn2UYaUS/y6karh/AAC7/3fV//hq3TlNMGMT7Qm8lCp1la4/ZB6Qr1
JhuUzJUBxN9c9xp7HxgPZTHSxpzSm2llc5h100KA0NerarqpjF69cRAp+Hjdyp4npNQAly9jNtjZ
PNxTTNWShqOB7l6d/Az7Ri9cu8jHxHXGcDzCtey5IlsXtXimbGA12uyhMljIVq7Er5KWtkyZGo56
VydTHnt2rCHD1CsJYwWl2aeR20MgfVSx3V0tcQP0pDgDOAwvz5HeTmMudS2lBWOyT3XRLTcrmCXG
GebpIG8RG7cNazmWYpwIXgwQZZemsmkxy5Xejb8achGhZtc7niUtpd+D5QwSmFn9DInpgzhs1+pL
Z1ilv/Lm0DQlpEWF6NxmZl7dVmb2qWLq7CxDynAvoRd5X0bc1D8/QhThKAS/AEy27e9KJxl9KY7F
1TwgUyivn5Ux6W+YOD3UjNq7FCKgpeyuKdThth9QZcwtsmAcy9u0OlXQ6jxO6KYeXL29YyoyNrBQ
glx2u6Ixb/UBQmHDj5Hk+88ou3LyW8jnz0tS6uh+KsldD/cacKF8OphM2TuhuFpA9vzHxds81voQ
qbHB4Js/D/F428W56obsxl3URkf0I/umGGEgAoJja0s25SgNuL2IMjBcckhFWv33bg5HhDSn/iAA
2rFEPomKnJBWFvDoy7vQTrPi6Bl4T2tIdA+umPBunGwjd3Vz0M5/fBrhXaf7/aKg/QaL2EXKOKMF
Yvr9EiV+rysSJK328hhnZJfXTe28CJgC48QRoc+2ncU1dQaitJQaSYSG4+8UtQdXQ8v329A2FqDa
4giguvMY0+4S/hPOW8IqcWxfhe2WMmWJbOJSFCGU+24qJPlTHUKT5uZTV0/o4da5fZrtVmdqcbVy
FCun5d/ra965gC/SSFTCQYeQgV3+BjuPNIJlKj+DbqafR2dYg44xzd/XrewdGAr7jHdSWKGlsHnv
25XsFQ5EghslRCWvn5KfzSChxE4YcpAL7ZliToi6A7kyPmyzqXnldIgPzjrKnHF7o9mN+VxGRDam
fMjutmuKF8Gma0gXa1vJWmSqyzMDYr411msQOWF8myFCTMgUJQfBys5nEn0KB8p4LgLoqcvPZJrt
wDgpukKjlsynOMmtM0LP0cG93rkABGO4fjpYgvVnU5TUBxtIiXhtSJH7AAng+h9UYYufjtT9sNWk
//HHp0JwcuD34cJnUZtP1dpWHlaUVmE26ep3aCXBw+sMU6Aq01Ggsrd/UI6IVhaaWcoWhsTj0xvK
SnMpaVXlxm7GIWiiTD/Yv30rOpQFDjEJ+ejlVwqbrK9p4epEAlV5Q0iiPthMzt38xbbR9QPiwcgB
aeCllczpUVtr6KdEqKydpGRcye5H+XG00u9/bonBF5w8zzPk+Jv1lEKYHtYZKu+drj/JCF/fzEuc
eEjTpwdbt+MLTQj94CWAGZ2ka2OqKNHytToiyVLJFVeLagSDQym+kWLrX03KY91FT0W+aYcZemGj
I57986XCLsiAJb5YtKYvN5UYi8GrkuicOWD5zAjn50qvKF3G2rp8uW5q75RgAwlWBoWoHm4KpHJY
ZkUBZYCvN20nyOYXqCUaR80PlrS3pa/tqJdLymp1ahiE4zYv3fDVQt7ydl3shgnHND811tqfx6I2
gliqUE2fuiNpjx3vCFsJuQ4IZerOW2fSp7U59R0+f53K/AGddumjJa+La4TKp+sbumcJCU0RRjJ7
8oaubl5XuiaJSgNuyLKbsmqdD3FHlg5prnmwpzvxOOuBJoRYUkD/xLd99WTPzmwjKk+vD8aJ/Jcz
6PKd0cvZ9whAwx3sZsWTMWvjX1x4mhL0bx0aFMa2AdYBk8hT6DT9Jc1QfO9pioxl2N84IA3861sp
XO4myxHvi6isQPzIEd2sT1PqdtWYlGz6mWQmC4f+nFRVfh9rVnhqe6N+hjFe+s+Rs6Oyzt7jw+tG
YwhQFaPHG9OtqtajFMf0NjOVUcaKhk9prZnLG6EFnVy2B4Hl3lIJ86hliCE0posvlyolZr+YBOeA
9lXjdoTZx1XnsPVLLepEb1F1q75sgyTuh+D6Ju85AIYb6YIInjb4dy8tj8wjNCtXz8de4znzHBeu
7JTNgffeM0MsK2p1FNzesHk1hZ4mRS367lmhf6/QVzjXubIcRCZ7N4KQQXCy0p1gRZeLaWMGSaIQ
PrJVb56rIjPOdVdIZ6uWStDaRu2loVQdXIjdlfEccU4h63kjrdXXGvLxCSujK5j7k8r0+bg6v65/
pb2F8RjB9wbHO/W47VeqpNihkwSrjCrTcqmm3oWks/OIzzs3yVF2H6pkOPAvOysTj59A+zJ4/4bA
F+JruZIXifEHYxhG10IY/r6dk/kAlb1vRsCJCflBFG7WlsQR0tE59Xq0CaTf9WLkn5XaOuqm71qh
awzuG3cCZuHyaMSFRlMiY3Lfqk3pxoykJXWbYdAPTuDOOwePt1Dro6oGnGyzGL0YKzkdaMMZVqo/
lYr0I4TLF9p67S4HkfWub8dv8oy+gzraR/WZnacHTkd6SYK2HirCzRKVGlBEEUaCfC1y7suugVFW
z8zZbZVZtw4Ox64x6HjFXBdv0Laz2sBW3eqJaPMUi/Msh70VqEZBu1ge6moOrh//XWPsJl+PSV0i
wMuPN3ZRtICxtPyqqX/jHJuPaI8idrAmR9NFe8eEaVbWQ0ALUGhjSe+kkjgipJ9RNO0JTpJpdRc0
u456mjtMeRqeEOYMUfwWjAuXS8onmdpdw8eSWxgr60WNH8a67IJkscabvGJ+z8+nVfMbM0FjcR4j
9XmEoP+UUJuPvHbKG4YhTVi8/etbvXuAwRJTSEHqhZLC5e9SYPyX1oEJH5Wn9VvWxsMdKXI9uM08
hCf2w3agpoGLzm00OUs8Myvq5iD+3vvclBhB2YhKLuPul7+hShvG3bMWuAWJwCOj/cND2przqZ3U
w1h7x7OCw4c3BVwmdbFtrK0kRjhoFDSo2sb2bdVX0nkxhtYzOXL/wBY4e2qUdH9xnsnRBQiNSP4N
14acmp0lFYAKs85cvqgTyrWOkg/fChKav7in1KOpwNlotwGVutzLFpBzDns0TkGFndsN1dD6L1Pz
ojwPTSvrp+unZ+/6QNDLQKsQ0AGMcGltRDIjjSJOTww4O3vO7Rq2ar2xlr8Y0yDhhIsBABEHZOsR
BuhfJDIoZsTW+p3VKvbPBnqf/66vRvzaTQBqwX0g5ptf6s+b1US96bRhiI+TqQXfQ2WvPIeMA3px
og4Ih8/JUZa0d/B1kOei/kCtZstzhX5z5AAahPzAac2TVgCjS7N+OA1leEQ/vmuKEg6BNQ1Q6gOX
X4rW9KigpMEEt4ToWNdr2U07NmNQ2fERmmnPpdCg/j9Tm+ustbpVtY0DqZvGfEJv0qcw5/5rj5om
jM6z406rsgax3vZukVr1Qa9k70gC1oMLDTwgDneTTFd9aqgG7S5f73TjfcbEyamYiv4gCtzbTnIx
QiVKl3xC4WZe52I5OfSUgq3Ilqi9WcIF2XUgig/QiU+n66dy9+lgqFgM0b2ktJtPl0YVmPkmAlXU
KKFx2+ZksZ4qj63jSpByQrvaRPjnOaJ8/GSuEcopSGtUjWsupvIVRP98Vstm+jX1ulQd/Li93Wam
HTAAc01kUJtv3THElCuaqPvrRf15qcB4APL9C9AMIvOU0IA6ifxQu9ztKK5DO1OYnB9aJQwsvfte
yY10Eynr37hPMRJJ4AgCifL4pSUi8tmYVKCR8A8jZWEWLQQHuawgTJpRQzpgBNg9RZTqFAViLbIy
8fevTpE6lnOtZIJ2zmjibw5lwps0l9VPWZibB6XpvXdP0J1QOYCAAGrVS1MycxVxXwiUDJOkgUrG
65f2RH1aXSJ3sqb5TjJj6fP1oyv+p1uHKmieUAQRYn/bmqSylLHOIA13se3jh9moLRfXWpdu43Sy
X3fjESpu1yDRCInTC0Rks6EhAgt2Uc1w2iGmDgGI4vxoLAZ7xk6L/4kr7ahBtLurL8zHnAxh93JX
IciRnEWmwxYhYPiUa73xWZGK4TSuWg7nSZPIXg/p3VE0uXvrXpndeASDydYezSY87CSrXpvkNY2w
+miob38zeZuAu9DU2Nb9C82U1FgQOZQkGmSchoJ+rQHHtMdoCxJn5Ibwn18/MXs3QrBlKy85Gx7l
ckOzNutGUD60LGPdfOqWQguiSbceM9tODqLOvU0EC8pYAIESvdmNqUhGYGSm/eQbQ5LFbiGD43Lh
SjjM0/YOCXUtRJeIXxkG2hha6DaVSsF8ezdWqHxUZr+eQmVq6mBWS4TWc8cOnKHp/72+lXvPsAUG
lpAGwBQZ6uVWDmB6oozcyo8ZZTmndt9/X9sULEacaPeGJpknE9yEB6d8y9yr7hw4nD3UN11nfBtz
mdRL3mTgVa5MKwgcOowNtHYM2FTPRoxUn4vKutL67TpOD71eo4quDxPAywlo/OTWg61DE2I31VGP
eu87AELHHYkgD5m5yw2BKZuPm4toq8q1B/Dc0YmUOfOdXi5Td7UaxYcVqDrYh12rYDf4Bw8IyPTS
KlP24zT0BJWpJouKYqX9TrM5vYfAcX2qEspvjFceUYvubj7viqC6k8Vg4+bj04lCVQpOPT8G8XWC
pa3zurKNn2F/sbwY7PBXB4zeQ8ljhw6EbBIrhMk/dgf91vVTuHfLxPgRJwHIlb4NEFQrNkdUdtj0
MQ7P5ApQ1MnaUQa5b4XReziEKaduJ52kOQe6O5DGm9Oa3mrqlD+YqSEdOCfhVrfPmSC04QzRMAfT
cfkp51TStFbkB86Ud1RdTPOcztl8nlJ1ve0Hq3KrEOp7M63l8/Vd3GG5Ei1yhqjITYDobdNWa1Bg
oq0zG6vZ8KzakuyFebF8gQ9+GgKJae/hnGWaWrujYU8PKJtmcLiJD17MxrPeKOkR7HZ3M+h4QHIm
Q425JSCswgZah86yiF3C5Yc2y2oC2MtGoUWtoba905UIDpxW0x+gJD3iGNp7msgDKY1Sxaa3v7nK
KAUrWrQKrYOwGNInqe5yPy5V6V2kZ834VY4j/Wi9e/dYZBWqTAVHyEVefnxiq8ToJtY7haFjPKq9
Zb1X0SuU36tzoz5nS98GndFoB+nMzkoB+OOwAN2KAV1x8l+FiLjHJWWmDOZ0S0nf5SrXV1mL4lfX
Sv+sxlgemNt5NFAzIB1FH0MRzMCX5pasyhoKUJyzQTOf86VFUIjB0m9mWGqLt4yOfg9jjfLJKYVG
/Cod8UvvLZfSzMugAcd8y9O55G0kqblui1ZsWLvSCG2Bm1FA/ba2gyNCKnv9dXC3REa4udZk31Bc
CHoz483daosFwpW2t/y5q+MvXTOqZ2vKomemb8xfSTYU7mL2deUmhvRDW7Teh5pfPXCTO7eJ3wAY
BzJf0N3bbndnpqgrzAsVT6tcz61Zwy3APNpNuFqFa5qM3jGNbhWnrC3SA6+2E3KRvtHTZ26GJGvL
gDEUhglQGtNLkSwfmr62vzC5at8qq2P/d7DV4rS+2Wqw03Q0RL9mC5ApNEoeMeQm/ujU6RNhgPPb
Qnt19pxYRWI2TBW1IhrI2idriqTaXeRSVk9JxO9zSzntqiChqQShYlfEuLpWrY8+xP4v5CRQOuDh
3HaOTWmIiyFLoOENrSVH8qYvHqgeazfXd2LPDOUygQjhX7QKLu9ZY1SFXCWcOSWM48pfkgq0XJOv
+cfrdvbuE7sNwgt0AWnmJvowhirtHQ1eMuBeWeQpQ9p8kjs1dHuSFXhdog/X7e2ui9EWGByQtcZf
Xq5L0bJysW2C6sReyn9BG8i/LHM4wrrsrkoAnwAbs6Yt+3VXl7q8WLA4Fes6PelVSs8DCm6/kaz+
PXQVR1dkx/fDTaBzLylzAJvY+P7KpueXprPl19Mg5Z4M50Z50oy4j7x4HYroXCmA1wPEoON/ru/n
rmXq1OSzlvhj89CZtW0sTkfuYEtZ+mnRw+gTbwUHU61N3v1CoWJYSYt/3ereK0CfR1DH0Ad8Uywc
G4JwKSVor0dHGwBGrd1jnanROwb4mLpVUk1qTkmixb/jNnFij9br8heVGGipgR0IGl7wbZs9N1el
hOibmrneKQ3NJrmMvjpl5iyuPjdHUzV7B4oyFhAgkLKIKGyuSecYA0Ec4VWfx9kJvc3MDc2leSij
8MdKQn+wv3tfFXYvCs2ETnSfNq+srU2TSlPXZsZVe1hDrb0pB/mdsZTN2VkArbdDc4T33DdJrgsd
APnAdnAlzCWzoECIdhD0YuCbpoZp+N5eYGlcnW+VmRb3KCQZBwjkPauCFQhIBdvKXb10B2puI/sW
y3SXNMoThRRLgWRE/W20ps4PEzUTD12oQ1KXva/5yuo2WDahFIbMjK6EtHTyswMD2Gku5OXbUuq1
7BH6TKo7DCp1DDMxnyR10E8NvI2+0k+rCTETKEczlrXPbGP3MUqr5QkRgf75+h3b85RwawmlI+QA
efMvt0aTlqirAMH78Ryt58opw6dumOvzdSt7jzu83eIy2zw128SoXUI5M+gB+SgggGAuSt2TM1P2
ieH605+bYhqDCiPtNeri4qu8ilQVGZUmpydSVZwRMWkp1d2UCtgZ8qnk4P7s7R0QBYF0hND0jXJG
YRKklZkNpDfNsxNyVNIpV63x4PDu7Z0YwHoBboIgEL/i1YLmNEMQWxNVtmL5DSAvulHb9Ru14CNI
yZ4h0kmiKlVIDG9V9mpZGeq8Aa0mtTTOwkybPL2EzymLiPb/+CMhUsQ0Ai070qZtH61cszQfBdSx
Yij0Hkb8LFDBnXuMKrYHIe3OqojxCG/YQjKXLZ+BrmY6M+yA59ckCeGlH7JTRWn9xwp//F+YIiMH
E0cTgjbB5ktFI6wBE4O8RDlWfaawHwdWAqtBlypHFd+9bgz5n5jDEdgViHAuTwV5UKxkaW35eSpX
Z0VtJC9BXjJYxmhwS2rM3pxZTdDZ4+KGS8Q4XaE053idSzeWh+W2K438AFGz4+9oeKFiKijAaf5u
npPFLvNWLVm+PCSN35sjE1iVQnysmolnTMMR5eyuPThAmNExGY7eBq882QikNcAz4kmSwI8qxhos
7ax9WbRQuwnjVj2IYveOkkONQUfNnCntrUDG0GnQHo5EQdJUT7/TtIpuJyKBYCqc5gDQ89Lh2aQo
FJF0URRWRCa82cxsykNAezxZklKNplf1bO2TpLQdLFz01t8jF23+l6hdO/gS7jR0VyJr2F7grGqY
F0zn0V0MEkYfvRRGj6fOqj8QCytWEK9tIbud4azP9QTG0atXdfycMgVRumuUM+HOvE7cujmxfOwV
ulQ+pblgHJHloVfdKEIm5FelzLLhomg/mKeYoD5i4LYZqek1Tfs+X+vhtzq3ueT2tQmN2bKUcuPJ
bV8tnhY32ftprYb6DJWeJgdp3amSb7ZF+zFNVePn2lTmh7iInA9tHLar30E3dtRTeBtZih4eSlzo
KtD33k5D6QPkI4YyAk+w1frfrllQzEmM/twYRnl2LHg5a4fotk9DhedQ/nTd+709uMI6rxMhkCBa
2TxRA5JHYZ2Ju9uF0SO6DX3nko4aj6Yxdro3xar96y8sgixCBAz2Yl7gS2+RLZwbxWJo2cYhP5mg
QLzF1KpnxYrroKt7+8ATvg24qLOSqMAey0opalzaqxwjVpeRNl+PvhscJnF/0lS79yq0AcigleWU
Mjd1sK1vrydG6RDBMM54LzCNS6NOlkaFhtfzzc7Mv/RrolKLHI2nEOTwwZssPPnl7cQU/D8UHikm
g/y8NBWlgzQtIfllzGX0ikQK30WpbBzU7PfOyWsr4le8evmTRZuT0qR6Xq+SdZc35fBgZVruxaNs
pK4G/9HffDZ6UMD5GLTh2bw0GNpKLk14eDLYvg8qdc09gOXzOU9b8J5Mud6mKFH+cSzAXgoQpgC/
iR7RpVGmNzWDkR76Un3cfTD1JHSHcCyep+ZwOGXvhEAFxowFlKRUIzbJXNUMfScZXPtBL2Er0cfG
g0vSdGGHOWI13rsBKCULYhSYlHiqL1dFZiGILwB4RT2ayeVoOB5NufAzFO31o7lOhmvaxdFo+96B
eZkqp2pKd2AbViVro7WrylYmgAen86wk7fsxt9UAroCm9xqthI/gumfZXadgEeFVhJHLFn//6ozK
8Hn0nQ2gsGkS9RYF2NFnVrF5KBaGfjQEOM7wElTnvzFKSi4GdKmVbq6f3tsJHEjAXrpcrhje778N
DnF3LEm9Jy3Z5GWlcrTQ7d4y9SwGYwjtmPTGbW/ODiQzTChm2RpQiS39LouQLw/L2KuLevbVwlkP
SnPbJ+rFHkErowD4T2LXy40Ns86RlzFZgynr2/ei53ROs2n4loVLcwd20D7XaSS/d5oq9FSlgePn
+h7vrZcl8zoKxp033tSqBzoZ5sx6rfiblbbz+4SxctfUp9tCi6ff163trZYiD3qY+G/AxJvdrUlN
15jmUhCFKlpHSxPfpXUpl6e6W5qPslQzi6cs7ddwmPOHfrbVb9ft766WHjFKAozGEcFf7jbSf9LY
duMaUKCwoZ4wMl+P+/zRHBTFlZbhaETzDY2I+LwQAsJHRiGPtrz4Qa/uzYTM4hjqzExmfancrNNq
/RJJ2bkbeiXQl2LypVpSg2Fp5HtdyeKPMZi1g6hg6w75DdwdC0AANLfAUDcP5kxXo+Mjr4GeO4s/
AaPwUiPNvZQZpeD6/u6a4iSRH4DQom5/udx1igq1omkSwI0yPOlxLp/6Uq4/j3N5NOe4Y4rrwiUl
v6TjvEUzrn1i2F2H3AewRvODqRWkBlOW3heZdLB/W9/H/lExgZGKtwRc0VY2doxSCfhGJAdqbsa+
JK/w/82L9CMirH9KoZrU3FIvuoOoYG99Jkk6oSn/8GxebqVGBVQtkRsLrE62vBAWGjekC3rbpIe6
g3unFEQR9wL0BDOJ2xWGPUs0FGkNRkdMe8zWvFAYSM2bgsbH10XL8p+rvViQ8RrqSVlrW4YMB0bG
A1+0s9GCD1WM5YKReTOrgfLHYLe9JAd9Nn2RIl26M6ihQcpaLqd4HWnQ9MxsHRjd2WfiV1FEggiR
eRTx969u6FoYuSrnkRKQnihnJYqkU2zMyYeZzPfgPdvxfiRT9BGADFD73Y7UFSWVd8XMlCBUGjuw
+eNsK5BOJ4W6BI1WDw+ODUUiQhylXw1zdpC4v12pINZgahBFc+EHNpdTk6pZloxSCVq0Tfy5iOJ/
Iydv/SVa19vrfuCtnxXTziRdQlWCusXG7SVFm7ZoiChBARzJs4p8uBtkdb2ra6d2tbbrP1+393Zn
FRmBAjDh+AMxo3L5EW27ZZoQovRgZg7MbeVpvOms/qc21NmzoVT1vdQ5yp3Ml3bXusz969Z3NlbQ
WxJtMotPuXvzqqlhHkaVPk4BzPDlvZTE/xVGEz1bXSafrlvaWSfRCWxUVDmQ/NqyUi3msNiLjSua
W3UOKkfNPkC+v9xGRknBe+m7+ypC2VJS08rX08k5KFe8zGe8TohogOFrIWfhpIJZ3WJShobOfFeO
S2BmaqydNTPMZJeMT4W03Izix45ihOMh06X+tGulm06iJZh6idyn73NSp+Jdixpn6sZq5NRebyTo
+Yhpk+W+J1av7wez6KlhQVaV3OZdGrZu09hUujJrCM95MZX1wad763JoTtAhpo3F2uhWXB4cuuON
EvUVtz+0q7Pe2nOg1LLYPOomeVQneMOwMn9f/4z7VrmBqqBTfCNoVLQ5nNYyVpNiUM9M2U3nfhnm
J2cp+//ambS9GMv4+3WjO6cUrLEtOD9h0qYwcblUc5JKZ0FNITDysHcR1NBuLaOcg7mzzYNjumvK
opVmQzsoU7m8NAW+T2vN3pKDpKv1cw0C2sMHSx48ksXBBxROa3siiZ7JSbADNmdjCqLloqziTA4K
0848LUmXsxnaiStLtvnOCR0pMJP2nvp9G/z5dhLPEd2BswNdsImqJlTUlhrcXyDPjBOaKl9TiS1E
3RQjOrh2O+8zt40HWjxR9G+2Ggw1Hh3wTEoEwlDNLfC6r8vqtKeipNeRyXNz07d9ezdroOLdsk0b
D7xlf7DeHZfOjSd7BxNPXrR1sYkVmYxRthwfGY3rdCiGu2RM458tkLCHqoHc5eBh3jEoWFQEkS8A
IUDyl4dIs6NI1ZpmCQZ9rj5FVUqFO4rK2wQluEAiBT2w9/ZSislGGkpELvRKt1obmUk9js67HNhm
Et1LpT0AZ9NC6BhisztV+Tx+WjpL/XT9GL09vwQ7QizPIu6hcyk8/qvwQx96zY4rtnUAcOSJwhYK
9FL5JS7b8p6hkh9lJYBnhnTQEHx7RfEFdJnYXD4n6eelXS0jqFtaXkzV6Jz3WZ/RoM2S/C7J8vjg
iu5s7IWpzRWN5kFPswpv4NhpAaANlso8Mux3cqtNpzWsa0/R1v4gAtldHzAjmWltQSi2gYbIFXqo
cc3XVCo9/RfkdfHLMnhPprhwDm7GW1Pkkzg5wQvHLPM2ep5qMzL6bmmDgbjPWygUPa5q/EGvLemP
/Sr4CI4LyG6uIcyGlx8NAo3E7NoV6F/Y5l4BM+ep6mzdtRJJ+nD9XL6NNAQUA1/DnRe0FpvXok6g
RGRuDVOWOtzW09i7ktUWJ2VOKYZwHt2lRBwPzhyG35c/F1qFa0jW4ayl8gMMhmm8y6VOQ7FWSFp3
gbwmzW1fzuaXeLQ0l2KR8lSpfekRJHU3ZV4P73lE11PPIKU/AjfIvWim43HgHfY+Mth2RcS1Ata9
8UY2xM5tCEN6UNTrBGFLIX+mOULXS7GPRNne3hdb4d0kpcUpUDLdHF0TBehCW8MyiAyt9CCy/DWZ
tXOXjn0XVKO2foiX/git/tYNCZtEliJ+FfHl5XbLuRU2OcFdkElhJGSgVdeUxuVxyfLBT4QSYLMs
6snp4iNF2bduHh4MaPb52oy20cC9tLyCcYyKUq2CKo8NIldFua1Tez5LA1qIK4HS++sHe293SS/x
9YQMAud6aS9Py7DqFb0KjGKyg0S2Mg8qsCSw106/SdvsH6qZRy33vTVSVGS4XFBi4ngvbWYE7YR8
chWE1ax6qdXE4IxiLpM8p15U2eYfOz9uzit7Gz8xGVbnVIlSBbNeJ67a1NZjtfTlWbZr8yA22V0a
RS40Gng4yQ0ul1ZJWVeH3VQFeqOPLqSfFBHKWnqXQZYBO7Hz5xU8lkb6AykvgQjjQpf2lqrLY3IU
tnLOohs7q36PWYUKcQs1ZTsYzsFO7t2LF1QBUhDEzVuP26lmq2X2UAYQnRlfIjr+nmMliV+h/eV3
jWI9Gl2beVmqFQeviljIZWBLkw6OfhYDwRuthcuF6sw55zkjO0Ecxt07ZtOXB7MYs4Mq0xuAAX72
lRkQIZdmorrWFmUxyoC2fgKbcx/5mt52D3YYvQ+RJr6LrSIOYkDSXhsxlxWn7LY+DdMDOnI9Yf2s
H4wp7p0o+kOEfvTeoNbffOHWrsm1ewuG+XWZgibtm2DtEDOXm3U62XF/VLPctecQIjAYLUqlmxPc
DSZSpgzlBK1qZ78KebT+rVV1kr1x6YrMjZNq/HndBe1bJGnhBReFxY0LMtOuJ03n085Np7sttb1g
SMLmpOhLBBTdPhpn33m7IBkyRFkN2hDS3Mtv3C86+F9TLwOlsFUfEWTbs1envK3rpj84T3veVZRJ
eUxoFjFvdWnKHqoZIhKbj2fHzqM+LZPflJX1MeyK6QH6L3zeMgB+u76hO1bh3aItBbOqIHPabOhI
MdKaR60KYMntbqt5lG6KEbhsRcDvDZWpeCndqgOj4gJuLqjgsYCn8KVDtWV6TEHnpquTN0GvWCMV
DT18/B/OrqtHbptd/yIBKlThraRpW73uzg3htR2qkJIokqKkX38e+cMBvLODHTgIkFwkMYdF5Fue
0nbkZzxFtoSNirup4pD/Nqq51S4QV76SC1OGkBMKTnhNkNGfq1lqqBGtLoKUWeCYLToF3oCjHILo
4dR+TJMxKGoSXjN6fEX0wisNFSIUgaJNw/bVQncdKmtJNGQlgMJDskMnZYUssJriZ8TG5MRNxJad
hHXco5yBG75dGsO+0p7XQzknnnfl7Tlfg+3XbLcj5KUAAYSR28vDthC0O2UbZpvH5HJqtLW7dVTN
LjajRj8NKqasl9doWef3MgZF7A1HVFRuAAk4lw+BGqwXV61gZVpV3WesdvdlGa8yw88P1+9RAEAC
Yhcl1FcgvYBR1MAmySCAI6O70PPIN0mpLlnE7WkeJ7HX0RDnpq77227KrlxQ5xfGNjoqmluNmGy6
A9vC/5GURtbGsIYntOR2WO+qLrqJuD/dDA7F6re/3EsjISJC3QZAhI0Q83KkeewjB1EKYL+R9bg8
7lCSykHHVN/8bu2uwDkuDgYszkae/k1yOhtM0ditawh4e7y2uiAsGQuHzmhTROG6fHx7ZpfOyUa/
/f/Bzt5vTVe7eBaI8tEMAyDP2XhIAZM5/IdRtmwQzRGERecthS5ZooBNG+IWzJp9WOv4WGUmff/2
KBcXDoAQdKjxTuD8v1y41A3wVwVuvoTMoXxijn8CHs7uFzjyXpnPq1LXdvQ2cUxge5CAvmpFQeki
DZshAoEVKFUURCPxjyIdLfCI2NthrIJCMahmQ4ZWH6Jxyt4hUPpb9Prv3/AbzwFsE2qmZxGBG5Ss
Mw18PvQi65s5bIPcD1RygrD1UgbcW288Q9yVl/M8KMCgiL5A+ACAHVf6OYHaJA2p/LrBZZYMtpT+
qF3RdLhJGQvHg4eU9sqmXhoQIfTWXEThFCoNLzcVtBZWt1B9Qgeage+kQC3FcodltibeTdBc9Ry9
cIgwGmBUEAJFqHUuzzBxMTSWUIgGm6A/poOcbiqyJPsUUfuVtbw4FF4oVH9wtcB58+XUOjYJ2rks
K1noujKIBj9XKEfvFQHL768/DdRDoRyLLHaTIj+Ln/WcIAsQE2bVKHeqBv48gAzwFGgkQm+PdOFJ
ALEZSjdQk4IVynmQYxpvCuD9AgWBUSRPyxSOX9APrkFmi7uPSGOT246tvPC5Y6h5O35l+EtrCotn
vEeANALNfXYHsHFRgG0DqSpRWdsHelQHl7W6HJf5+e2JXrg5UUxDCRZ1J2jYn4NEKngTpfOMO41K
8JsV8ei3sKXDlcfg0vEHFA3fHCi9G7ro5RkZki6JR0iylGZ08oMZZXWqeTMVRNvsGKB1V7w9q0vb
BxTo1qUArxrqHS/HszAYTdcYjVehJ3tYBu79lEsinvygIw0cfCp9SKasu2eJVV+6VPNrtiuvUr3t
htn0MTe+Kz7AV6Xm2tEEhV5agoLv872LR1YwZcUzoOX+p7Eaun0TcKdLMyRkhqGNNjuYHdIPaOdK
uP/QOv1cUz79h4OVIrWGccCWD70SSmBo8JlupdB8XaM9+DNLnkVQHlLoCF75WC8EjJuoF5h1m+73
K7AT4X7WQJWClquC9gBuuoE+LZXNgjzmsX0YGh3trIqvHeiLKw+4E3DOW+sfiI6Xe497Nso0SNel
6Kv6U6PC6gjRquFRVTw5IDPqXR7N4eaVPvg8537cfaoN3NqB+p9WlHd92z/7sWTXMDQX1gMfGoqa
wAfh9TmvbghOhLVM0TIbgz43WLfjqjFgtaDQOQSmr/MRrq77t7+ECzcJ7mY4jGwFzq2K83I14kG1
vEU3vwSrckW2EJmdi+MJRsLzWr491IWPDsUToDsS+MTg/G8/5Y9A1sVAqwcSb5yrvXEHm23gHhI9
gFzdmsIgTTglovtElBQ7uULL8u3RL1xkOGagUeIeQ2J63sHquTZNQitaArAYHUd4uCNXdNWVi+XS
csLEE2Ifm7oM8oKXcyRTskasxbsK6vz3Lu74J44zeAub1GtEqAtXJgBXG0xw08BFoPZyJFUrPncS
azgBuVb0Cgo2PdRVi3TVm5e3ao5vr9+l8UCUxwOOVBN01LO31a+VHP1IU2BVjARXvf2o4XZ/8FTf
FYMQ11rJvzt8f2b0OCCwe906gJDpR+HpbH564i02aaSl7apuX1f1BEnmVBcqDIebRXvrsVLZlI+w
k8w3m9+8hmjuvYhwbKnTydHGyU8I7IXFnKCIDu89d2VBLm01ro8U3w52AH2ZlxsQWmBTKRUUtMo6
wnHmydMoicgBXGS7t9f+2lBnayHwamrZYSgnfHlqglSiaRfV72JIUVz5SC98Joj1EfKCNoh+7/kt
VPHKNg7KH6UiLT+QtUPLd/X6K5/JhcOEHAnKkZAfgFrXuaIGB+TXDDAIhcqrh33t1oznKdfBbiAO
vCWTJf++vYLnpePtugH+4XfBzQcU4iwBROd1ZUkCzSoGp91PQYZ6VMrEvTfUy9cF5b8HiC2YvFtr
cWWmF7YOURrKfL8ROqAVnZ2SPpEhdTFmujkYZNA6yCma6Q+EK3mlCnVxjpveEgbcDAK3Rf/jfq2W
BaXTkLNygujOLxAwoLZWeX6noCKtmq9LzMOHdPTYaVRm3L+9vhenCUPhjRoHlMk52WUzt4lSaIQg
yG/Cz2oBzmjJYiZy2k/XiESXxsK9t4EvoH0MLO/LefZNGi3JnOBmyGSYwwk1u2na9iZbQW/6+1mh
8LJlgugpI1R7ORKMGWbkmgODDFqtvB3KPYAm2kn2tqjaqV6uPFGX8m2AHjafECj+bApOL8fz4xpG
xFnFSjf1KFdSGZtvSdhYOH5lfu6tLSg9LPm8GiVgxiJJ0XV6uHJgL1wA+A0b5AIU9a0Q//I3VIwT
EME6zBmeOV+g/Kw+KeQXV6Z6IdhBdR/tYRTvfnP7Xo6Ch9Prkz5F4W6SfrPLZNWDWQeGjbJBSSAu
FO+9QAd/64uKawBFE5xRlDQQcZ6rLvph37Y18Vm5BmP8LfZd8rFx/ONfn5oXg5ztIm2qbh0CDDJH
moFygo8t7Cu+l8q5f98e6lIwi7E2ji2U2yF8eHa9tFqyNo0sgwj5Im9aPtMxt6kRn8KwXb8HXlLf
LN7cHpSLms88bOYCELuhutHZ2Mvc+ADDT9PSXztE2xTPHm8ECqieoBAMTPh5k8NzVWTJGrDSVkFz
QAl33sMkbzNeYioX6pqkyqXTtCmMIUfdOvXnWUu2BFMMiwEMF/KKtfkIypHNUSZbpxM6Ztm7eUK1
6gEQCn0tTrlwGQHAh8Ad3wsqN6+6yR2ZKZgaXpkxAmASpO8/1EoomGa1C/n7iON3nxwS4hvu5Lzy
53mpcC4ycGsXQV/oVvkoB9dq5wJZn94+WJc2cGvJ//9QZ7dAAHJ91mvnQVpLRqWYqd1DnnTaU8+a
okOSdmW8S8sYQ+EMOBOIYwB/+PI+CKhiTsWLBzkchU45C8jPsJ6/yMAmn9+e2cVPZiulQ1QXz/4r
jPmUVtwEIXZsof3yfY2gD5pH/vjdKkgTz2ESftjSdmj6iiqHcEZ6guYJyZUPdKxGJQl1SKLKt3/T
pdXeAK+oxUWgqZ6bh0fMeCL1fK/UKQWFC8zD6VHBnS3voO9wAm3X/q03+3YRphumB9km8v1zoMci
BuX5S++hIN4aRNKpfiZ2GnZww3pYaSz/w5WIagdUiFDERTXpbHtry9BQCBqsedbJYyMt/GQy8F/q
zf/67bW8dJJSsHzwTQJF/KrpiZC8bV2DGxGkcfZJNP1XAFjoPkj5fzmzwGCCHIEuHOKts7s3oM0q
62T2ynUO06/LVD2NZHRlXYfXyMvbn3R+nQJdATA9UEHAnm5z/iOyW9KqHRaK89HOoS6HluicefO1
lbt0ClEKBjUJC5e90o9HirmiyoNvkCTLeMi0c18AD2S5J0y75y0I02/v1MVZoSYMCgZAw+l5Ru75
qV3cJtVo294v57RRT3ZpAEh/e5jXBwKJDNAEgDSBzPWqruKvUCvsIGm0i6uk/yJGAIiLoVv6p7Za
B30lerowGKImEKHwGOEf52diNuEM282e79ZArkVkKD34MUuLKQ3dlXB/Cz5fHgpIlMF9AeCMTW/9
HCwyQG4ADAyCb8pF6TPYa/zQDc7XOXwj7akCjvcYqNjG+RoTOucsWtyVr/r1BuIXbOQZcFh+s9pe
HktYnoSVU9Qrg9mJ29nI4KbpIJr/9v69PpbbKBvFduO2v+K1R5NZdDMKDuwNhwCVV8tvkBUVza5S
g/fRC7o6LN8e8eImIi6F/PGGCTkvVLFlgC1TazjKUCM9NWvNoAWhyK5Cj+Ovn3RM7o+htsn/8WXb
hbuekpHvxr4VpYk7czcwpE0hT9j7t2d1cbcSSNbj0ISII86KCLAYCLOmsnyn5wzG04HWH3xO5X+Y
EDpL212/FUXOeU1WEdolFaRe+3qkhyoefnDJp32dwhD67flc2iUUkNFm3WLfV6CLkUVrFM2Mg69Z
81MSMP99N9Syz/0aJdy/HwtI/42Si1cTb9jLbQqyuvFn43mlSnxbVgDVHfWi510CZN9ft8ugrLIl
ndgjyAGcy0ESGQ3V4plqK4XI48ojfhwDBbupeL4Gmrl0IvAgA9T7u0BxbgDjJ44HvQ2rHSipZmf0
HGxqdmr/92u3yRtsdX4Aps9pqIR3KWG1qnZubFPQ/hOTJ/A0OEWKX7t9L1wVG4wUJWbUmDem6Mtt
mmZaOXT46x3a/fzOwFVnH3ku3SkpxQGopOTd21O7sIAggqCShSYguBjnQF0A0NsgUXEFkAtxj7DR
4Q/wco6uXICvs5uNmwRLC1DpNiDXWaGReB5X0UjrXR+wqLBjNBUJQMMg3Dfeu7Dh9a5G+Hzldbmw
lC8GPbsteCsVn6q03iVj3wNc0E3v2rkdb1O5uudsmM0VPuSFpYS+MngXeM7Qjj737rAu1GHIcatL
raMCO0lPEHe8Znl0ocKyqe5t1h1QpcOxPzshTb/JTkCDe7f6q7djNNPFnI5s1+M2KZLGC09T1/GD
ATv0BhsO1+ywdbu3T82Fiwvkb+QeKXRXN3/Tl6eU/s8ej7e7JR6qUqz9dMiMx9Bx7OjXvx8K2TXu
YrzPgDOc7aLQaL+BH9DsmC/H0zB7db4Gw1roMcuunNIMv/osHNksu1DrBMsUncPt3//xkoHUF8q+
EjDOmLLlBsdkfIIRSXsweE0flb+VHqZe1IjzJNQT3p7mhcOKsQEOwl8wPjrfVYjnpgGPZbvzuJfs
onXuc8jKB0Wk8IiHg7smCnppB/8cb/ti/5ir4kwuMcF4IAzrImtcX2ScjLehjcSVxPjCx4/qzgZD
AbQR4Vz4cqjMSeOLiDa7cK3877NEk38monlSNUm7XKAS+A+yO3l4e0EvThAJItqCuHRekWgtvvm4
gfTGTsXATuK/E0cARoIbqmx1ZYKXhsL1uWkWoeOMNOrlBH29JSOKYu9c7UrGm/pz6AHPMEJ++cpQ
l9YSsQ9Y1yiOA6e13UF/bFs/SjFqdBt3MHrowJRV/Z77sESplok8rq7tDwnIClfCrktn889Bt/n/
MWhq4siDIwi+i9QfbhLDg2KoRX/TW1vfZJP5WxEcfOkbnmfLp0CgB3X/5XikgqRPyyqxA1HvXkqH
N91WB4RfyYGBo1z0NLsWR1xaVzxPaKdvTwayuZdDTuHiJ4q6ercAbQw7DWRjMHKNWQkedlzlPa6g
Qz1mf99rhVAzOEAAUmyePedffdL63KPhUu9Mp+1uGmHq4NHU3Bkb//z7zwEgzI0buGk2n7tEe00P
XCLz6x1o8/GxgZB1Uc+RLYbe0//hy4O6PYBggIa8xmCGlo1TqnS9E2PNH2PeiROw5MtxmaJrrf/X
Ty7yR8BKEZNtGKbkbNtsk6EnvqbNDoC07h2gr/0dMeqate/r849Vi1DVA5iObHiLl4cD+hITsxuB
KoLnLcQA7D7JLGjpvf+sljoq396pLRB/+QqhYQwldaQgKD1Dx/vlaDpYO1oPQGKnXSUPahXZHuCe
x9i2Kk+ryR01NQIaeoYdIjJfa+C8/hCACEMRHiqBG8nyvBpfWSdtMIMZ1jIWQ8xvWm7gRdF/INQa
qAorDeQkHZ/envLrCxSalCFKXsAnQ/nqvFGetU1KuozqHVKgqWhbrQ+wSfYKuMn9rQU8+m0ggyAJ
wnjA958LbM2MVpNHJ7kDKRI2sY3lkBPnuqN9HiZpcwVR/jqiwGi/uSCbIgDu67O9pLjIkrGFviaL
1I0D7Kxcoe1QhClAQzLr3ksWRScAVY5vL+ilcQF+3lwBQIKDP9fLcbsRXE4TAoUSNTK9n3zRPLoE
XkjceR8qGZpD10CqPlxwlN8e+MJOAnm1cV8gsoVmztnAtQ9fHCys2PFxdKdgatdTmFoLQFom/Gvu
LBdnmaGwAiIl9NrPJeBMNKvE6lnsNHgT6FbYQOeplv6+tctjq5z62FG5FO2UXMO+XZomOiX/c1LB
Q3W2r2SeQpTfvXY3xD7iQTlFB8XW+dSNvrxyhC4OBWIGiCG4v/CJvNxKGALiFq31tqJZhE4YuGOx
N/JHoobuymd4aT0BLgIRGDBJ4AzObx7VUNF4vdi1GbiSoBHqw+BNPdjBYfB5iobwsISxLUEJuebT
vmWbmMfLaw+P/kaIRaUMsdS5XrGenOYtm2FdAG+hKcqRewTwdhvgJpfrKpAQa2M+qwoWzQsuIZwG
VVquelJ6cxOWHF5Ycx6ZdU5y1XjqQ4B+BIOGc6T63DlHThLoeVV04KUOeQomz7+jh/d31y2EPy8p
OEZFSmcqc91TpUBZhUdJPpDUwIYUjpauWOoFL0soqxrj1NXsjiAzdAPiSxP9M4lWydM8scyVobGR
KeyA/xIDtdCYrSSQyrkbh/box63UhRx4+LWGbPdYGlMtD9CU4M3Bcuv9Ey8xPXYJb3UezHWdHThm
vQttDcac6WcbFqhGVXpHtrulpHDcLAev0SBH6jEAZAhLePJ1z2UOpROIIjoKzZRcQzXsXtcV+beB
6upYmAbWDSDfTYPCoQ2DKs+U5zW5qP31dqorL4LKTtP4Jw9YGuA9JmR8+dKjdHlgSyY+TDyACmLN
eXpoiYHfp84G+pOEnv4BkFW7FQONuLGNScntoLK6yl2YTK5gxJtO7RCp4CFbEv+uTXwX3Vbzyj8j
GwifprV23ztZi2+QrB6/A0ozTLmnM5+i2xK1d7RHT2vHdAzIFou95HuQIqkoxjRzfO+PyC904C+P
eGbG4YDHuX7yNRjIRcsmdSTQoYI4takTUUzhJFU5KShV5z4kEap8laP3Q3ldY/PKDCwExs+tJzVE
YswppA2GwrN++M5EwBYd15UJVxhho3Q3R2mHDgAMNWFnQGbA/jS0g7IcSjrmc1Bp9hAsranLcSDm
a1N584Z9bVNeZPMk7hXylF9hgygwrwewBI4T4J3PvnVVW6h+jqL70PIG1ltcQLgzztrOlkHdyy9w
0GR9sdB1uhk1N0MJTYL+NEVdQnLPZyDqDqvtPomJQ1hLKzabghmFneBCwakMwAnyC5UtAcwQuMRj
nlg+f0mYatmNxGA/wKOJZAF/CACNkCsjGgDyZnl2kHe6bTuV/IS8Fl6xlrJ12EkJlcFdC9Wkdhel
tn+naeSlufbp6Oc8MdVeo8yd5g2L7b8hqp4/K5+6GxezVhx8bw0/mlTCcsnru0RjTZiPyBRWansc
YqjLNITXS5EOgnJo33u13vNqmsfSSRnU+8Wfuh6Sw2ErC0ic9cvTWjdrshOOJxJyX31yNwpnsxx1
KP87d36H/jrgtScXhS2ewaFtf0wKHp35IqV3W0UTf4bSy/IhNiFqKqSZl6AQKO3faQ0IQAEGb01+
+GlN03dLC/W/ATX4qSSpMqDyk2FWxcrWqOnKue2Har80UEbGbiDlLjo+AQJjbQKvaABl6DcyeAF5
YuEcwQZEG6AEc5M6J05TGAzQ7/O0qkwOtkr8XVrYNu2HNBH9v4AMAdo7QujC3w2I7R9t0Fi/K4io
GCnwI1h/wyH83OZ1air3wNtgnXKgYtxdOrYegcRyD4ih88ax+Rp7BACLOeg6h0/JS0/Q1Rmn3Aa+
1kUqGNMfp5lEy6EfuW1z563xL/h98nso8iVVBHHnYHnHW4RAhXLa43k2uJkjXBWy/U5BKhtz6Enb
5tHACCMb816lVfC+zVAKKNakqT8NNvBonpJ6auHwF0xAPkBZCHpGg+cAkNSz6cuKiyjKs6Va6gON
JvsljjlL8rTlWXicVw8RHN78tNrLpZ6D/bpCXWO/QO8+vFug4yN/TWvA2YdorDr9vmc9+bACng5j
B0pM/xA3YVjfmwxamT+Fx4LuFgIHtHpI/VmEXyFoF2b32TS0QYkKm/d+GKpB4ELgJAGwU0NdN0rm
MCrI0jb1QftJ+4uK1N7FrnXmqAJcN/t0gIbskaa9Qlhf20pBqkr1a9ElTYJNrD0NZ4vEmUNUMdfs
43aAAoVkqf1VBbUf3btEyn/nuo9XUGwSo3CpdTa8b+QqPg3ebNhNwsF1Loekzt6n1g/kDr00Oe4X
Yvt/E5t2CQBY1fLJM3YShUUwWN9Vpp6TPcXvicrVUvjPkSUY+I2fsCnLZ6G8+ig8Arl9m0GxB5JL
Wt9GpI7598VMfVOOXbyuJRFiGHLf6DZ8r1XdVe9wAFVbJCYSniqkj+P2kCISg+h8nYJqIhYR0kMy
tInKm5FEBrxlnqbvgWvwfFUk2kq2703tzeUEJViIkOl2XPReYDLqftAciFi/tq2RBXQsXJTXo01u
US6d5JFOa0r3tS8XXJvebFFFY3DYI7uMq9r8rKOVfzNR3OiCdypLd72No08i9d141/AwqwH5g4HT
B0C8k6bsSAKrGMgY2wj8hSys7DpDrojqFdFJVuE1vZ/SQXqgGsBzm3KI8VUz/TeIROU/ChH405eA
ebzaNWIFJ3tGuzGO9kkn12w/6sSJDZyajDtIs0IkQxsOcMXeyWBRX30OgU8vrwBFavee9iZIenUE
dvMH0zTtkBPg7ZtfCBqhfYr3GVVtBUM9dUAz2pmPieePS6EHVeFWhGRoULq064GSr9YWb160WIpP
PuijfZPZVAGqN45D3gOP5fJ0TQf/H1pnTZ9velUR1MXngaJOCJp5gdurcznPonkoZvghoAANv6m0
8MMWN4Dx4cm1lVDMcgcaDCR6lolVj3ZK5LKrLFuq+3Ae+tvRE6Ip61GJu4C2njxKaHv7ReAEf54a
7CFk3rJWAFsPQFTR1CpEmUQYS3MAQOOlrKyk840huOTyNeRuLWYx668LJE0ep26hQEyP6cwK29XW
zxl4TKeZc0cgwlsbXG5TaL7YqaIWdiIJj/JmNstjN5nYQ/Lph7xYcKV+pm6EPxN8dcQjVM9x5Urg
o6oywFXQ5rElYf2u9g1Sm4C0UuYtNzUtQZGwscIdZkJSjCRc5d5ov29L47ku3C9MIJluoSEmyiha
lkc9d2NUBCin1XlfJTOB2LkRU4GacxLiMK4Tf+CgylQ/tWzMLIp+Yi0w66jKdUUsMgTEQQNtzRwf
RNbsRT/Hy92QxZqcNKmi8Ci6uZ6PsQ7McOAeM/jtgJbIBdYZo6TJRzUsiWoRAlnNKEDqKuU5aeKO
3ivSC3M/NBWx+G0D6K15mK4LyfKFpJ76inBVDV9SNfTskUnKcQf6iOMdz724tcPt5MIVpexwNuYY
sEQ+cEA3eJmqtjInwjLNxxJ/8+pfY8VljMp3p6dygqRkt0s8ODDmTZMhOsPlIEnOxwANdIiC6Dpf
qISS3zzZrD+iMDN4JbT3I/ceFsrkU4A/bT2swGbwfPbCcdxJfAfDPvSX7HufrAPL4cjdp0elOTwK
kErWehdRxqZbR6j+mK4oc+5I6lKwaDoO54Mm1mZ8HIzw/HxO0t9ofQMvmhQXRJU3Ita4iTyodt/P
CJ8hSYinZSqDkdU/4jnNFnwvTfxP6FisCpdS/qQRk4QlUBjk6CU+1MgWQdF4Q3pTGbiOBCyEzRnR
dzh/zDtEDVisOUWD4lFHtJ8Pnca/67KKtGULzPS/8EaBh+WAXun7mrj5m3GyeVAiQpm4bsGdv2sH
QRB/KMZj1DOdVcfK1xxkkh7M1JBVbCqToI2qHVTJiNjRYQo+xW2VjrkhCxBtIIl3j7DqAI/UE2Sk
BQgM4Ts1g+GQg2lFzQEpmPq5rkbeUptlw3GWwn2FSiC9bxYKQx07AcOO6CHA/5FMdNHHuk33uo28
x450FldwFWUnCz/Sny0cXbunzNnwEQczGpE4cO8D8A5phRBPtDeAPLBPRHpS5y2yifesZdwvST32
HzEtUt2mVccxTJ35j7O30KDovMDc02T2QwS8emW3ST+TL9pHFIupsMUcmyXpo1JHMcQ6kL2tX+CY
gS8+onYhBz3CTvKkMiXSfJbYnzLr2fjYLGpM89Y2HKoJ/YTV9vHW3fou9H90hLd4Z6HH+AxPrvCn
13OIQi6GNvezUXjZMjv5dS4mXD87fArkayOU6XYK5PiskCaORVEj44nzpW7A8SOZWfOA18EpG8Ot
iuQyDsGzSOiCzv4UFhExNt210RTc9TXOKGS3YybzRotVFijKsu5IHSEdtAagnL2Lw8a7QT7h8X3S
j8mPynrA+azTKGvk06to8cIMeEPWqKP6AZGY7XLe6TjYa7wA4NijCfHLLP0Mp8EJQkiHNm7Zs1lt
g1zBNlG8A14/SfI+BFQpQp7LwfSpwi2d8pLlQ6SzAPEmxDZuh1DjzwbqzRfQPu66pGjXRRxWy9yc
d7WMmvd2CvwfMGVMbMFV2nZ7Gc/4/kek0g2+XwiZ4V1Igh9tSgUv+zhAkN+ypAuQ0MdAU/SoW86F
SUQoygaO2m0egDzn8mruJlKIHjhjFI8mFFkT5wBQ9zoCGo7SyfepsuO8w7PNNR5moYI8oL4ih76J
w3bXzaqZdjZOoX9S94YWXjexBRuMMsuxapK+yYNxtFmREF6NDzMTw4OEPpbJoZVDs3uGZPc4CRl9
ASiL2bx3utdwVKHRh6YCuhnVnnotK7G9DZEN4WPq+yPC+rBBXayYbWrfJ0SHVW6TijQ3nUKDMQf5
m3yEK6Nejnpo6BcQbaO7ZuTBP74Wnbhba6iP4U1d1VC4TkRPYQe/9HdNlwzfG+KJbr8iqv01r3iM
C4Gf+G8PQg1ukmVN751ExylHlGjq4xL2FusZeXWfA9QcGqh39DXNdbZJFYQ1QcTSrck/QzdP/Ebo
DjaOicvIVIBnF6NZRmKZQtdp1jimMP3GE5ZoQR9s55YU5RyUWx4h39raHFQD/RRyyda98+f+l2zn
ZSqyeKaIpmYWoyYUkOp5y0jwuOHGdnuku9NPPARBDcHDrobEnLBYkCSb632sZjiKox6wlpL3Hr0l
pgofAX4OPnQD9avCnxZ7QkezQtaUps1TR+JlyocQMmZ5At1okmex0J8CRurnMBrJLzMbit40G/rD
bKBBViBlQypOkP3G+ASpummzddK56TIoatb9IBju82D5hbs/62E2bN0/Ue97AmtvOZq+ps0e5aYt
CShVJX/0xBl3IJJqVWJN4YiS8CR8z9Y+DPJ5XiOZez103w+RQCyQY43H74PfdDZvpsTOOWAZ/cc0
681dDMJAn3c4CY9j34gvNaTYftVVzI6IZD0HhVrZIPbQyal1q/rqJhBF8kFRFAm6SEnUy+GEis5t
ajyJgLENbkwt6voQyZCjtjaixJ3D3HGGjBbluOYaN7r6lMC9fCjQFwKOpjc+MgFf9uGDkekCw5/K
TiMmToIjFqPjsO+JyLDDnzF9gJsdWnCNjFRb8sX1OPW0GmeEAWZ4RsEl9RGL8Pl9g+C9g60Q1Iny
xiX+zxitbZ5XQyMyMJaEfpZghCX5MI7IWedxzh7GceyhJSub4EPk+cE/VFQuKGYzhj+MoP1TgwO/
FrEKp5ts4UNaeAYRyCmxUCRGbTLub+BRR7PCawzZVwvyWpi++qnL2yCbk106MOchQHNyweU01F+h
4CO+KBq0X3Xjo/Sg/YXHe8MG96ynqn9Pmx71S00THZbxECffWDULLBqKTSsay5H/XJM2unOAwbnC
rzzYZK3pxH9m7v/YO4/lyLEsTb9KWe6RDXUh2jprAThcUKtgiA2MjGBCqwuNp58PzOzpoJMWPtnr
KSuVRkZAXXX+84uK82BP7cQ6oAv1q2XENZBWNEQcncamvbCwb1Mo1LPlghTmJfYHd4GXpbuV9aC1
qXnQsyH7UgpMuYK4FdYLx62Z2ag01n1r40y4idU5+wyEmz5ruZh71GDV8KShctWBFRbOQBZ59DGC
jB6WF0nm1fOswdD2us6dHiFwFp2PN4vFKCVHSA+iutI4PYUFtVvdTsOuCMnSxbVPmPvGTiLVy7Nq
BhNxeiXeZKFcV2yydK+bXJsisDLhfJ/ipn0ZUIa1Xuk45L4YHWC5b+NUdIeI1c79uW2a72rLqhsw
rMTLzLL8CE28ekxEq4M+JIITRKhULKB53tTSt5NMGYPF0EiPquyUu85kqzqAEHTr8BN0B2UzuVaz
boVOfaiHkaVg7I3k2lUivCwtuxs32YBzpD+YCZvQSEH0onUcolB1luJQ9AW5v5Q55mOXQty5EhmF
oc+G3dlMj67AQb2L8wnzVhwqD2qSTPpNadqMoWUgcNKPx1Fc0/bEi8ro48TZS9BeqrvKMuMzA5Ax
D7o4zc9qYxqGbaEqnetphSomv7eGWvMdcjHoXEymNXh6a9lPkC8kn2UOex3IpsQGTwNi3rmpNhp+
RF8DI50szs5zAtKUSyOlyt8MhqvUntMZ4DZuJEzYDpmhcSofnApMvE2b+3FQs2TTV+bUeV3h9vE1
2H30rdNx60ZBk3U3XSE0qHRLaV0XZZ1Hh5xd/q6q4gG1QszhP0DaXvVei4qtRc0+cVwttcqUPvEB
2q5r+zQPmnko7mVnU6r2k81hPuTUIWHqWO5lhQM2fqJdN14h6AMnctEbL57eW+xrIhd2w+HZWDKv
aMem9jTQxnu9HJV477Zp+pXzEHWgEtY2huIuoAwKz6JlQaInfRuVRvU1cczwUz9Po7WiyBjDd/Ql
HH9MqWj8pW3FmV1m9eAXUUNTzMUxu/ImDmjFbiqEMx0qkLqv5CSZt5FiZ4nfsNu7XsTczzfqqGk9
edJhfxkZk437FeCL5uE5AsJWOkL5OlFeXMeL6B6aYc5uqqzmcFU6lfPAtOIj1U6YnVdjSHWPQsrR
71RXUZIDWbgG/NyuLte6whr4HWU4byP6LbOWY9XQdiY1oUkRkQ6c4mZBVbkJnQHGHinBderTJxI7
Mxp0Qp7KzKzYIq3qltWjvKnKfErZFRBQbWQotMAQTWmAYw3aJce3gamEoEo4F7IGI72Q1Gx4AmLp
tRfjNNyKUZu/9WXfJWdu17IMRn2r79vCim1/XKNP/CoUzovSCO06YqlhCtdRlwW5PbmfMNrRwGGT
0v46hw0kw9HtHAZY2Nv3WSvLlBQKC4VeWcja9hIXvxrPyWo73iWj3mtb1QEPYHdrIgiXZV6E4Hki
yjxD2n27HmOdXV4B322mtNEeetPMP4moN6+Io51J1pIqyG8VTfMOXoJJH8oo0xo3UMXFWcuN4y+y
68N2Dx82IhXHzb/PCaIIr1lsCiK0BGqxdWSYq4FVuuK67HomRzylNHGsyJwANjlrqpvBiutbm7bY
n6beDCkOxByEWNnBWT0nKiAm5EsknnOzS58JsmsiIgrSfh+R4ZhdVGVPpamzBVC6WPZ0BvSG07aM
7Da5LY1V4CZKWZ0gmb4nULhQFVdZFIde2uBHBKlQbWSDpTft6N7k6OXG6rZWW41wyVg8pFE7ffp1
F/oDjiQXNAlwcFabTbzH3jZN27zDdIAYDoI0y/nKCNvJz1qWzqglVSvUMuA0iopDkbfjJlYGd9sX
6Slz5Q/M7bgJuJErYX01XjsipzDYO/T9cQG7O5TnC2Pkvne77Eey1HYX4KvOSTKOcMn2hiVm/0Hv
1UQbgQHfGY4qILS/finvuTI0WCFUkWMGIog+9+076XStKuKGrE/01eUFJXz10BhFcoJ0+76NS1sI
2ryzakjwlT5+87PZ0hdZikCNsJKjazmyAFjiPCqXePdPHwjmDyp/E3IOp+DjURXTHG3yyC0DNx9c
r4/r8Zwuh3qi//4BIWZVpeJPABmH6MV1bP9EfquKbjGcqeCBWskaUNj5S7U08kGEFkrUhVw7qTTT
/a8f7aO3SINDaJB81yyC9ec/XRQ8eoQ35RTBEjejXzmTsTfdKty2cVWeYBR+OFeg261CdJgb70QI
CoFoCwz6MjDj6LHuofIaw9D6dPLKC4I4wr2OYeIW08v2sTIW6ee5Xp1yFH0/NhmUP93D0diMdCUy
xs7leSfMgzhO5eVFrOT6Pyc4rFnsuDVDNMBE5WgdUm0ikWewkIBrAUu0avoMTkzo7DKYzzRjOA6k
2RB/hVNzykL5oyWQF7w6+BH8jBHt2y+KKHJhPUrLoMzN/iKxGziUcyxhFeDm1yk0kH89gj68HjY8
Frxp7FX0levx0whKarT5Si5xoVXzOQCpH32hZNZ2EDTj+tWW99fX+0CTyifEk2bNRrVZetdP/NMF
UWhG6izyMgiLvI4P2cyV/EoX4cU8WumVnIzurm1pz5Vk25DbPNI1NjJlsTzdHJwgqgpxVvSZ/vnX
9/XhyMLdDFtPzMitYxu8vhRGEuIzGRCwnH1TeiTlClbP3q+v8uHbJmQb9jbEGWrytw8f91NHBajD
KlvAABJXqa4zbaQzTZV3KTlVnFjLP1iUSHphocXkCYD4mBQfW00jBkqCgFBU96D3fbelrSlAzeB8
qWEnbhdbVsM/fco19wB3P/x68FHWj61KlybTTE6tZdCWdfhiizR7RBQ1X9XatBxmE0Huicd8vza9
XhFNNWlIEAOPVaNxgRlAMsdVYIsuxYhXmA9m7gKdOYvtJ3C8/TJneM9zB2yn2VAoCvgwv/6271hR
6z3gmGrBnoUXeUy57uRgpumsMLBV28LKanHOMnNVug3g7WUe6VtHrR0/bfL+n1rKcWUUGrxyfB64
gaNRRRvN6MK0xZuc1O193zVRABGl9ep5JBtqME9ZhL8bxev1EGwRS8869e7UxA46R/NSVGTf6OmT
E1t1vrEpo54X/FYbX1/kqVSNd+OYK67S4zUiBT7XscnCVLg0AWF5I2MZyKOzrfZ6iCGnJMTwnENt
sK/gT9gnloR3m+t6UWjwNr5M8GyP87iTfigdzOCqoK+d0nPdBW0knUt4gvmpI8pHz7du31xl5Su8
N11XdJMuSRkktpo3nlCKpthjG6Y5nrGo3Y7CIftW8nJ3vx6zrxPjDZuOZ8RSGAo9ExXboKOhUw0Q
SaAD1YGCZOyuo4wFE3NJBM/T0cAkDb/aR7C+NGjqyPkMH7mk2zSE0UUMF4uWBMSuIIbPcR/HWuh4
uU7D83+xmiCVWs+ItCHeiX85expDbIVV4NRVuVcA0wJ4x/XOccF+4mUern/9Tj4a3eCpcO05zq3b
8Ns1OnKbrjCp8oN6bGZfzHm8nZTYPMezLsP7Kj2li30dvMffgN1wFbwhaOB/3l6wtgo6oUVXB+Fo
Ajur4XLD4SKazkMCrK7t2Vq6QM6x8bVTdPsqVcvixtIHGXqFXMzbuoX0/s9fOU6bLN/sVC7GNetw
/WmPHrq6GdoyrANScIvAbat6D+4SBxhzaVsbtsOJ9fuDmaZhv0FIBYFAqJqOzlugFUYZqSOvPDWS
fS+7ZzFbUeDgmLP99cd9t81znEMXT5mFsRtSgKMrLWYYm5FOtyTlsNx6lpoYLzjlnTI4fL8XrOMH
Fy4+6UpvPqpuopHcFrK/miAra3ULwwdzacNQzpwlx3JRwM9oQts4UDGccqd6X02uMhHIuawkyMOw
/Xz77UhAdyt7NJrAoBNJ+ZzBybDteNPhZzUEdW9ah64a+0CPOeeYnVtfx03ffqFCOhW6+/6rEo5o
QGjXhMZMOvbYzkbKSBU+BgYBTrhXpnH600WxczN2oulPjNgPr8W5kiIewB+Hx7dPTc/Rgf/MtZxG
7bx8MjDd1dLFm+Y5C349hD66FKJKlzBxDQrysb9a2Yu6WhzRBOrcmhuGWH7Qw+JTpjXpidX5/WBd
ZyHSS7yEMaw8XololRjwXF0+5ZQtrQcqDCU0bqM6OvH23klJGDN4ymu8PtLA2A/evj3UYs1o9ilJ
UnJ+bDvrQUH9sFmGtA2ERf70YgA/2Sv3oFGa7MSU/Oh98ohAH6sHDxvu24u3lWrM8cJTjkrubiUd
mgNkpGSfyaU+can32+xrKiDJ5cx/zhJHz4nqQKthx8jATkW3zWvVupk5OQWqHdbwaqiRBK02V57A
Oj6ckzZ9s/++7pEMQLeaWM2IWIVBxpowNkN0KApH2+pl3W5L0ig3GB3KQ5G6LjtMJ+8XUzpPJZnV
p1b2D142hR4IEWdCwJBjBc1iRhgOZ6UkAqS3fBjp6pldIM1tpHtKKvfB6GXIMnzxbbb4tEcvuyAc
IaY+l8FMU3UD2tSdV8Db3/7xbFzdF1bhKBcCd3k7evAg1dgfGxmQ2VXu6mGOA5LrdG8qtenELvX+
YIC4mIqG6g0FGUvs20tVOOdFTqMzS5pcBk5ORmfUGuXLxKTynAmHnBPT8sMLEgGt8gw6guOjbTh2
Jg0+iC3pMmHnOKKm3uSZ+AGbAPWByPITs+OjscHiiasY9jHQmo/2RtKYYzJgqhaPhMjwk1KoHraG
qj/zUk/MiI/GhiDGFaUhuwMewG9fJXRpe8pd0jIkb/tWG0kA27hWiqjr16Pjo+twqqZuwLXFwkvs
7XXIh6vjLIuw4O0cJ3DD7gohyKnctI/e22tKJtPKRmB4dJGeglaJwlEGY+xiF0uzYBvZ/bIRJfP8
18/zwQJGlNeaWcHRggc7WkhaTXSDnGrS4Exjjf3Fai9MWjguQzJd4j1v+X0y/GNrSIY9uiLwxRWB
tY+Ty4jaiushHdtAK6jcXTnKPTKVm3putRMb3gdvknVAddYoZc5Px3YBGqrCcnTLNnBSYj/GjIi7
FNmwPzo03X79Jj8YGbxGnIHs1ZsAQeHbkdGukm/OT22QE+ZyQxfK9sxODCfG+QczmG1N42ACauqK
42xPq8T0a1pMxnmezUEaV/G+pPdG1gJtP6Dk/8UxCEEocDCusiyGxwpUPWwNLZ/7LqhiFN89EbFe
U3IMTIt4+gt0+I/v039GL9XNXwVK++//4p+/V/VMPzzujv7x35fJd1m11Z/df61/7P/+2ts/9O/r
+qW87+TLS3f5VB//5ps/yN//9/U3T93Tm38Iyi7p5tv+Rc53Ly3A4+tFuNP1N/9ff/ivl9e/5WGu
X/747XvVl936t9FgKH/7+0eHH3/85jCr/uPnv/7vn109Ffyx7ZOsXv51aPOn8kd7/Mdentruj98U
63ed1Qb3aB07VQeH+d/+Nb68/sT+nfV8ncCIq1E9ruhnWcku/uM3S/+dvgEGAPhKsFhx4PvtX23V
v/5I40cm3pecOHETp1D67b9v7813+p/v9q+yL26qpOzaP3579dv/n3qTmhEzYrBecPRV38q+8nbo
E6SGY1Zfmn5iJ+1tm7raAVumB1jISYBDZngAS2MT6Bf63Thq7CCRJFdpmOtnSQqfTsP4jTy/+D5S
MwROSXzljEjRoQ9kt5Nm3/z0cv+++5/v1nh7Nv3rbnkvTFO02diprz//qRYdnTpMK6U0fJwS28eQ
CtRG8iOdh9qoLOh6JjGoQBYHHfMLOgKw/u9imInkCNipdkBTQpYnVgzFNoU0ujdQXMHSzrsKQKdP
Y08kqBk8cLsXrFK6KxVm/FXaoAisZzOLwZzT5Ta2dHRb1SLuaZQjijNduABIlEhb9xU9/NFGjrWe
ANyXLgynuxgrshSVsJLdwNRT/SS3a90v6dh+c7MCb/tfvyHtbbG5viH+o3PEIjViVdMebQrdmC+w
4xoEfxUUORQHF3FWDRcDDNB2H49w1OI6sQ2EmkRvJ5EOSbmV8Yg2xaZBE5UJNAl+IcjVOdYCqH36
bdKgiIWZLSDlm8YpR9xXM+G3IxDdJkZWNFdVG3jh6I7pyLbkEgjNlwZs3a4M84NaiZVL5ZTSk4mI
z1S9Dj9B6RcdlXMY7fM++tMkQdPwyb/WpJ/m8tJGlY0EJGpsxRsNdX5UG6N7DIu6Tvw+zEY4dGEb
3w3Qhm7hf/dkvi8zHDgONLVPhwKp2mhM6bclRXwNmz3HJx8HP8cT3YhYgAET/+gXKxt8QFTyodSx
dPx+7uZ8005TfbuMXReESt03uBbP2YRwIn6wyzH80hta6tOAL+66xK6fepXHSMWC/nRx635fTlEM
L61wlK+x3sv9rDntj5ZjhAdpH+/svirkvBkWmCmghsoNErv6uirmPPHcTktufz2A1vXtJ0nt6wDi
MGZYlJk0PnjAt1NMQYkpQ1XRfGCDZCftkLgtO+WVGLkTJv4USTw9RqjfnlJaTlBqkUt6Tm/egRHm
wlcUy7NacgtNOdwkdmojoDFUDa5JhHFj7hjNNdIrl1Yh3F7hocBML925Br5tllBilqXV82UfVvs6
LuXoSYzKNU81OQxObR/5ozZczGGLEYXIe5M/pHTwX2ZsP2LUFk9lqfSP+VAt3TbL8BGtIOpflsSe
ImC0svS+I6ABgVI4S99Q8bNA4hpVGQ81o4YwR2W+QGPgabVZIz4P5wrzBtKpDbUlXbPVi3MFJs8l
SkVhkVKp11eLMqlg+mN8Vo0jDJZk6vJss+RmcxEXK3OxRwd0k+jWNXLUaVPCUYn3TXar942KhmyJ
tyrw+ZbOiP3ZmgvRwqkW8b10JlQedqKcq1XUY/4n6usUo8ivVpNPF1il5Xf64jqnapoP1o612+9y
5qf8to5bNbm+oKzVOh32OYMrmSVSWw6DVw1RBcgiDIvMMgiRFZXoiX75az/keBEA7QbXoNNJMNpR
dQMX0IF9lOp+q9ek4ir19DUF0jqXQj9vnSE/QFJvdgR0FEy82CcbuIYo3MeXiotBoVszVMZWPZXV
9poCcnRb+JGvsfdUrdR7R6d5bTKryckRcuLyQtaBaQ+7tG4Rdyd27y3p6rNWG5avwQ71SnAvz1ai
/FNUhZ1fxSjzLGNQdz2WfRvYU+qZkuASiUtNdAFnfSoIADC+czxo/KYVp3I/XrG943vnzsEb1/AP
yuK3E3nuTTTVMRqGUDHTC6tM5wmZmT6X+zCDrxxywvPTVLpf1LxQOj/N5HVW138iO0dEkokY7N4e
ext5NxRt/rso1GtzBbZgTtcRmKmeXM1q05zRMtDjzTiyw3hhia8QMtk+mJOlvUJX3EDXniGk8x4/
w52bfQ1H3GDE043pUqv1eSXn+YeuokyGt4RksJXKdRqO14slFfiqlp086J1FK0LNXHldMK+/jpq2
pH6S1tNlv+Rs9EU/nRupGd4J4mqvijJh5KozNGpJxx4G+znSAURxyug658DOZupzQki2LUk8e5mx
UpmwmL7onRPf52GqfSkSrLu9RI+HwVeAFe7MrK18W4rpkC+zdaF2yafGKronG/3NRptbaxO+7htU
x/Fyom79aE+HTcJyjI3Mevo5Kk/61CwzjX9BhU3CBzhnJtosFN2yzIeg7QgHQduEKott9LxJF4Kx
VLCiLFqaXdL31TYvVHSXWrqNm5io18JEVp7Djq7r+VTf01jv5WjUYTHHdr02MVQcWt+OujYaZvil
KtvHUGSfm8ZwzhUI30Zkatsytawto8nYQeQmUCC2Il82zddmyMYz1xnTnQ7CyXgzDb9ToMWWmEcf
0J0256DGcM+jdKshXvrUzItYPaMxjsbQ/q6OUyXAAF58zRCXQg634h26wGIPyeaUicf7lWrtqULF
AADkzAxZ4u0DKkkSOiCkPKCW6TdVrTl+VS3jZ8Rq7oUsMjvQqmZiy9pAlxzcCSdBC1EsSDGa9t76
obKtnZrrR5gimzY35YLxs0bhxIGt0dubqp0iLFWr0Pw1x+sGh7QhUGbZ+5qNcYKj5ftElq7XOV8s
6G0c+M+mfnT/EWL0eg/Q51YXILxrVpLB23tIEkSGuKCigqrH7yIxrf3gDtoWev9yosX9Gr72ZpCZ
DCwbTg47hbsWLm8vNbVzquQqRndtNOU3Q2G7jzwY5280FzuspJRvCfmBmY+dYX3T6mX7rbKN6JGe
MsLBcNJbbxBCOceUPOk8pD/ac1b1e3fposRrcnOwvGWmcwAvYtmluH6UHvrQLN0VrJmXusWJSBqt
WXtydskaySr5VKJryD2NtKAzO3InJzCN9EQrUrzFD15fMD1ZOrO0NFBaHUNyFHEIv8pG9UdOPZty
Iv6ItmV5McbOAp3YNIMxssc7WeXOYUmjtPPa0byuVsrHhsgifl2k8rKgty02pVPO902uJJFnzZry
HI1Ji/sJGjT4EQ+FLNvWy+sBweJcOPKpMRfnkXOD2A5KVHWelmcctgWS+5FOrxagnDC9VQ++MQHV
/RSN1LVRLPWPEcObH6pbJF8j0ke/5MA45wady+exMzlV15CDLrJGtypkKEixUb9U+E7E2UFbOnrf
RWnjgaI7Xwt9yL/UmA3Ah64+UaUN2q6O22pnailXUkNcrls9+WtI/39Y47cVa/gFrMGA/f7yBs/g
9//CM9zfhbkiFrTf3TUob518f+MZ4neohxzeaRuBctMgYW38G9AQ2u8r6k/oHwUqLoTrvvA3oGEC
aMBzxcHLMjCTX10s/wGgcTxJbPg20FXBBta2LiFVb5eGrBGhDOtS9ay4mbL9RN/v0cwI98Teqr3I
sl49lan47opks2Ks+OpFxvp3HCmgFkrdob5b45xk6SMqRkK5jKOm+tUkZb0VerKcKNLebUJrteyA
3PAp1n8fd66rRqDTUxG4TRYONGi1ZgRWCFZSA1U7LKcJ2VFg2RbtrDzJoy8QV3DvmCPzz8mQ+fNY
60PlR9hIf3axpnH+mjZvwMCfYZq3wDRvXZDRscrdASDo37+WmD+hNAYzmf6BIVkZZ1qVQ9la8yZc
WutaoCdC7paPzqYUFXqgn0bpB/jQEZ+QK+NawBjSoJsBEMHge/v1kx43tlgqFYoSQXhXhTH+DgeQ
hZWminv1kFQqnPzE0uV1j0pVO2fJ4viNYpqCV0YNKsC56ZP8TmhZp5zCZt4i2q93tzo3wr1jkqyV
ztu7M6kmitGqKg+bi0n3FDo9N9JsJ46oGIB4ksRfe69IxSk3wpKztUO4XP2Jow1jKSuU9lsvuuS2
6MtMuYzbJMIC31LcU2A4wbFvYba1xQzPnSIMiJGMN5CAtzdaOInlToKXkQoyMJMoxGnC0NPzLMvV
va3KH1WeLgGBCvIxxhzhuSlTZNMme+C1dFCKzmkkvuLfYyaeVg7trTLZhp/OeaZ7vSMJMQYNEF8M
dGLxpk5ibd60g9CeeunOFCIjLHY3m7N410Ro6zaTo3TLzTi7+XRruon2vISolvY1wldsvupeltkN
aEqJftCtDOM2dYtFDwyJvrf0ispJdU9PYgy6vC6S07DN1+rhJrbGZNpFdlmm+AQQLbHpWNyQuQ8d
aqx7zvq1xoeanGcbC6d8I0nCag99rnTbYRZFueuGOs1wR1Js+sSavXJl8UHzlaWr5EH2UHGu56EM
58OCt2CI0qdT2FMpIVLfsgeSIMtunJ4iO0bdhnsjkwH/eDO5mBOxwAtZsiygKOVvXOr1MDKoAyeO
sC70W9kiiiacQhR+igTj0lxsU16WCd1zT0fmSmTWlK8apMyKRoDADOcGVWLys+kqVGO7xp26yKsW
vcJiZ0jSaTcrqvocWSIEU9IXfhFX4R7Sdi17T4xRc1aHkWZuu6WM84eh7dpzYjIMgLYsTufrHoAZ
wXLV5I/QqFtn4+LX8CNH9osGTBqxT5zNhDTNXexnFS5i7tl16mBHaebTjWV2rNNLqIpzZejWoliJ
daxGHCKemLWO+t0hlCDb0g4PL53IMbfWDGaCfHAwzIBusrPBfG3xl37shmCaiaY3FyViDOo9R6Vu
KuEIpn18u8DQ+YFF/oikN7E8ubRY27SFpt0CinTyjAJu5GSTCndCpTNUq1FSFbtbcpQ0H8VAcyNI
npReo3flZ4WVZdiHRmzd11BApoNQBge2XBGNt2gKiUgbJnQFnoZ/uUC2MVSHRtT1Tsk67Qwk7QnP
KGBpCx+FpwU7Ev17bYVy26pZ+mNO0XR4+MyxVEljnrRA9GUTJEXZo+ayzse6W35oOf4kTd+1OyPR
h++i0tNLVabqg41ykAQOVy+5h2Xq9t0ojasuFMUhwvjws5CY9kARRU2XaHQoJxNIuO2qLd1Enn+e
9JkP70RB1MYN3iRKRfpRBipAKI/J2DXrTtuShQkASPnMOj622vclciQWVEmof9bKGChVy0pkgNWQ
yr0UoseaiX2CutR+wSIjfVBS0/0T+oiY/Y4/jy1EmxcPVU3z24M5kZxpclL8mfjQjVkaoAdLW9+j
MZ9zD6+D9DPBKRkuMM4QQaDQ8fnR+Nw6MH0WqYhIkE5hp876tYzzcmbPvbg3l1Q8J9OMennSJx8u
NIrkvrQPmPtUF1VlWRj3qaI6r4XOqoLwCCVY1WVpt7VSNGpb4MZ6Ozea8lI5rrxsyIkNeq2uJxwc
wvgMtl6M0RScjj+rdkHGF1Iw+POqE/KyEfR/kpGDd45dUbkmcrlTcWrytdQxz7NoLd7TVokv507p
3XP8kzJfG3INw5lussDEVAkBMWlJoFfZuVR1uc5cxWZXQ6T4pTZQwmGzGhmXBBrgjdE30Y1TasmO
eEA187BuaYNBdPotkEC3WY3m93brIMsDyHxs3LpK/GRG2ObFlbJsXakPGtiHTs+wSZ19Gkd25vej
SaRa38w7tclFd1FFuXkwShXZWlzptVdiwOjHednfs/Pnzw6452WqSaSkxRSGt522IO0zXAeHsGbR
m7sCyZHcK0vf384GYm1fJRPpXAyuk50PXRkHwzwtN0oJqEpcXbJ4jop3Hh6GYPx9u3wzotbsvbLC
Smtx7XX3QSHg3Gag5cptwUivD0RNL+6eDZnox4GpUGzGFkFcw4hlbmfmVWvrGcieNQaDro6b1IoV
X8/SfqO0oj2bcnEzOOMBQ8+HKnT0i2yY5y1Rkzs903eNrX2nPLzDO+ul1eo7rXIDK9Of5yi6lsu4
NRc8fpTOPAjZNtemIXFLzDE4wI4BAwoRa/d5bV12VIzbNhk8MeE3PhUN/y/DQK+xSwPNJkCZxmz+
FI7utG1oM4IUu+l+oNm+od9oHNjp7I0SJelLWGtxYJKYsGMMYudhjd3zYDbT+cAlbHafygqkw3vE
wLd5rFIw/k2nKnuo6VOLCaJj5Z4wujI5k+i0Z1/mhJ33KWasHmKQ2peV3ueemfVPabNskdiryaVV
ZP240RSUeXYyyhwjVR1w80kRU9/7Tugo9zVuj1vW5zg6JOnKB8+NIhf7EN8V55LodgERg8rtoVJZ
VPW01njDGVKbpenDu7IxMAnDN2Ck/RLV9Mi1MDoryhbLq6kTFwP2qVsbL7J2x1FjhI0widg3knG6
IgrLHT3H7bHnMuZ6CpJBXWqaDmo6YNAxNG0AaX/Ya44U4NsNx/cZ7wAbLAf0yJ8ne1Y9tVuWuzTk
nbMMCkPzSYgUX5vejt0Aj4nYR563aNj4RKtRG+eoT8zZ5iKdVRwjS4XgDU8OpbVJ56K+WViAtnhe
zGUwtFH+w4loX/GO7GCWIE0bWHUCAXOVpA82Z3vQmrFoTX824NXvnFExb22FQJ48dbM/ay1SPjV9
nfRBlifloSWFl+glM5N+ZgMHulGmf5podXyJdbPozxqsyEs/7RKzoglqhOwcwzzuYrXC37IcsBwc
VpF00kgaS0UZ79lN8mtHcaevvV7Ud7g6ybO5UJ3bgR/ThtI+D07antmZqV9WRh494gpcoKbTO+0b
ogxxjvGGu4/CXPuTOHP7U9Sv9J4q7L/zZsXXjtCacz4cI4bHC+WmkDoQdJIL+dlqKi3zLKwp4Iph
EzKX8nnSqwmVF220zOiJoNFxdfOyuoCMiLDQDHJTMXBWjXLtW41ppufIzD3TmspGbA5v8SwbjbLc
ZuaAYVyGCehSxRPfe5rOrKIddn0zZpuxrgZI13XyObU5+S215ZypUNQ0HCQnvmTvGvPWVETP4UrL
xovBMs6TKB3OihCQOVywrAnVkUAqFWsg2OlWgAb7EBopacLOMouAtWu8qjTjfJzz6q7PBeZjc2QM
h3GaoqBRaudmFJ32kMWiPC86rbma7Xq+mevCBIrKS3ebjRWCEg2wZFGngzIPcHYNPfZbd5xuXXaN
HZxKJQxwYViuY6PsPLVO6ZHhxF+xo4nmR6mb4QVyZ+1cSqX9ZFCrY2BkguFjDHupj1V0g7jgPErb
axvv8ot6xr10QwFwFtnKoUxl9gXy/fgkwr76hMvnuMtz6xbF/o5D3OypcdXuTKz4PNja+YXsRevX
Kl4JMZy2rdZo/eWiFPZGLHrKhpaP2yovxDaXbhekqkLB2BT1gzFSo1eOke/mkt6s7uCDmSSZthvn
+sLOay1wo66/cjO79LE3jM91O8ectnEcTzOm9trIsvAwWj3xhv04n89t3Z3huKA8cOTSNlKUCgZj
MS1BxPk1372R6aaJY3sz47r2OEcNmTlGvZyPOFvSshPPuGIUnEN62JpuMQRFlgy7LDReGvP/UHde
y5UjWZb9oUEZtHiFvJI6SAZfYBRBaK0c+PpeN6u6J0R2RNfDmE2/pFVlJAOXuHDH8XP2XrtvcAHj
nwqyWI+PnbSB8EoHx63TVb2WqrV5AOVanyuas4I3FHN1kcL0bskmdbepWELbSsfj2jIWgje17gpL
MvxWmtZjpdfDA9C9T2dhHFwtDhgT0mEaFw4CY6bs4neZljgCZFRGpTxKlPtpDUWubk5VWn2sMc5P
au/6qJuw1CzAMACPOu2l0OLVgyKUsO8Mw5UlDMltygs9SDYzL9Vy+Fc1lUe8cVKfzZyvOCuiQS+2
28ke1QdLT/Od6OY6LJcOC3pbd855yoeNFndPwkre8RxofR6i5G3fHSrDbxYDWBdIA++ZOFb31RBL
Z3qcRYRm2v7iwCaAiktq0VEq2ylI5/LRBmXEDMqo3LisM7AjwB+VZvQlBLqHkSiHmWG9ydFKmXn1
lwxTObgsyUnqZ+NSFctB1ontFLemEi5jcs93glhaA7sPsmwIJ2d5hE1be+sqyr1Y5ZuBEMBAAzLG
MaZemZhYEchQ4P3ZWIFSaXlEwFCuPsYktpdqncN6ydiOCo4xCu+Whwx9Nn6UJtvb1Bcc6BjtlSbm
/Gpa7rSxNYC5zE76JGfSTZlkWyip9jeUyeqBb1sJbF4tewccDoqANei78WotxXJkL+DotkjVPfXa
toOaXHqpqvIuFdlJnYx1BUug25UXO9YUOF25RjMsbld2eL0nLO8dra/4wpL9WlkLdA4Isk9VboHo
W6EAGHADse5vU8ikj32kcN4Gx75XZ4AfKG16WvkKQwSlbEJTXXcSC8itF107CdgOH7jolqelAtLu
ikSIvb0gEli3+qbMGRZiNCisezLl2nAerWpycbZQ1BhpvIP9+YysYwsHXZs4jBkToLskqYJuho+K
D8Kc9pBwIBpW04Q4pxhnvsJuSxuXXjYLCf7mBVtA8SGX9Vs8Em8ohP3RrWN+5Aera2tguLSPu8k4
QyPLgWn3vf6cgBU5mHMzX0nAaF4LIJA36A2wfsTL2kHZNl51ZOCjZ9p9e54Rb72WutzemLmcHzpd
0s+9Wms3+kACtdxwvFhArN5yoDQOhCshOK6n9oAHAjxsIqUKjOxyOki1vZzHrBe3pAT1V13m8H8r
1EkgibX7sRIoOlZ9een1WXmrlrHyEU9NfWTUC7FhxVCsOwfqo+YOdLz2hmkN/IOTwKB1SwAH2vzS
Wpv8wZB3C5zJXj8AwQ7RAick7K1mgWSWKuWR+RBTQmlqI3iXlCBOXIA4p5mqjP7FJo+aQ4isA1hT
aV9Qr+MJiRuDonMbnadmK5UMtLdsfJulgSDcKe6626Et80dt40p+3s7TbYzs5SB6i0ZoUfTvcSec
HWNL7blpFrDCtfEhZWV90FfEHxKeigfK9vsSw++pyznRMivfbhdGXE+pSSmbtmLaybKcvhW6XXxr
W0jaqWpSZvVj1JTycJirzYEVinRtHYv2wZ47+1a2MC/nPDQ7J5dlf8kLSI5tPhPdO6pRsybSnbrU
t2JF5a4b0+0EBuu9HETiaVWznIt5+arIABV5YcHndBshtW8Y5hjisyP1XlM0yehzSmJ4Kmci3lWT
1D6L3ugA6RTSMTEhq19ueOtOcnKulMHyzVKqOzfLc/Og1WKBIVVVNHKoYvUwtkue91EgbCFFzt6N
K2Sou7ZcC4jewBGlcOuFiFp1Ba1EFkPQKUt+bpPmvtJi0byno9BnpoyqUSu3SWXNK12dob6ei9KI
g8W4jClFLysHZeo7qnPs5DbqU7HoQaIUIn0EqYxsTjFb+U1xWnMNYUZNL5D2piKc+86J4nGCyF1Y
m3rEaavfzkVPe8leK3pnTJzIoYFIB6E/ca0VSPxO660kDengUR0jUYLSZ3QzHHy1L1YbkE7sjPt6
o+FyatWEVlojxTNcow6qoI9sQPLz0eaUdeG5Rrz5VvChizPdsJ3WxWs3Mv8G6WtmuXt5aI3nJeUo
dEUmfWl+0oEr2p7PMY9IhphGsnmS4QoKJ9QqSm4XXVerXOtmGWtsLPOQh0wsi48ZPeCDyoEAHUg5
3TGHF/HR0pfycaz68pHTE6nW5IjpL1tfmFOUQdHZrmSS6rMoI8ksMIxFv5pYZRzPc9XAPyEIqb+E
Am3nBBrVsK/oJWKXQYB206tQ0A6WijEXuqAKZE6vq1ON3GsFN5Zeys2mBIIGpDOj1JyTWxBrFrDR
iR4xj1YGPrcGe/SJYJFhJil9pvGFYfxYRiRPsqenilqS+6C2dA4JvR27gEDbJXZHSdeaK0UWdcn3
2QMu3GhMFjsNHQMyO1Xlv6+3je91qBzmJ9vQiZt5m1neIOP0+S7N1FG9FgNwaNei7ASRRCvvIW55
PENlltfNbZcB5XuxjcoI8zkF2GfFPW28dO4pJojY3dxZUkw5bJJLdyRXJXE288HavESxpicGHstu
LtLSuDOh6yHCM8BAa0AzmO2nLKt7o9bsM1V5egZdQ5WoTaJKUdkzevLQAxjoK6k+LS9PiqWApYdg
01XsAjVEueR00WenqmOi4Ipt8ksxZq03UoH5pFku1u2mZZdsMVRu5l6bM42mRqstN4mRSNyZuhvd
ytwgppn5SNqsoGij45TX4gHOrUWVvAFrBFG68gIB4iXM/Yb6b/QhlLFniKb9SPVeAY7Pgfvr0sfp
zaBp9cdoldOjqS4OPfB2uNYHWRlctbFQYBmbIIyirsQSTRr+z51hInvdAyskrqHpe/q0aa+DqZwX
YzgNMM7clLLqhozo1fBwLJePGvX706qK7QojoFN5bdc6Gi/UxvhiyKtcer0jkDJRLFuvW4cmQKJT
zlta1LYJkB3P5VOGJJOCvgLR8slEn5a9klpTsWO4TMlP/7muQtowg3NKeN9GjtGnrZuhnhMhn1x7
nWcHwaMmxTZP/GpkAcAtnj6tUJdDj2/4GdZv/2An2ngFeT5hfg9Dif4vhBx/pH5MduNobMVxWwsZ
rEmbZLbfgEos/UwnCQeMbKWpUSVkCitJUtQbo7Mq7Uh0IxkMo2mo5V5SIXF70tzBopLjRMQ41Edp
9UgIcY6CWbd6ba8SG9tYDKVXrqNxmLJRqw4AzY064KzGw73k1Pu+aUzyS2Zcyk5Y4cs9BEjkyGkz
sSpkDu6suamS9usws9UvpUVJsQKct5sMSFTLEdwMhtSEROzEUJR3G4qRq8EeHfUarbes0pBQKK0g
K1eQ4kHqsjRZlSRfthLHQPWv5122k/SbAN1rgl/R6itcSqrmtzNTTntQmgTAZ9+8DMaiDW63mErj
xsNY3tPPtV+zbixeVrVLBUo2rXxUKTpbFmuhPW4yvQB3qoVMc92q0HuPYr62WX5QI2tLPJFIAfpo
cGiuQJhbag7WA7gQ16pwwgcpzGeYlUmcV2AjE/lKh/L+Fs80nquxY4FOychXlypCJpdtMVoo3TNl
N1d0KsnX9Lim071qbVjY5GIneSdVJ2aYa+s7SLaudKfjV5tKWY6WsZeYb8aEHsK7SDQ/IxI55YlX
4nEvq+qwRBDfNBHJxgYwE4Ez05UZZGsZEAWC1LOa0YcHJb8OmRbrVlrBVKndNdRh9jxewpNPn0PE
IQecqj6RZrKcBiQQnBOt0dqeTb1q3glfNAaf17i6HoFmF+J2gB5MeVotagdDcFsXv7eb7ssyWm3j
dVXDnGOVcnu++2uKtVZKVe1l8JUatNpUeWuGxbmacxuLxiBUKAMy70imtk6b3Bf5rKq7y+YZmCw2
y5XSyXksdDJoOI/a452T0TcB8bvUDbGoybfBUTNPg5DGost0Z5/OtIvcDbLZo2FA5/P7iRwIkGuV
QZ8blzsCxk5fTnGnOm3Ykm0VGZJNk3+ky1/vZsQVIkoh4DUgDOsTQsI6Pha2U5kfkzWk603ugJq4
6s2RxWtUYsMEIOaOFUijBA1nYSG1gzDAKJHzMzZZwxnjze8gXA58QVX/2TdSMjI+k4rHVuvk9biI
Qo2/qpu5dY6rQmPca4PSj69yJhfboxpfqgNbWSw7MIrZsQD1wxa/1+McBGWqACtURmfyzAbFmE8H
KPNJCaHvM8cd7wyGKFm6R4qacbxcWjIBvMriTfGmb2m24RVe+mq6oSufD7dVl6loTrbGCobO0UQo
oys2PPuSMn49SRIk4zrJfHuWyThR1LspqYuwpzX4ZJXF9p5kcnw2tgZUXGwYR8w125NuNBkV9jDc
WcmG2Hm1DddIyE7SRtPeFZRL16Dre19tFbn163izThRzXEltCWJmKmvd65o5vheVlfD4OJkVyWna
3TDHLr8hR50/iRoQGatqjdEjz90dasncOS5TZR/NtjN7XyqWJcOy4DjeksTrkyWLbDfkLbJ3qHA+
KfHWi9Cd+OuASfiLROnrWyOPglWkEI+kxPhWZZWN7Eez1PO85uPemmv5Or2gqXYp2gX1sMSgAd2y
aXs/a/Jxx2Zg7DhWERlAq6R5Iw/DZAOfFkmQx6LVvIe69FXb9HwnlYIOgL04R9KtxMFAveGZ5H0c
VoTVbiIK6yp1WjUw1xFPGGztuPB1UC8Sg5BYiaoy3e7TDEY6c6xavkDgaXDZmy52JR3CV3UcUtRx
TnHNCoICDwKSotJKh+l90RzCnmxGUQy95/wEosdUPXJKNvxuRYaOLuGkG87OJbyzsS6sYfqtF7jo
wGjVSNbaRQQ1J67axdX9ZpTpJ7NsNjtl5sSWVrKce7SU8RjjvlW9dE7HBRZtoQfUtfVhGVtt8AG8
pUjRJni3PMpYDrJ4vzpL6cK1n76am1L6Uzf1J3Xbkr3SlAzHlPgJN1HNu8eIpdyzCDExAjTK/dO6
KJ+Ez+RX7TR/sQxl5VXYEMNLR+vE/HS9FhgjhSfpfXbXjIvhW/BTQU5ajPv6GBzlKBBJmJo0PaSr
br+u5dKcFCQWNzRTefC3patD2ehlXxikYOVOkqkkc6B78fhoZCo4jRrvycpA1xnP0hJaZms2vlPJ
XfpWaYN0YPDm2XMPSVXKsz5Kt2UY0UdI6MmQhZouuFQi/oRxLwu7OqEkQS+GhB1wLpPEnco9Y1rN
Qf9Gn9Z1cVtjac5AlZ09B+TykYlD5Y8FKVhCqlPm9LGdkbqyOM4R0nHzIrKZt9gCMujL0trWVbbl
61en7dQAtSMkZBr0T7UC4HWKR16pWdPTsNAKOUvDaaGRhaS2PIJpKa7WWjUTwlVx9S1S+ylZ6rwz
avj//kUi5P0fQMErXzXSZ6Jn6ItO+qgG3HZk0SC2qNkSEnjyjKbUQMC1V9pLHfxeIvOjNgdpBynh
SNrJF0Sfq6Ej/FHa0bNfytA72HPzC5QZEIVx3OJpfl8MlXmbXFnX+aJSWf7+sj+KpP66LC42ZMFI
VKnc/tI2ficJqqeM/IV1ZKBdS3hqKhJZYr+k582WivMFino923+4piJf5D7/VyfKVS/id7yxhERC
ttF/hvb0g+mMVcn0eZz1Szczb2TmUDKbl4uCaOxDAtmmBxGPDHEVamrEEHa+Y+jPiW8uLqiVlLyx
t7UcnJkDFJkd+9oaRPtkqKMh7U2JjjlBcwCYjTfGzdTQraHnn1VREpLRzDYqFUOuqQ/WXBnfLQf4
ezih5EXJ3QCV3RllU9/mtDUkrys37WpW2umLzSl38SAIVtotgH0FGZA8teOO6JJ5CsZ8WdeguOBZ
fQWPKhodDkbdm7PqFwUJkF52URYdrTLYQg9ONjFB7fJR2svxWuApWhbw7ZY5b3sDdf6d0HIyQwrO
Cm+LWHjXpcKmB0tpRYQ8xaXXJbqm+6BpN8pCqYoHenBYh3xi0xRjb2fynPrrUK97s5Q5swnIEuye
fdcelMJECE1Rpj3hxCQGD1qP9K2qbWBywCssK2JilX01y1o1oiyf7THQY2V9L0Gty57Ui6lzi1kM
MtgqgTCgSwmjHFs60Rw0G7KuJbpjkifn2tTtS5g5BaeZgsaxY/X90dkKXjM2aR4lCqIewUtiNSt4
29bpOY9JWR1h5kEw1wBHqILcRGdOsyEtaQsohcP2jWwG+Ws59QedSAcn7MS67VtnlUX01+L4t2Sm
Dw36hupnQ+wPRtr/mcE2+tZcvKnDz3/V/4fe2gta5L8XoUbZW/9ajq/99zrUy4/8y1dr/EPTrL+4
AbLF8PUvFfh/CVHRR5MFYAK2YBdAD/pfQlTN/IdiwLaSNbY2NoWLOHH4p7P28keX5G882gAtsYMr
/44QFZbQT3o/8+Il52+EbGAC8yJ0+Me9NqYFkiMO+lQ4l+95dB6qO+X5YjYdPVu4rW8GH8WhOjBH
PhHC2LlNtETFzjo6x/Ub0+2PcY96/ap+4AB7XX7kH4pv7MqHLQ2s9+VxjN3ulSm2V+9Xrwucneq1
+2SHGeq47eePlDwm1e088hP87rY7mK/pjf6Z7ZqzcVJfCSMiJJcpj/rYP4yn4SCF9L+uR78Max97
1b54VG/b0xLEt/leC5s71VOD8mYNutueYGvSjx6Yee10+pZhfd3cLl8W/JQogm63kx2J0/Q47rs7
6Vp7Vw+6R0MwGk9mVFwZYRfF/rgrAlAjIdzzz/ymOfApr7SjtYsfq7sLGfzd/mRgmXBWnL1kN5ko
C93ORD7h24fuQDAjML/+2gmNnfwlEdfM05ybt+mcHeCtHpKr9GY9ONfrI7fwxO/wqQZ1GO83NzuY
nhwYx/raci23Dct7zDR7JOQeow/vgeyFoArak3zQTqk/e3KImfkhPjA4DhpP92n/RMu3mqka++Oz
sWsOSki/JBh30zm+7SGJS8f4xdoVESFx7Dm31HwciOMwI4vSaxlvm/4lOpT/Pj3zgkneSuXIBrsc
jT3HFK8O8TDxuQTsS6/y7K/j/QoqRWfG6RrP26naZbftsYvgfeT7bmf4ppfzewE44rbk+3RvhdWu
iZKjeqgfhhfpqjrbN1zhyQkV+ilBuscRZXPbiyiLTN+603b0hPOPhPSRJ0Q310tkf67nHqnhk3NH
3/xJO473/TX1jZJG2+zq8u5ynqKpupOvslAJZL+NGA+F06t9WA9j7YHtCKqjci3d83zOXpbW11m1
s0LFbc78vJ95tItD81hi5gotvpGo9NuvZJa63S1u0Y4MTRetGuotumy+4JWH+MRXeEOHaR1KVShn
Xnuaw4WESbd6M3zhdxGqxtxLzjeV5+pec5eH2ExDa1d+hONDQkPuUa1pJiA24Ta94C0ktTQg4MvD
1R5I3gzSO+peqvN2rMPxGiEVTjPeMKw3HiPZE3sBDEIhUIgGcn26eEXdfgoV83myyKQZPzEzcET/
LOMj00rTINVsJ7Tz6N68DyFCbBGUR921PFow6G087ct8u94bX5DTccBvqyP/jhFfuXpN6Q3vk5+6
4guxA4oHoB/Jg7eqnsmzWJ4IHq3xW4DFrw1sq+7iHEoaVutOfhf64NEGCOQgjvTeXV+7w/ZECzd3
DggLfAWb3yF+bx44zxYuzF7g7Z44kOEaFNZreciujYfuE5PqbmVgd8XIIhjD9VCf9GgMNfmb8aWD
AuMP19M9R1HLU7QQ4uIZeSECu7PxqIeKl3mlz4i7YDsKOejWFhZnBrMMOjKydnWqFIJZ0n1Sosjk
Fz6b2wNqG3+OtIf+wBJ2zS+y6imTOze388xBkylSiYrAzc/Njf5hk04TiJBgSfXQZZRte6s8l6/Z
PUVY5Khh7UpdJD4RRHtyFzw1jecg+nSLWylgUe8REBhDMGqv3F/5eeBYrT+ZvhN71be2f5KCggZB
hHiQHp+77XQzILdRK4P6Da1oZu4s6OgMHvoj6tThK15tF4XSXefZfqIg2j1qCt6hgFAmnoiR2zeT
5PGEm9crmpcUOzGd8sUv4/c4K0Mt1O6nbVelN0KhLD2oQfHIJFH5qh85RtdfCASunqanbDNcyF72
jtG4zNkkkiHCmt6LZUaXVMPHIg1N83EsQkd+YrTR7BYmUiMiumAgA6D2t+fJQWYRNRAqOTi+cq/X
e63gL1zul3vrkWfKq3m6r8Y7efYGzuOcYg7jbeHfW3uFgwgTbDQY4bp8pPYpcUga8Jen4Um+lVFI
h7IaTFJIhFI0Sd5Om/z6i3Rj3w27D8cn5KKSfcri9izpr9ZZliZveu6uCRh0h9CIl7OS3NWhhgKf
NBa3frEmpCTIGTorUqEJNrPkiXe0k1FNRIBr7QEdeaOf3S3BSs+PRNczfTge5Af+nmfm4bcpCuxm
CVkcii+lB5hM7Vl1zuZb5fLX+nkwk/Sd7tk3XDpMtfmkZfSfo86cA6ULmhUlrIsardJ99reKBNLZ
lx5L062+OjqxPa5anbNnuX5WrvvxhSQXiwlocho+tVG4Xftu9F+ca6M4TqhoTroc+V0wuSwqWo7C
+zIHwfJekVKfE/fn5a7oXP0p2T7ms0KKLsMTP2GjDJg3k4MaFWhvOXizsRb8we0UjqjXEfqYKGDk
G95YVPfvg+1udv2oZ2ihi+pJ8tPljB20uI9zT2rJXQ7qiESe/DDtFx/1wpt9Z19h5M388Uy85lC7
6hv/GM/lYT3F14ZX+d0bUu09l+JLRSYXlCcbczwBA7t2b/J20V/S/fTWdi6Rnm/azbLTj6jViFkV
pkuGxMnufDJ/jBtlZ/qTr4b8rgtpTaElIv4HrlMZn60bMxmQmhCBGc8q8lcmXNayQwNoFVHX7vPs
QEtwanaj8bRAsPhAP9X7YgOoENTVgXTlQoSNFR3SAw8ZT/N81isX6fm0y/xXe0dzT0GpYIeLeYjH
G7k5IBkVo/8h956s/78p2v83lePUp78px6Ht1MO39YdqnJ/4VzWuUlbDNIKiJNsKxC4LT8m/qnEV
zI3GBI66Ghoy9lB+6l+2MN35h4XLRedsfnEzfc+54Y/0y8SDn3Io77G0/huusF8MshbkXl0HL6KD
RjGVn21hgC5GsVkJD0if0lKU4uJR6qb8ymqk9DhpleaPmWF5cdIS9ycPAypYjvyNkVl/8EYpPzZg
MAHxSZiUW5xXuBN0Y348FIxxVZMpUwvezkWT+XP2EptahkhVnj/XsmXPs9X0xV6NFLc9/D+XtHAj
6nFhfB0HyaBuZDx1q2+DvhvnGd1TZyrZndSu2x/8pn/zQTH/XExU5G9YGDd+/KCzOSC81bhl3Tzl
oZRLWtTjbqX8vrA8vcqO2z/4en8+MF3ujW1y/gL2hVxW/QtW9F2XCPaIPceqDsgH7Em1pXiNmvRe
UmSJef/ahIm5ar4UT88Zzha/galA2ptAGmNnxA7aK7KLBS3iUhj9P3tJ/9YR/X92/v7fBrhy+F5/
s+q/9dVr/eOi5wf+uegV4x8QCSCT4ZxRDQzJdP3+ueaNf0BdNVUYVZyxdcW4dOb+0wnKD2ENNTmU
s+hBK7NR/OsArlv/gGNnYegGLodw4d9b8z8+vxZoX/UiSeEi9Bt5kvkI37OiNlLCWm3EihGv5MAm
7kD+cEIsaSwTIMyooD9D+hbvSNmH/Xe36G9siBeP6Xdtx8uVuSsqLljImownflriFilKtBhB96CV
oMdKArD81pljbAWJhqKWRC/6knvUlMW3gWCvP/GGfwHgX0i02HPBvqkW3Ii/GA3fLaNRH9qhNXOK
YMtiqL3lJY1328Qt3QwEHiGPKb8xtaxVZkAbtfvYKk00Dv/5ivxvfaA/9j8u3wDdF9q9Fw49PICf
bfqz3JRdR4ee88dmHGWtSJ8R/C2HKRV0Y39/z39qMF+uheMXZPql14L996d73i7tsiFOQ5JZxfr8
gPzA9gkWzaXzqKmX6S9qtpvfX/LXB4xfD48r8XUXNszPG+QAw3icZDyAI4ZWsg4HYRT7ckRjghNK
ElFPG7O9srZBfvv9hf/uvoKx5He+UB/o0P/4ZONbs1a1ZSwk1WjPr0yRo4rVxGUULyXDn2Iqfn2a
dRT7YHlojaF1++VbXLNqEqROe0VZGsehGj5yfRqnkGgoV5sVUpHWDQtyiVz6D+vob24wOwgrl5cP
v6jxk5e7nUbNXi92mEIQBjTnoggS7Cx+meQfVU+GRXF5rn5/by+7wo9rl1cexHc8unyjuvWT9VVs
8mSWWodSRjbkt3/6lXN2qj9c5tevUEeZYOGTByaCaPNC4fpuiRKaRQpVSyj3YrA90MlmIhPX0/aB
w5JR/O9/p1+g8gCdmWSjBIOYT/Hz84ZgSdjxOgxd3pzr+SOiHsArlSJPkaJk0xCI1iQQekSzxzl9
wqLiwjJjqrpaQkJiemG/Vilgnz98rF/vASkV7JIqwOkLe/CnDbqw5aQZgWx5U9pp61EmWtyrR9Ql
5wyxTPT7e/B3FwMvADCEN4Kl/3wxeB56KpKSPbFdjCN6lCwyEo3GwKAv7dffX+vXZ+jyclMoX9kZ
GHfzhvv+yzXZgXLWSOMtuMsJy1vY7eDQ4WD6/XV+XZkWvFyQIAowGt42P93AMVYE2EcynVF9zMRl
S4QfL4xvS9xTxDgbTvIuS6J6qGJp/hOl/9f9lpKQS8LsYm+ndv/xdxyB8YyC4CcvpQH/hmd+IyFu
MwnSJAZELc5Tq/Lq+f3v+zf31VIJBYBQZtm/LppOsZMLRLVCAr+JG2kry8e/UAK/v8ovu44pg5CA
7H3Z9khRufz5d0sT4tWWI+WjM9ErNDX0PD7Hna0fiox0TqHb7b3C4v1Dsf0TuYB3JXsrBwMT3Jd6
uerlfn931aaXZkmbBba50uGEEmuJvSsr0aIATzcbOcS2JtGM3WC5IK15oBDXJh9o72pCIubN2eey
VWg7MsWVP/KnfrnvfNEmBwFGJpyffqlntKZwxnVGL7cxzYjgnOZg0EyDlFhFBW1k1VZ+xGed3sQV
zeQ133Ck5XPCMt6KbxnZlrNnoAwgtEObsj+t618WAYhgDpeaCg3Uoez56cbNIkOXBWvGA3BlP/Xj
XL2AxrvopCAk3m55Lcnn7AK68agTKQMVJNVqsG60bWsKxCfDWuqdOlmzhW19Vg949QnK0fvJIk+4
7MXqt1vLllxA3RRBn09zhxds0XFPcLOEv7Z18dH0PEzeTBzuFq6CCW641JXaeoj2KAB16MiDKydC
Pi9IN7/NlVKL3YCuLg8FrvklbFUITq66wlYJVLkoD8nqTBnkaNZWL8PycdtU8CGcabwTvZLdyFpc
h0TfQiWVF1G+W5B+PXkhaZzRUpUmns49iYnEmQUJn5s0wVbT7CN6Mjonc0tMNflllV18zc1cXGWy
Jsbg98vo5++FXZ06HhaMzQGeA/fPL9ISfXk1Y7aTrkpcwJBRykD3G/NPlOPL24K18d07G8gIf79q
Ue6T0wZG96d9MEfuODp9aruqnpnpq6RKwMAUsaK4UOVsxi7XDykYEiULNhmvASJz7SbOekzTcjwj
hRh77WSKxLgy66RlWmA66c02bGFZpCdNqBJqAfNi91hy3eOdFt9tRbV1vsbCw6lQbaid66qM1KUi
CzeOtx7TUfayqbMkuSiTWm9Y0H02ON4C9Nvy6zKsu4YI+GcZwWuP4rhY7jN9hmBBwQM8lruJmbpV
Z3dYYVX4uNVvL1tiFnZNrOOetdobXNT2fMIXl3ut3Zh9hCo5BnRrp+z9yRRruDM1y09rvRe47616
o4ldLMwIFtu6XdreOBdlit9Zks1wSiUZMpYjdRdEQWtGaYp8F9BL37jKpGxPWpLtoWJq2ytfOkbY
AckppjlRDpGkabruDrx5+lAqq/lBRleFfWwa6CtjYZnGNb8lCUhDS8inWOm5mpJJx9xG91NtjZ8D
lbyN5bW963SruFfVtPqmDxPh7k7aDRawKYPYT9Q9Ioqn5HpCmUMrosSj49KpcT77ViHTq5Uk4zme
wWJ5jbLZ6LGIv/XQ62Ax6i0x3WAw724VYy73QGSyU93FxkEayYHvHTvsNaEdufnyVb2SFNzqUh5l
9jRonqQgFAkSxJHjjhHwtzReX2DTQaAYp8V57nmi7lLJaJmKTnSlUZI3iM0VAnrkTtkBHMQYV8aP
2HnUG6wY4HA29UPJE3wqmW3jUd4kOqQNGFqc96UDJA4x+XmtzPxYVYZx1zrK0mMWTGhEzzlNTy7W
f4rVagDPSZSm0WxPSnFVxu07bo77LKc9PPXqghUMWRw28q3cGKVoyiMGiTqJ4kRVwzZv5Vs1R7Ce
y4bAQt5qLq60934BDDQZaI+GGbN4i9/2zirbEa2sw+gWv3nhc3xjaNrktmfyII4+u9bArGPiDubg
X4NBksYDMMyRpLm4iGMvy3qLZn3+kKpwgQ4cWhgw97KW+pAahwjBqZEHGyTdJ2zdG3eyMEp2jCTh
NSLppSfKZrqpNkmOsK7IPvxDjBWTKQ4cs0G19dnXGaOji6n9PtZoqmMlxASoham8Pfa58ZhzckS1
AlWkl5iWi1gEyLZa7FuO4qopJlAT8VZYdpOCYg65+oeaO6j9qmZEZ0eqg7hum2HGOJAm6yWJOfMS
3LtBVtLM3wrRB7Oe4I0RinSt9ukNQujWIz1L+w/yzmNJbmTbsr/S1nNcczjgEIOeBEKnipRkcgJj
Jklo5dD4+rfA6n5WlbyPtDvuSQ2KVQzlcPdzzt5rB4OKn0sUMSfXjx7rpmvu+7lJvsWDU5zKKr9O
uxaJjoq2TiFZpuprPS1fcWfkWD3KbPjCbeebb3O4TcbwpsHrfU6hqrCebfs0LdAL6AA+TH50Z8xV
eSXwqH1Kw+VOTe4YZFHyai7fdJk8e5GPIIAMjMWbzzPOJDYpHDv9sHMBiDSL2TC5bda4Q/sVY8UQ
5EremUabBJ2q92m5PFsuGqlCTFicppsSYzenafUcGaZ1UHP2o5+xrXry1Vf1m4iTZ1+NauM4TJ+K
nmRrMH1fwTUBws7q+Z37HbKj5ckTmdgbLf0PaRrZRtV41KuS+UvaRtc1ayyPw82gzYcmjLwg5uC9
rgprQ2wLI5kBLoau0miLW+wut2d+oYVxS5xG11w/MezkFW2e2pE4s2Zm4R1dRaZMuDUBIPAKQp0n
sBNbCQd7A8HUZjCKCivCIwPIFSloA3Wgs2qXWghjJ8ilTWmlT9HoHFakDBcE1ewmnhNoUbhLkGhL
i2fIKwlxnAUKhbHgJpx8x7xsn7i9YaPRjbQZuJvqW8bFo96khTF964BpfFadWZ5x+dTXdgWlANzn
3qwT3vpk+JhKh7usNRlVG3J6tA3dBWZRPot5uFoQOu20vxYZUdIHUjXYUhCaML5cWqazfkO7bjHr
bT76uOQBGGPC/Vxm4bnVeXhIppLBqY2ozKZZRDPHD5SarG2k14HU4LW3uZs/uyDzIQ2agh+mcJ+a
ZTFQvffPKRwYQ0X3OfcvRMDWtMHSfp+l3jtt2iFgj8WP26huhzT/vZXoRAfJjliWJC66OiogJLRq
68ssuknr+l3G+kx8u0eCt4X2NC9/eAYWbl47+UF5GAd2HoqdN1fxN4Tj5RUEU5KvbT9/tFWXP8M1
4keRmCyG2mAYW5c1G7QZb7Mo2y+ZYJjYH+pRzhvWxHcJi4hVR1Ojb+fkBrSOd9L1/BCDVjXH4ZGA
s+uurx/Kdko/T1Nzn0QJbOsYnaasvXdzziNSFXJCuwYt6WfNKeJdcNIm2TNhPmmEDAlw6NR50M3w
gLoVs/k4HRxnDiAK31hNw0S6tp+rjOLCQ2zmgWxJM+ZahrpeSDSXpGVt+364lXZ2m7n1U0gA00bR
tThm4/ADwDWO/nq+jiNm5hpB/oAbeDNGq0XWED9w49T4ySwJo8BipKAkXuKqBYZbSKQ8+XjttdEB
SwIaBDm4J7Ku762S1b83+SJRbPODF92rGw3t1p3sA04UGyRRGWe3IoL0AOtiI/2yfEZf+U5lQw61
bhmWZxJtkKbxx1pckM5G7nzbtGhDNANyq/df2cAVk7/lSzgkCcKPiEPcclLuKSCbzESKG3tCfS0h
iVfe0t+PsD0DWhfFZkZUuYmTsNqUQziAb+qYe1ZzGJRhihg72QEuOMQe/A975r/pkoeM8KYAKbAI
dF18HQ3fJeq0/IYDGzCCDdnJ6+HJ22W8KWyM7O1g3ZXcowPcck9O2Vw7eUpTRqI1Lvz6azSaV1Ay
prsszPqjimxzm1ptszVm49NQO8lNXsxu0NfhLQiREG4L4pYiOwkccm50xGC8nYd6ZzfmVSLiGzcm
aMrTnMaAfIMxNEBy4MjddqG1G/LmWzLE746bnHC5YWZALaGELjfzYrunUWlmuIXm/yhow2mZm4j1
aw+ujgMTM2H0i4ZRaXnxsLMr8dgoO9xPTXtAwf0SUrWNKaodaV+4aeyFvyp7snpLR+ObzIdzSwL3
IoyDFqSL4wP1N60y9lE27wfXu9BVfhZF+C0tbYBRakfnaGf3ya6q3MdRFXdLy4RqKbJXV2PusMbn
ygMq0HPCthB/7cEGIoa5YW95+YX+ab6f+qECpmKNQWMxcg9LhBZmz8/BsHFblWl7m6ageTqnBarA
/s5M6uhPrIKktA6xwvEajfqxwb4JabTee/TTNmpYLzxG9SI6xEvuJK5zQzzIyL21QTIEzmRcARMA
jSiy7sxIKWdJ2cja8ujKsNGFVmrhCyJfmdQDx/+S0O3ZhdmMDKOz0Bz5QDnm9IoR/HXmTMPtUFbv
7qyMwB3T9LryuJFzm/4EJfjiIuC+IzUgPkKB5KnxOLqLZQPtBKvsHBrPCVXJE2CoN4BFtIvc0yCa
B88xSAo3gq6lQTg5yPZcb6AMxSAxuO4X4SOtSRxc5iOJ0MwHl5uEiWKA6QoGlzu80l7/2mNs3ITa
rXdO6T05oylXZ+i+KkHaTgRmn73CesqiNavTQKZkN/fMb+6ZkFa3cB0JgaiWL/ZonHVHXEWMP3Cb
W+7DlONrcNsw3BVRfTGyBNFSOOFKcNwTl7QD6LJ272OIZuih8i1N87skHNygrZxmz7jlvmrSt0wj
6ZuN+K6qc+5bpBxMG69tfqCyvS/wr20m+kgM/OqXVkhYSHP9rbLGe8Cy9qn2ZuvZMDssZmOngjyM
5qA32+k8jMtd5yoQETIa9ipK8a+BvHU3eGq/pkV/LfP6JuEAOzeLEW4tqp4t51WChIqN44Z1t1zh
A3jtyhwpXjGzz3EdWdhCr10f2Oa2MB3I6XH1TrTJdO46RJxunNxh6r0r2+Q8DsjMa0LbDnXVcerM
aBYMGxOqqWsc1h5Ojyoz8S3LRe9Sywm3wFTMjZ8WL83SHl1vYjtjZ9lgX93NhVFe5wrzKn2P7dKX
z1Ctvi+q8S4CLNuN8Jr5XLmN3BcJP/NUmcYud8boxhqavYB+Eo/ywGDIeB1KXhgL+sEvXJ4gD2JI
mRsXAo/2Xju/REP3UvlJG4wzshZXH9jNtqIDBdZO1nXVtffEp62mo+baWkIc0vAZsxkBmoJJyKgl
fuh996lKJxsEub40Qn2eS//O761jXwjzpD2+JsMj+iDviaiK2mfYfM9m0oirxkM26kUPjVk9FD1W
rmxJXsXQHED1AERU9vWQV1NQtXKdxZ+XZSLOsb6ZhKYsoYLhqN7jf2ePqty93esDGJ0dfQwA7R3c
PVw/tx5UPBOYQzlfS60G8BL+KSnCe9MuI4R/U0bHhICbusAgPuISKRB05eZuMilqIVxQKZs/unpa
n12IQDH+hp1LfAvGZJPB2upwEdSs1WB51Kgyq7ZNOo7O3hg16O1Mjf4zBWP36IswzoNGGFmxNbDa
sKukaYj9EfHwcqswl2YPDoBuqKWdn7dH3GwIRFsju5+iqvnRVoziN4ZuuTI2IExuZa4xQppJZxvn
cKLnA+JRyW90ctSLMRTT0RDxeNtZTtQdTEw8L6A86rsak3QYCDMx8j3EDXkJaybpW20OoXOC4ZTv
OrLkPHRq5NptRQsBou7Np2qIe/Ma8Kj75NRdfJF0lbd9NN8tMnzyvfkedpV4m6bJ3uIuZb+rAX2+
WXq5G11tIeqS6dmJcFAgIk3TfI9KpHuFi9uzwloLF2zlUPHGw72SBRgS+llGS7GQxjehET1NNiSm
kvc9TfkD3udNvvQXucrRnBJ6ix7Ra/nqbopzWh9zld7IycjCIArb8E3FaXYX42erUvh1WD+CcIFX
ODfwSjW+k0KG4ylnSMzeXo02/9OiAiwMvRUozSmjx+i8gG8iBGeq7qpSXw398CmDsrlpG9E/aVe+
ll794rpYteCQ0AondvotBahDzRGa5CGny1Xid9z03fhTnCkkpKYWw7FgL0HNrF7y2csfizr6LPGM
suZqeNsZn8k2Kmvr5h003wHc2iasys6jcQCFI4qa2EIYTe5SEWHGa4eTYeHu6627bkFPEk8SJaql
3qosRQyczNNjXBvFcN1PffmVuiyC1qq9S15nzX5KvPwhwr8f4PuHAdgZilnC+ECDcjtH3jmGOXGZ
BqIPDB3NB7i+7GepSSWVxum1KCP1yAP+tdXTJeE2f1f6qwza8zGX4Ys3nimE6biGDHYe504vJ45F
/MwcrE91QY2Xw0S7uG4/n93F/7SIkkxc071EVvoJskR/VdmYWWPXX14M2PYb/Mlxu2tbTzznFRV9
H2fkxcRd8ewvNBCcpFCPZoQxE9NMDOjO8k5T1/iY0pzxUi9+/I7OxXlXgxpesHQT/dTZLw16pitw
DfkdFhfu4WpKbwi6GbhKMEUHI4GMtpmmjT/LK08PfTDVao2tQXkfmwzxW6SKbguOoGGCNuqvTLZh
xar6fmzgZNUx3SeeGJzwOOhkZsdXjEfKHfaY4jSUXX/yIGAdkyGsj1WthmdrmhHxad/5LE2sYQ2X
6ICrlLm3/QIVtyshvvkFZFjCQRNaQ7BwZnnEyOMFwzSj6uyZe+NofnSGJCah3MrOi2iHPQ9gtklW
TZOruMhor/08zuOP1Cr3M5FKu5y7YpD3Uu6S2LK2eTW36WEeGqd6jDSI620hHX3T1QsdK8saxLNN
GuRGEqJB7qWfvtIkQX0zOmIKGNCbV7iFxWFFFBIINPdB3PUXMI90xpSTn4aMhMeOlDxk/SuQdxB1
e5xr5W6nYs1aqmVunKrZSW914dTnJLJRM1YxAiC8OlEwe1H06IpM3ZRpf20Ustg6RHm95jh6X8s2
JUrFbMeZkZsrvso403uSZ6zvHn4ohgTWhMc9SvRX34fbcJ22IRRZQqdiBMuQTOu100y91KRbcHVc
VHh2IjuYZJyyIGdFxsvMXZDrIhAZx9rXS499eOu53eoEm2zDva+g9OMS7W0W5HHWmk6FQdea53tU
fRB1qf91EWAiKE6W2OfG7UV1eDbjRFenIYQnQJea3u7ZJN3J/g7hc+Dphf8RglBaSv0FP6IeP4PP
5CwAU21Fb8Bek+laLJ2TnMaib6MdZL/8pS26n1MJh92uJx3H2KTSq7FWDdzeAnyINFLMXpgHYKiW
OnFWOBUlkBMlj+BOnLcIjualoeCPju7PcYJusjY9cT2dbS4UZXvsRVJ79znu1OFs+4Nr7cOuzcZj
1RXdp8rJWVRl5vAvJhxc6UqXZcpPI8Q10nMsJ2KYcOZbEIJbOeHyHfWcF7dWY08XggtTvQdfYR0J
YXH8QKs4pL6i70g/WxezeCuaQgSk0njV904arQ1uGWP+LlWFrRiVKRFtm2jEWqynqm+OtOULUqRi
mMo7hpcFnnJPGHR6htrPzlYSdt4upau61YaEVj4czMW4n21oCByIbwV2NUuOQGnqh2nMxs9VSvvZ
N9+NMaVR2N7pDNCVbiHhdDXbjW82R/iU6n6h3br18Ohd8Wu/xtxqseJ/9zqxoL4fl9c2TzC50o2c
Ww/U1ULvjoqLfgMAGSqfbhqd7ZzScFmL+HhvV7VLqflFx6OOAoGScSOjlvTgAb3TZgAbHUT6W+J7
wAJGxMqdc1s5A2kwEESjIWru+F/sR1rm2ZPl9+pFmHV67NX05nU2R3e8uMeG2/aOEgr3RQ5c91zx
Xjdp5nr8xLQpd622Svp1eO79/GCLrnLuR4jBLsZfMoOiSTszvLjBi+GnzBOPiNMU1nWP7/QtsoFJ
B8DOB/vctGNBmhwk8XQB+CPT8Zi2CQW9rTINVzjuqAvI7aA8oW7se7o7uX+oKm+2r5MmJZyrqT3l
B7GuV1Db2DjuVZkY0KXh6sAkYcF47d4ahgnWZIF08g6bq+scZZUAj7ANJAYhKKLsBoaccKAqC6s6
8fMmC8YoKReCQjret+s2yMbQjDCFRc0RwSxsOpndc2Oeoqcun3PrOpsEW4EzGPxzZhfyNkJUfgfT
sxURF5jwWmOk7/ZT6bfxPlZ2LdhdgFmv5PfKgsi4zNZjZo0Q6f1OtflRJPkyHr1CZXWz+WubgLjZ
F18Gx2mSi91aaXGTNYx1tmLsW+LKrDqCwedDWTNufKeWyZG/GbcmoWr5lUngO91MTfiaramwpJvN
Z1UVHIkkG92xhklM04PVGTsLocL40vulD0J9ghnhG3F7JORAIk2nvXHJRK2P6MjGdebz0nQt0Txh
3fpbTTLdLuLeebuQI3hiFvfDd5dPHKkUWVzArxptzXds3t0V6TBXGH5zfBC+c0CusCo/Rno5luoO
hayWHXzGKmgNbQdm43M3Ku3xFLdGDKGM4fs8MdcKlNNb33ovNfbMzMPPYSlbc22rxZ+LNonHfQth
sqTK1zo90oLmbjnobr4uNdCm0klYCwqK2lXuWjSCoOr4t8U0T0eZeC1Fl58qypAyBNOQzemWtczN
vWjBMq5jFRiCHNIToFGWueWV7zCb512v1XUUZtnbFJnzvWH68n5okxFJqgeb1TUw6y9CPPYSd46h
YP8iz3Bo5OSYOmTehsHc+O3eiHriNdkimjNUSOMAEed7HhnpNvPD5lFqSVVDQ87mk8zLSPmnv8AI
GaEcTt0XCAUrFs/HblTaZQCBBiyQqAy+0zmB+ljOtLcWLUjrbK3kXJrhdHGpVC8u6y7wpfXJLhfY
IUxq5VtOF4HBmdtJOLz2/JwxaH2JM6u6z0z3szXS2BnNwtsV0xDeh2EPaDfz5ksBXZidAUuTK8v6
xtPapVnfeVCrYVbSyuN3EsQBMJ1ss+EE/hPkpgN9cCTr9QCrE7wAeJlbSLU4BOhQUn0rLEDxuts1
8YspQvyCdf+mM5nvkPqd3CTENzc1uA8EICG/c60z8qKaCZOuv7pJloRbs5E4p3W59khTa6j2TBOt
Xa6aMNkqvJxvvRFHYIJAvZu7NitYYdno4KZysxQ3RWhIyv40uRC9DVjXnrvPY+5xTFji3uBvurHM
xbnrLSZDXDDK5SyYHPvbmZHZ7chVZN8a5fDNVk17Xy5xezF0fybpnb6R6YzukYYCXStw+TSKgNBD
Zc+qxXoFe+jh8vKanVXN5W1rRzgpXHQAGw9xJYCFPs0ORUqsk4NQJ2LjWeIvcYgJwogrAfaLuTYj
2LpmX/VAxhc1npsRUC+aM3m1YKk+4KOVtEkKOQZjrQTd/TEyeVQ8b7vG2D9aoqQcQFF5YCDpM9SL
Q3mIc0nN7hLDFERjuewXWzQ3kTHoN0Bw1m2aDd97UfqE+TTLiZomgmsWghWxCkOcSlg4p8bhIqoy
X12ZCb2scBHqYDdjgkd9Ce37Sbrja93W0t+GQzNj6BHqoSRt4uDrOt8tS+nd0sDxCBkJj4NaoA0v
sLRFD7dITA9oQoyn2Sm7e81UjOtrUu1Z/8gjfJHumzyxPrWmWiu3UFmnSLESN9NUuQ9hggLAq9Kc
5NvBP9ZpHx57iJlvTuJvUw9TCY/sKSvj5RU1HV3taGVJp46+N2w8fkQt49eE6J499tZo4omR0a2C
GMvZLGP6OI68kxPoHuzC6GeKIj30yky2okJbgBwvhjFCcHgRtfKYJYt1COMM/l3d51wz8pD1H/vf
rTGECZuV3/O0HIlQ6/uvQyrdNc+8aTd1jwLVbXteh5kew+4JWiWqIG8kpo8aOD/Pbrv3Vrw8w+29
3RjHKSwHsJLRQrdUnaUcwa7BRQn8an6FRJHuEJI8F0X2rjpkJhUYUHOubdCh4rpSawLjAFmIkSfu
I0GICmEQQM8wbK73G/g423Iu64C+ynSdUY2DR53iB1rh5dUk8oeBmzPhCdhjq5ZywugZRxLF6J+r
SbBYFc6IY1QYc0w0IOY/fxiiK3QeHT8Ee6I/+hzABT2sfFgeFzFW24xNdDewiIN8bJFSCX8X9faT
K9K3guiZPdE60ZaBIF65xHzuzOxIqz3FvTV/qVuTwHG+m+9GxXmUWGNiQz6ZnxevHskDSUYkgwVs
p2KTTF58NpbC/xQWIT4M4c7wuROTXFd7gCyw9Va8cP+TNNys0OF8xQ9XK4h4akESyxVOTLQKR1oM
To004JgmPPzi9ifJeGUaMyaOr7yVcxwj1Lz1VvaxTdsZCIs40FOkCFkJyeXKSl78QQQwPeqn5CdJ
mU11V650ZYhXIzh6iMvzyl6u6b3cRCY85kpAICkTsw3M1vWvuhLrb0zI7oMI3fl6mfvmWa2w54JO
5WfDASwzG2dCeyBCQ9KoruliB6LTX5JeFZe+V/hq0iI5yxUqDdepfQ49G9B0IzzSAprmG81jcUXm
S3RlkgqzCa0VcBil4g6FF9Rq9jOmDivKeqSzEaguLeAiISL0vfXOWC0JD6gFtmZFYUtpqI65heou
vVMat17C2IK0R/OpBipyCVGc7nKTXhjpcxjIhhW5LWT91bPa8rrNOQ737TxUR8hczi6xwXV009y9
+R1T/nwFelPcsT0XYC8nSq+bmTb3QzTGTIaXn1DwgVbvmcASWrhcGZkArfTwxsy2oXCnAz0T8+yO
ubGJQz5BqRFgpX9ByHPMRc40+Wt63Oydq5VXzpC7+jKz00xHnmr/UVdZHgXpCjiP3badmWQa1ZEk
EPaAJO92M3K1Y+HO3Q5tAk9borT+FGqumPQ+SKfYEhaTQd3uTXE1acM+R/RUZAAnw322Iyl+xN7s
HzvNnYzASls818pp70fbNp7LpJc3unT1eemWT2njFTcTJda9lSp9LkKnegBrXZAdGRXWyXGbXtNG
lwu4X4ZjW2uFyXdimm9o7ec7RWEoNgNt/OqUOyW7vDNEJv3rSA/YgonjCRynE31Qqbp8n60yBmIs
l/A5hlL3w8pCn5mKwVngeUwauk6wbECxpCx5kpzg6a20fPkTnI8qDoh+AuWcO7DZXnVtmx3Y0Liz
5WpBA0bdOCL5dc19263BNAzaH9EwTPSz++pixFQLT8XI7ufMKOMITbW8u4aGXoqAxtTmi42mgstT
6kRnrywxkHe9Yx1lSaNB1EXSbaa4YuRhT4MC0j0A/AwIVo++iy7FDyxdZFpQls7SKs03qx2bM2xD
9gdlTUwxrOW69pkBRvlQ3lSjEX4C7PQWQ2FkIs/sO1PsY2OSEGDmTrfWJLK9WxtjzWhwrZLt6huc
pFMnaqAQPpZpt39NWOR0E6dEBkkV42VL8Fk2E/SULchO+Myorso7hWIq2iFCY9fjtn00QwNYrUzo
LPVWCphBhtXBjCCgbZy5qPhMjuEiQYL7NTjuO228ZK+b8tACQd3Ffdne5OmgSY/ACU5lQLuQAOGN
MFG3pFr5+3jWxUlSNATW5L1DAEbkgJjyUDRm9yk1MNf6VRi1pBs1+kg7CiRAiBCCYpfUnmaKLnzf
6IjQ410R0T6hPR3Jp1kw4uyzeKZ5vPAjGXFXbwEXk5/si6V4Gipqz61TjCQVlkZ5s0AdvHgQuOjK
gwRezuyrzGhdpsfcoGh6MR+1GQZB8jNsbzclXXpqo5I7On8mdi2bNAPkgiTGvEeiQkESHQfHsvRW
iXHYRQhL9rT/8D0Dy34YGTNCAZ+YD7k2IqxJfRksBXXd5BYUZBJaGhVW93kpk/FoWnXOxQGG+KZs
YQtbvWKgWle2+1krA62gq+fihjSf9GoUE++DS1/IzIt6OeoFvuWhvY8tWpptPtMD7ctqOSU0YP+g
xP4QjExxQQwt6X8gtiz4JmjAkWT+Xa4MUcUe9OqzX+X0C8zCCVug85MUCamhtbkisGetVWfngi4b
ve4rw3qXQXDXagwyPlXwcQxD8IzNVCJwZTecLuB7PG5j6VSCFuisXm7rvIuBBnXEUG7XcJfxL/3w
f2Ts+/+SvYNe9ze2P/39+z8DIH3++79cf9L/F+p39HuelHg3bA+57V+uP9P/F75NG+emkjB58O3+
t+uPkEeXLpaHRJvrlvpJ5Pl/2B37X0iEAfmsueMSrJ78j5y+H8TAq9/MA/DjIQemaEO3/s+VOdKM
LA2Hxyus5or5mLPc+XDmjsbEhYjha39ru+NwX0eWcej6PqH5Xqnj374s5HtzVJX/q+yLC/aKrv0/
/3td/X8TJP98D67z0xBNIuYvGcGTk4xWoRta1b1tHqtFNLeuaeirmovb9vcv9UGb//Ol+F75tBio
Ods/uBW4ArdqEL6B5LeiD07s1gryxID4hyfe/uV79XFj26svCq+C+UuceNaF3ugJPlM1hWoHDHM6
erbXoHKB8Hk7ukVKPRA2qbVpSnoXgUDCapwapjvvHGHpjZ5H9RSio523lqNr6BmL4z9lszmhkh1K
RMUN8oplE1Vm3G46dNnOxnEHUvCE0XCGzBA8MTtnTv3KmaZQU7tlspty02p3UdON31xscTtMeREq
iXSN645JCSAQb57UvFu8HtGQGTn1lS47e9lrg5zzgNu5G+9Addb22aV3GP/BofPLrwOTH0+8ck3+
KYgs/udinCyZg8UXURBH07vD+bUPByM7/34JfLBNu5LnkKfRW3NVMaX9on9vmn6UiZFRYtMJPho0
Wa/mkJH8zOp59gdL70yDyf0qiUmPfmSad6NXQJ3QyNUzswN2a5mMRjyG3MwauFf9/v19sArx9kxB
/5PnX7pQ+D7aobTMOpIEeXsLJ+W2BpQnNrUhhn3TaLBEeWo8/f4F5ce1yivagPHs9QvBmqTWP//b
6TQVkyLlaDbgaA/JswkgNw0QAxfHCEfqO2GPNaJsirRProzrCtH90L/RF3CSnZkm8HChE8dn2flh
sR+yAqhPrhGEB2lez1+9cJHxoZYEVK7ycwSHoq4b7z//zpiTCSgBli05ZD881v1Swq9fkCnEonhe
NF2xhPiYLafuDR2Rb7//vj5uV3xdPs57y2QDJop3NWv//esy0B5AH3SxORAOcxPaC/exMp/vSiO0
rn//UjDU/rk1rq+FMXyNEEZ9yHHwz9eKUYQbTk8frxwSUe2KvPaT/cADDsTXNOZj4zkhaYG+2aYb
ArEiVC/av0zR7LkBqkyTZMg8EoyuHUjKJxPL4jPZLi7CNBRHkIUaSwLCYfqzFXaOwlz4c34bUcH0
aJkTpM0kiDDrHpNhuFB1aO6xFvKBHR3/jsTBsBUzF5mhIRQnKuWls53Qv+MPmXEQ4vQ2KS+nfdgZ
9RlFAHdlGjVsVJ1TLUCokljctiyS+DjETfx/ryr/o53646VrfZBwbGOBcyzMo7/8TtCWGyx23ITt
uAqbwJSrL8mTE30Aj7LjGUW5/hzRo2NW3nb01QeTTjcjHP+OZNWUArxV5QapgH4juCj83Balc3Ga
1LnAg7RLSCpjJvc6pserqyTrNk3jZV9/vwA+8C/WzYqt0JH4gjyfE8v5cHPsck1ag6K8rcoqLfZq
LgcSwcNqG/nozUUZE3agHOkdOtV029Y2V10xaanaacJgGcqUoXE0OGdGpP2z5dQWpFWOnW3RZcgd
f/9mP27fP98ro3QGpOxfSnx4r6Gn2WfWjTVlNrM1U2TvqnXT3e9f5YNTim9ECnJQ/JWxwbnqfPAC
10QFROHKNjdrJpwl/YNrs2EMT6+20qBx0NvWQM75I8/Rl9+/9kfv1F8vrrivsc/wSKoPG02r52GI
ka8HXRHPUArAZKu4nm9tFUfPVdTnJSQOy+T4xewQgOQFKi2F6v/wPn49I3gHnlp3bIAj/kc+LGp7
ZfQ21xgjJo0oblPIxFVTb+y5BGhKA9r5w8n8714QsyA8Fgc3FbfSf+5D01IOgyXaKJBz3NGfrJxj
54ArryZmE1PnFn84k35dSlLwwUBlOOB35cd9r2PZxP3cAU/JG7Sc5lAGLde5/3jB8ipcA5VyBOWZ
/PBrwszGQzTyqWLt2yQ0YOpC9eD+4Xr7bz8LnnVUFVwMTOvDgh290qV/xGfx/QZwsZGhgha81O+X
5r97FVcqxXOHLZZBwz9/oSJkix4wEQQZuWpbu0F/qLoo/8PD929fxXNtdnBT2TQi/vkqKiqwcZM2
Q8pfn5O+2Vn5cez66eH3H+bXZ9yixnE58nApWurn1v63G4mQU6LIGuTnh7q+J5qAsTj/6SFLMwdB
hZ5f/BSpDz596w8f8Ocn+HsxIiW+d9fibOcWRmv7Q0FUk8HR6JBNbG74ywUqsaeuMfp9HpMDVS0+
frmsIz+568t9b7+3uf/EJSgMwjCp/vDQrfvlh7dCxOtKdqFsdFem0z8uGmqSzGWRi69fNop6Ahp/
pm6S0TpPfwAs/Fzq/3wtihUqUb5rkwuU8+EOiBNdTzRpQhpfi//C0+7T7E5RABAhQn8jcGi3uPuE
rMEzgnoiUr08JRvRqogUMaM+fqm70Q3vCv6Wh8nuyXUQABYMOjlxBnxd9wub4pJ0BdFNLQlj9jAP
8DfMjJl720/tX1o/SHF2xfdIbKdzaIW2jrbHZOIPj/2v3yumJWVLmBJrkfaRRDIx0B7nUEKmp/G7
LyOiSslS6I+L5RR/eCp/3Te5PlhENsAfwSRvfdg3qRZyRJnAZ42iFt/xVnXX9HHRvkn/R9WU3eH3
z82vn0wR7iHp3XJLYe18WDG+KgprGXm5eWYOmho10BGGsObGaE3h/uFr/EAJW+8mfCjqdc5gtD/e
z8Pyb09pgYYGOUTKCECuKmPhlucOGeB5qfNwj+lI7EdU8CiFPfnQt74+wbQR28yE+/L7j/3rduGY
pqR0NLkRSChK/3xQrMFDIbPy2d1hrj/JaGwxaxEmgl6uQVFIGtByynOhdiYasz9c0X/9ytd93WbL
oGj9tWZF28ZUsucrB6htB6hzMPcmugliA2XS7z/mx83XtkxGQJQd9Gt9RVDEPz9mHxYxCTJ0W4u0
fzdL5rShK6M/LKGfR/nfdwIKDUUVaP8XZefR3DaTdeFfhCrksEUgRUmUZAXL8gZlOSCHRmzg188D
z8aiVGK9i/lqFvOZItHovn3vOc/ZLqEWw6eTNZQXyMCrRsWNv1YTLWLHi/cLgjfFJ2NazgTPFZZx
MZWLmh0UIFFUPAicFkJxpWaBjnW9LDCH1O4Dxk8MK9oOcxADCkY46Swn5wubAbDHGiU3Te9aYRpU
eni5126dm7sEVzCs4aZCSvP5r3f6oPheXHEdkzui6vFKniwSjRQFTYyTCHIHiUGy5sg8Zapc011u
zvyG7x8UWvQNZcXLDxTDPTnxc9Nk3rMqZPChKbyQCrqGZiLa4/Mv9O6Cw2I3HVomEMPM7Y5w8qSW
lB7OWGJwtOpJvMgSxbhP20kBk2Bb8+2EtM8NVG8aH4a+btjPJ4WtIC3THsXPMDLUAfhFy8fGSOYD
H1DIk0gzMjOFOVdWiKEHbUw7xgjTZ7K3BsYHyUBu0JrH5+rLd4U134XGA00DmuRQWvRtI/1nL/Hm
bFhFnhNMW+aPmld1P5DUg7JeMufS7E2OXmnp95LR0WOcYm219dY4AxV5/9R4wThmEU1ze+Hi+PZP
GKvSmZgtYSyKJ0T/cdyyX6zJmRPhg0+hDNwAUbzKfNDJS4yFBIcWAnWEWtxZsGZYqFgnNfp8bfyF
OLx9i01KQZfWMaQvdouT1Z4OTZaNdbnF9Mi42zJYtrmoU3QPqAPlC9C16bZzZX/fOpm8qfNCPrXS
NuZ9R9ZK4VOYuVBeAT9C9nfV+aKf3LbdT2Wr/hHT2h3jNS7tXVGuarLrcigicTcBNUfnkuGkVCyL
WRaX8yf61xOe9zZusQihcGF4K+Jjhhj8uSlJQ/EJvSn7IOmlPBJBYLpBhjAbP/08lS8IHOVwQBAn
mTDWYnrFCLz+xOeSbZwF00YLMHn1U5kUdcjUDZPJ57/iuxOOrAZILkQ/bDxM8HsnS6JYJy4+muwQ
NPfzs3Aq78+YOeVFJmL3ccyMIuz0nrBtL/PS17iigVJzRAjAI+vYnvtjtkf29pFuNYTD0b7dPynW
3q7PLX0NPoslA0O/L2Ifjpo/EXpCpXruk7Zi7+0n0UmjQW7xHnDNPKV6tQvMq0Qh6IIMDmu8Xk1r
ZRYN2Irn0qXYQ+Z0QnOAr75eolYfbZgbY+Xod+qY6I9nnsG7r80+Sg4LtwHiV+BxnVSmsk/jeEEY
F+hzjHwnZkpes16Io/GRXo9/epR4oC6QtLdhpmY6vn4SPnbSpCvCEaRmJHi5psH5rIxnzv7364O/
zdhadNRBuqN7J7tWpZEyhZKxCRL02GDOkbTgcnfHP1ZbNOUhE16pw2dA3bpbl6XCCUFsB9Jc5sZX
7ezh2/v8x/p/hXfy6NhY+K1YtpbO8fB2kYzVqA1kA5OTquc9ExxcOjQPvRJPhCxn4gQXw0SegAu4
800Oi5d8qMm6ZlCuvFTZoj4NhLyiabTzhwoPZyS9unzC6QCi31PG+VlTe/lInyp+JGGxKkKjW7Qj
ATiY0Kmo+ULSREmGtEtJ7hrSeEt/rhSbPDfTyN1LC8XAUafxj+5SU/5URlcKOEDWWJIdFMdfh4XU
N/xztXPoiSP7SfWM1LtixzKilDgqF9x8Y0Bn9FIHBAH1ElMPr8pfKWncSwBf5IYuerNZP+iC/c50
MT+sORDLyFSTVfdnYTU4qNlVvjFHT1bI62n9XVjsNvSltRSrjlrS7ca94Uw7TSzWT+F4JRsYkoox
BHTV2bsaiRWTgMYrSTloXEmWplUN87Wc1DI7kHZtfbfSGXaCZadgp5lgsE8ltjpdeklZCH/SSRLz
82mI270+pUTo5MJTa1+SFusFlU6/ICSxzHvqazJAiXrJ2/vRaLonBJggU1bmc7Di0y0rDM8Ffncm
7l8NDpE2BEJA+C9ez+8uJvvrJu7Jb0rU0U2Z56/1T1XadaSjSFkOJtgChNpjY/dhlwsSYIzakwEJ
UMpvMSiCgIqsxkqUKyxhY0oU/dCT4wM3uy5R/eh96Wa7YWpWxadccF5xAcsviGW9L5YzgoRyF3Z+
OsSI7QaN9eM3Wr4SHDx05Y+KkKfFB3O5HusCedh+GtXhhoZS/Q0PVf4s2qbA+kGQFKaPkZndDvmu
zn3fVkAD1AZt5asmFaiQHCOujk1XeTKUUrdHGtgxnttlrKobrxK9G621QfWgYrftbkbQxUtYohai
0sE5VCNkHYCS5K4QaIHinq+q2qunRXojoF00BlnSYdWPzu9mtRS64Y2Of7Cpiw0SZI+2HcQmzfdb
x1gcRnRGTRD65Na2jd0Fu69viY6kvIXpAAj2HEPeMFmZ5jvqAAOoKAtj2uFHJ+Ndet3240HKAKIy
qEB+VMAl6pLN5LSRuHmlNJ4pkAgiaNnJKh4eWzSGTGyqPP3WdO3gBDO5l9+ruOwAzThSELZlO/Fx
jrkxXSNjTJ8mfUi7r+OkLkpgGe2cR15hgh0SVZGAUkrdeozwayLerS3u30FaaHQ7IId43RW97vYp
wxGlBqj9sVZWq95+KR3Cs7cabfktJ9e5KtpeL/eITKZH9MAdwdUtpT5/TlW/DJOWYvaQTn+d4N+g
PJgI/tQyy3kpk3T8JlsXJsZWg6lMMnCw+7Y2kBGB1614HNXFNq+KxR7IkB2Q9GEi8tJ9WVCLBlnO
3kskHIlOiGhUshc0OcqXxkrJe3faabnLpKkitXS60bxs21JXL3WVBKQrFfsbM9cc+E0jXQPeylTU
95nuxs1hbhVpE1dQe8YV6n6HxDXVBSoRd9y/Q9EP3n5QAJj5FQQGxPO2LDFuCWMiZbhNm+NCYC5k
/jn3Fm7fI1rGLEfm7WmJRpRL3s5L4LpL+ksmYkVm7sYI2W3hXNq1p1zrBg3DYFHi9pW7FaKqGF3B
XZngvQmZ+FAmF26l/yQz2HQCA5YTgpaOysTHr5UeZ4Kko6XAQxSwTeQ4E9oUgpqS1Hm8G0nwbQ9q
Cg4R+tVUtReqWmVPw6CbaWjVFSMeJzYKoud6ZS58YrW3dC9PrsyUUdNBlkAwg2ZzgJGJza7DpRbr
GG3BYo49Thpk5AGKWANCRIVY7UKKgowJYVj1vbOK5XeJMIjAkWEwvpnDAhkbLTiHx9xnXh4Q5Ili
GgsUkqamWxGyQyBQ2RmdmlSyNZvAKfWFud7Vbpe+jg6Jb9eWx6F3McAAg5s3zMx4Mo+rK/QVFIJh
PqooXFWOXfR92fpnbez5AaU5F1k9sUi/kjYTKm1Zw0Rx91M+CkSx5I4RLX2kE0WiVTxdOR0uVuxT
GB6ySHGSV6V1XitL2cM/S6M8lmHF6w79QEYtkYpVMT7WmXMnh/rRnVgzzCextdwSu/pSmsWBW2M0
F8VvNct3umoeLKSoLmPmxrJvYhuQCb7m0NWQNbOWcWUTOCy9/UarQrD63HO4m21/tWhx/tDk2c0M
2sayy9fcwc7RkeSnvTQjsIIKgOBPbSCIR3MOJv8C7JYd+qAoq/BjlNLZOZlbAHfuNH5V/HWrAYkg
HfgahJbGxvcExyimJDrXbazejojXK6gI6Xgf43oD0WJ58oJZwxWdVP63mJMc1dISv+zV6i6JHRmq
Quwzp38cJ7Jotvht6M3HeC7ZdkHVMLz7YpLdR9Q2cfayekBh+Uy98YiXm/7ikM7fVZSVF+ri7Jtl
/W6nViR675johBK53b2hV08WQk8rA2tRDPq92yZfNrSCVYBwOhpW1QG/sj2/4qS7YpXB1pn/FCK5
dKje4wp3Z5UMT1qbHM1Ux3Ys53VvrOmhl4bLdHJ+AK+wn0mR9VtAIp1qPMV9/kPrSHkbdLihU7sH
U7aLGfJAw6h3jmZ8k4p+p+FoylOmM2qjPujZEHpeXAe4r+hfk53J18Qnuer7AVq7gW0szV047ROq
rioltF4hzN1Y7+zK+jZp87MicI4AdFPyn/lQ/upjBlyyr496Lq+TvIi8OaUeqm4B6ZDqqGiHPNGM
727Gg5cLHEFllrglwfTFZMQSkZNCyJt19VfDAorI0fuVGd+Ruu9na7mdE+u55H3yR5ucSlu9SEZL
3M/wBCcaWjZxP7E+Q2JBQIkMfIHmQUtgbwlkpEaC/a4duhdd6Rsyxou7MusuGotVkSdqoK7jKy/+
LX60ErMqTuXRYYsTjbwfO1i5sUE661hMRIEoObNUreookqSDqrupj/PQqtcdQusdB7P7nLJ0zIM6
W0dkFBfu0l/A8jMu3La7LuBNkkx7LSyz8YcGtXBpKDd2TkYRwQGMUTN5EVPH7NO++MW1lzSxqvud
69UjckcwLEBT+v4HFkql9fsWH8phxgpFRu9g4quvmyZGPW/Jr3ZtKN911CG/Kr2EqqFrzgKNghok
QfCeow4oNYz3ntvqgIi4KlJDUmB54dAvAgZZKrxDP6RAhlV1gYST9jrKcrtD0++nCO0NpI7D+o20
bg2bU7pkdYjr2euJDZuKG8clxiBaBM2z0tjOFoBRhGnXgKF/ezN2ltDIm3kKvK5R90OemAwsWkUL
zV7LbmPPQqVf8VbAykFvg03U3SRIHrvBK2ZN/RU7njAxwPWrGbkVCc9QI/KOcrPVZsABdQpea9YN
MXGzqASINNwukbp2yLtp+87skS5uOp9vrf2oiMn+IvRU3pv2POW7Iklp/A81+uJAK+HdIQtZSZsS
GGh+pTjlvyOVjFm7RiO+OBMvVyjKAixO5xYz29dmup9bA+7jRF+IGC1QPayetSYba8kpG4t06NB4
OyvUmwZWgQj6Eo06yCUBp1pyuOB2AXLJOZhuAIM+WosMs0JdGAoGBGFPSH/m0coCzZSUIZbUup9t
bxJAVFeufe9ZAuIGSgcIgx3HCdF0CwJ0es+ImHcpZHXTr0Dt/1li06h41brJ8hNRTiYyHqhuoTEb
+O8VZ6a6nfWigtNE02u6Es6KHGzRJuPeKFF73Ag2WKAb1GhOxFgquYJkk2mhoc7AHidltP7kteDx
NWJMns0JbatvOWX6qnmKBsimGLqvyqBN17jTCcZA97QwfozJDOZt7NUBJW6fHx234mi3ibwE2po4
Kzb4nIxlSNub97R1BDi91Wv7O2B4ngDIqa1PZY4gKkR3EX91RF+/Wkqm6zj0au2HHqce/3VU21uT
tvixWAyNjKZprSjLQBZZQSa2wV5a4xiEq4gO/rIReElCd0w8Amx7gS6BBq4KSMYZ3AtaHngBYYxC
qMI8d6WIsnl2ina6Ue1t7S7KwK/MHFLZuskzDqe+UV2ARlgeEMmtjKaspqY6H4tY/87mrXtBrK2c
7O44Ub6ZFtZEaGkuWUEibpNDTqzpt0TWBvLgPHOmwK1spHRSN8ZX1UyaO7XLDV5sE/AWdILq61wA
z4Povk130dpYKDBi3kaAFrX7LfcQ6vjr4oJ0Let2PvSGBlYbjUN1lWFAJ+OMRhZRhXmcfQFHTw4V
HTHmtpk95rexPUNeW/MF7TzEmOmmMypYnXNXz6/cMzL0LMY6DLt2Kpqj5ohU+DjG0teW/4dvNkDT
ijPY1UkbYtROK75qXGqInrhAh197uNPisv6xetgf/WlU9B+NHTdHZEijFniTQj9NofD+qVA4f8m0
auVm4FSau696My+5L7l0xig72zGMcz3dOA9cxXbDOmpAF021NHZK02CTAZqFT6hdtzzrpEW+eGeY
bdeGGLrHnzRn1CGEr+Q9YBeu7/hnp5dSa7jKF8iRHlKPMhfS14hVDe7R8EcTdQxHJu9fBhwsSQR7
gb0pp2nAJQg7K6w1rqEQvuchvegwMJZEDC9JG3UNhCHfjgHG+J6X0fZYln7Bk5mZCgEz+grkyvW0
7FlL0vI5xlrBrgHUnS2vLTrmWHZ12ykluMyB9YIlEEa5wK0CDBmW0dqRcjxU83XWKWkRTQshIME0
cGUPjETyvmAAjw9uwqWGq8SWXMOQXv1FwHBGshvAsuemNRswSR7Rzxg9xvRyhfwATEGZBzd0chaA
nyiS1K5Cr+x95VhXeV/RP+mmPEWihWdK5ZbKfMNyj6U6gjjkKjv+zOQEuLDWNmk8S7C/6lWFFKhy
xIbJks95wTujUdjMu1z+BP/D3o+iPqayLeT4lYpW6SPNjDd4GH57ThXcHzC96uQRJ3j/1PT4PpBs
VrMZ0bFgTRCgy8HtQdokyVlZnGGX2jahGrMmvQNrrpCwGSCD+N1cLL3fWFaq7a3GVTeIA2ek7B0g
r7mNIz2ciQu/gyS40YlhtjOFGooFytpkcRfpvQai9moqwxWyBwNoY8VlJGzTyTmqZq4kkaYJ50XU
gNB9lNDqj4X9TN9Nbae+jHa3/taXqX2Nk9jsD6sUznGY7ZTsPSLevyxphpW6XLrhQaGSEEHZZywx
7E5tGeamkwgIifnW4TLU/LdWjhqLIRXZEs493Sf4Zdb4ik2apHT2rAVugRReFvYJcAnqiXHYG+XU
qcHcr6QKuPYI7Jc2atv5xAnHANbiOv9CO8BULxeOro5XOVnhjzp4UgqcrbcDPW8o4WpMcZMmk6FE
DS1/i3XF+RU2Y5LcWV3LYrB7eqIwDTJQrBBRRx2zwbriu+m08htUPOuXpnLIcD6NRHGPRssJrtDG
lvqarXtztZvvOTZLI3LkVAVLqaziYqyW4if9R/toyGK4gZbImiqoiW0ajd38w50LccTkRJMJOeFf
PQAuh/8oreGIYWTkqCZioW0GfTJo0/NVa+I8KwKvr3PyBmd55HJ8RhvxbmLDhxiO7pooQ0iIOc0N
0CaPKXLN7ZSrZxZ1JT9UUTXpmRn2O1myyRtAOIrFoAFPAKlgbzu3umKkHa2eNujypD0umu1wEvTm
cy037mpK+mmbe8atUdPWptdeR9CjH/VR0iegOr4UyMRIlu656pkUVZ/3ld/NTv/+bTYRKsQDkYV+
0lWWdePWFeVwsGztK73u0p3VxPe1m8szgyvtdJa//QwWakRXd/FNEEDx9mdAIZHrHcFibB/zUIL5
6Jw/XmNSuVRNjnhkakJrK/AaIqh3tmN4wTAWyctK4gM+Yh0LzeQM6nWfGPAFZFFfAgag35XTdGg6
PX76/If5Kwd602/nz+Vai5LcQFbOEPbtnyuZhZdaCQVaMVPIRLlgSuoAJZBdrx/GLCU0HZp+mLPh
XNr88RHFxHiZqfGzB/0/LChf7mlRJVxsDPUIZlSHYlWZKYJ91/VLqYng87/4g9WMqpzVY6NhZE6w
Pep/Bq1UhbWiLehwYEaJ331deq9pqw3//VN0mwAEprqkDLzT76lGV7V5BiFhGOLsmsbugC0dsNLn
3+X9BJwxPu22zbjCVIysurdfhouH1zgZ1Hy30GGzurq3Q0/c/bIquK0Iz71jLYlgXTsImTHe1aMA
AEe6iF6RsYpWVtnZckrISSTRaVEHxw3WWFmvaPqll2Xp9PteutaDaS9zlFC8hp//+e/fKv56C+MN
Uh3cP6dLPWv03q1VQaZxRu3A81JoV6IO7C2Y5J9/1KkOaXuruPy5rFVET6q5Ddn+eeqg9LV5mHF5
tCv8vyZLkiDxGt5n3f7ZjOSgfv5xHwzGTFNFY4WzCLWoZ52sshF631iQtxLYWCbBGwjOJpi4EbqC
7oA0h2TrcVXvZ4fUB1plTWg4E0zCfqnuPv9LPvjiyCNwlDhAq9Drn7yfqrZU0qFXHVjaOPxW4Fdh
bpnrnU2PjbZ7bZ+Rfrx/piZaUgaVNHsYnp6qk2WsWimYEZx+Y1ff2mZff6vsybmezSI/cy599FGc
FtvWvD3aU5WJiwl3RJRHByFJAHIj4oA2GdMHx6XueWdetffbBhdafkbVdk3b4cu9XUDckqQB3a/F
BoNZyu1IfyV5KT3zKR9tpzjbWKEcAR6yuZNDsCnmHBQFKAVF4toMas+Kn11kZnGkT9CHorEwNMjd
pi37O20dM9hlFsIQyEsKMkOnkAo1YDuJG32lV+532FFu9cW1H6c+7xVq/2odfaYPydd1Uu35zK73
wRPB9gVag5cNH82pSlppMyiTU9oifVitUJdSuclqrb6OtdH++l/XNf+8i96NigFvgL49r39eaDHF
nba4OK9JKZgu0q4AF6hV7UHgdg4Ko83P7FXv3yOmyVu1xbbOOWefPJg8buJ25A4YjPFi7QGUEB/M
NDRSvcq9zVZMQ2d2rK2keHuwWhwbTNcpuhAGmSc7yDRos6P1nFMl2mxuAXr8kOuuODqd5uyLvqCt
NibDw6K5K33TuijPzfbfC+FshDro+qytHvEwKL79iQEyjQNiWMD0Q139SnPNu8qb2qM1DHbcDJOl
mBVksLLTt/QB9VfnJWZ/XbUuIaAGr2EaWEkilwgYlPtsayAemax0PU3PymEkAhslVrg3LhpdddAo
NaOlMv0JHhOdQJ/VJihOl+SQA+NOSMjWIooXg2KCfPWsWOQRRg9taqb1oMaBj3QycOLB5TM8so3C
sWiVDC24HI7p4GzIkWJ2HrRxRcCFCs4GSk6ioXrFI98uqCiW8B7rKj1CxA7J13H09D/rHNNQB/v3
3GcCf3c85v2fvl578G5ePl4gC5EyrAt8jUEFe/A3zk2YvZ7hShFCDCu8ZwhSDapIfSAt1lPhroay
HkGmw5jMXga9Fi90P4a7hEuhGnLKD1/TcaApC5y0RSpMyw/wRo847Ho1Fqo+EnnwLVFwgaqPa2sg
arw0y28duS5IlzsLboC6cuW+mOkuA1hnWqEE2ToNh751vV+m0zX3yYIELGq1en2ROXp/XxnWWtup
y0xDVHd6EeOLnDIa5twmffCJCkHPWDCfVc2cn3SzIXEbrh4zRzHZwFccpAwEzKOUIeteKgTVl2DV
eBzAQm7MEkR3tNSrhKHC7SwPpjGtHwr6YfT9aFJe8+3yP1k70QfEtj1B2wOF+EcZK3FAWA8BdEhk
+pgnxqpBO3WBuUzgYYu2Y5zaxSYDlwGkTId53SlfQZOsJFRa0+Pn28377R/wDQfolhKq4js+eRuF
1DOvyuDyknjQR4z29cie8Y59/il/t/e3Lz21ImUcIik+yHa3XeifXY0sjQo1BzPdahFd2Ct28WPh
9+n8isHiget4FoF9aiOpxDKoRQa6A+EvCsu2gZzYOVe528vjQKkVtAxSQUP1iXqNBQ5pROe14VB1
wyUX9TYUSiPCaqJd8vlX+GCf/BvUuhU+xGadltdtXLcmb1kFeaS2boyZyI1aF91lAhYqTAyWzuef
986vgCkHvxXaNFYqO+VpUt+cNGrqgjkMtFC5Xy+sb2TB7OOL9U95OUOQPIcy+OCE5vNYALhzXPYd
9+QgaPJ6GvURPlH4/XD/+/5w2PtRcDH74ZfZP1PgvF90bz/qpOZgelap3bShkPpnovt8OoFnFpz2
weN68222P+GfBbck7KLq9m2udo87vsp+v//zcPXlzBf5YF1v3wRtK2Z+l1Pt5P7czHDIefsJl4/6
J3ktguVuurCu4PkHyEmCPpR71CYHBv1JuN4pO+/l81XyvjDhs/GXcxfjT3jnmaM102HuJkLepBHp
y3hyD7xL7a4bVvfMd33/0P7/EaQcUsC9M7638WgonRgy/DN68twjxqbo9/6r0YFiVOU/XOftzW54
ajXURcWMduky6sSsfBRJbd0vRA9GokjPyazfS5P5LNdQWe8YOOgonFwyV3uW5mKJLECYOkLRwhvU
QawKBRIUknMMNfleVgqpCzhBSP/R0zHM9NY+/vdHiDXe5M2j/jb/9k3+WamM75gZ8CBpuGtDxLBx
Pph5/ZUgN/XMFeajJ8g4gFVCU83i3vT2ncA0ljfgHjFwK9l8QKZMRI5cjXMb13bzOtnrNdYkfQiP
ptI7bS1CHxcKa1+QMlJN495ZE3MTl3gDWh5DGaNG8eCpDwVcMreo1JesVd2HqmrThzQx9S2jYqW9
YDk9SqVyE6ZYzNUGv41nbwcIfvjvLQ2YEfj3HLY9mtCnsXl9zvgMHdLWBoQYrG3+TqdpxZkf/6Nf
BWWqo2Gn4WmfWllG1eu1hbESY/qpuo7t2gFQM4HM0+z8qWN9GkgdZH9mcX3wyLEn8ji4vXBzObUo
uhCGvdKgxWmlo3XwBOCZBUDume/20Zu0NWs8nKR0VO3TsyPTSgZ0RgJevjYBbDFYz2WQmCLnTlbZ
PWGYepvqUWxAy/K1Bi5q4ObldEU6j9qf2fo/2BJ1TMRolciE3jx2b1e5khW99lfLzGUZ+JxOExmJ
6rJ39S4N//OrS3MQKyF1JU3Nv82Sf15dA5Gp1EDSBXrvOLuaYDIfZdQV077/rtzGdQKmwqLLgzvT
+nve/ftRiKAs6n32KmPlsr5OCLOwSbe3Cj2fLznBawd9TbsvRbfaB3TmzBmV2rv5/Pv+vXyevNpb
449LMHsV/ZCTMq61JYobl/uHHAq7J3u1XY9Ws5jIx+O+DRU3/dPJ1IiShKQpRZ+zL7xa5i/pymJT
nWj8H0D0fVNh/W1K89CteD81pCdk6k0GJxiaELjkisNoOS/LLJrUTd9XifyrXLT6zEr54JWE2oQQ
nrkZZ5tz8m1iTeAJ1hbWR2MsX5lzuA/MLCffoP0daersPQFASM/8hh8sT1zJmosamwPunQO2bICY
ujOHDuANdBujll/3o0BI56bqmZsul+r3WzFDFEYPxErjWzqt7hk9F2mV5oovBfoa39KAYftpyn1m
ykvkZurUMFHvTRVxG6Lv4jErVi9SE4MYnLT3EAgYIQmsynU31tkG3avUOKyJ4nxc7U2VSOIYqs5x
U/VGhH6QgontVzMDNW4M6zIB4/CDPBDtR2uvxmuDS6eKlGHRbwCZOwo3RsvGahwzccRM1ldwPbRG
RakmZfVE3HpFWdM2BtFFhq7cDakGYlwbvfIGP6v9TSlq56opWgvldKzKm0Ks6PUnV2g3yMOTITQn
XUkDZxDt79EeG/J0ICojsIb62SHvVUgeacfcfhwHS3ueEgllDLm42HyxRKApjlvHO53tbAydSiiX
w9wykmRikF96XrpwW2fge1+qiW36OPaNGAXP3E0+/U8Y200BRCRKTBDZ/mQlCE1w7lwynUOGKZJF
HFN6SvA9+7WNQwCIPW+TO88exn+Vv3prvJCmQsnl7KBqou0j96DqAo5dpHu2VzOygaiaq76K6jsG
CeJkIKUtK/H7pQc65vXzcjPaxMbvFmVCnF4WALN9jzCOrx35xEvIULr7YcO+RsTO1p1HTolJzLfL
mn/Vq4lVDLGld9cIplyFLO2OBK4qrol0HJVBB9lckiKFsC1vMfqa7SQDl9TKYb92CcJCxO1EmmpM
Cy5nr4pJD27d6Qn+CmIrhTmZCGeZt4fSip3qGmwyiKqKubBf0Fn9RY9gXQPRQ/8Oi8FOj9OY2U2E
mn88loIIin2PNAsJHCk4boAk1f2d0mnh2fLVrp0WwmVklqPHWpVFbyFcnCZEk1KopS9npUHKYLbS
jBa1cH/RKZLFZacvnQ4LEBmONbak/6All1bkKqBbW5mMMhjUac7CjLEQ4gHiVW2SEjMktLpEr7kl
CtDFmMm4uFWHxWARmzE5VayIBbGNzhQzalS7/MmOQodNNAUpBOu8/dSNrU3DnmBmckK1QpftbsVO
KaKx7QW0fixlLkrsvs8Dpsxi3VX2bLYb0W6yL1ZcWbRreq0lY9NNEa+zECuGa2ljXK2TYg4hqU7L
967TSCaw9HaA61zYJTkIf2dD5D20rb8aYMN9RdQmTSayV61ApEmxknsBwx5DqNa0Ny5MQ23voavO
L4oqJkwOdbKjh0WXOfVhbSfkvQmv7xLlnTs/JE6TQNae6HD7WZfN12Sm2M8TB9aPFFtNFxUckgix
Ko98PwShAF2VBIw5kUkFLK1M6gnmiYxkb2CXj3NTUIY7vWY112Y/s1F26shiIerHIwtxMslfd7s4
fjWXZfjaO4VOePA8O78JBcFu6k5kMUQ12tTrWQOY+TK5jF59TWW0h6Mg9l4QMsYoeqb8zkJg86QY
Ur9Pq5kbtzoX1qYmJWZHcbcAWXIqtUsI9J0RFSrR4wtm+id0Ec3Xz8/aDyo3SnXsUfh16ZvbJ5cT
C6etVa3c7FDpu0FJ+XQDMrr49fmnGO8/hn8bRxHtQG5D2M/eVku2m+AoH/gYcD/RGg5hG5RH4wAK
JDTCeieO3o22V+6LC3mR7gAD7Yge2JWRFjU7K8Jg4tfH5cKN0DCcOSc/GJu//cu2v/yfiqdrnbFL
iP8MCt/xy/A3SLToN1oW/6HYZSGGnjPVwAejrbcfeNIKaxg4zNn2gZX/eu8fXoLoy5fPf+33Z//b
TzgpOLIlQTNIlkCgOES3iusEsJXId59/yEdPlFGOYW/gP86Dk6+hDcbArIjTumUEGTmCCB9e8HMO
uQ++Cncl6mw6VISansbN5z0yuRQmUFAoZXewBkvd2bms7vq2acLPv9D7gYFD9bJNtFULCsLptbWw
anT18FwQzpIN5CekrwTtZDevc7zal9UkMZMAR+gfBelM8wWhzcq5pbHdGd7WvXgA8WhyvbFgdf19
i/5Zi+gMmZMRoxBMU5er97gRK8LMR40ICa72MZYfJUnvZoQmL0pq2ACRseDvPTMRUYtXi6tlsmbn
XpAPHjTTQcehoOLXwUf59gVpUnfsJEg59FS9+bSgMUFmxW94ZTdEmOLSMM2fBAmQxluOE2WanWgl
YS/ZjJCLdIDqh5WqyzfTzowlWJa0/vH5Y/tgzAL7cmsocgPdug4nOxj+5MXRJkT1WmHlNYGQJtrM
vtdwj9ULOmkUtJmFetuNnc4XSz/8smTsllHdwrRGrN0XP0TlZnfT1K+b9ltfakrGgQzYVFvXPUlz
RoVl1sK05gihiL3ipcXBdmMXWm4rsJSIUbT9mdX4DtzFlBT9CpNAMo64Bp2CNWtigEa8kthWi4Jx
fjEUxrGO++lXRw7bHWU1EQNTpXuwc42l/Vn37K6QBVvzQUmlPaDwMmRkEIiuHCytGO9Tm44ywbfw
AIkCLhwz+vw5fHA5d/grGShC9XFZxCcbAp0zMUqPCV+5qWbA+a0PrlGNgXDq4qGfxgVJrar9XAke
/J5yVd7hMNKrM7vSR3/FBt4hKBJoJgfOydBtbMHvJPBjaBHMnnJF8Y7caZ7W7GtpUHsFhVcu3+XQ
FLaftauco4oezI9+rYvXM7/Htu5OXmY0SNvUk7kO7duT32Mq4fkRCgdavRvgcbYDOTDwUa8Sneil
3Gidg+YKNSrqbLkb8lQ+sSBw5miFcuvU8f+YO6/luLEsXb9KRd2jBt5MTPcFEmnorUiJNwhKpDa8
909/PrDqzCiRGczRuTrdE9VRQ4lw26y91r++3/d6MiBryrfjjpNUvHEU39xS1NavGir1J0bbvCMs
7xUeIdosFloYCos5LgMDI2fGHEIRIDZt6acgdyRtAwJArPyxqk+8nCNrClhwKAYgV2Ya2uIrdW0f
WSlOpitcHtJrBLvFrmzGYXfiExz0oZtovOeUGxQSxJnLIvdUitSJBCzzMMSxcOUPNWgCRUB2hoKM
OwxKx9rMXMts6CNL5C4bXYMS/DcxyeaJZfTwDdvynG5GYwgigmrL/io6WckwYtBGy2nrtF9DJbex
Q2jGJ2MyNCyflPDL589+RNrEgo2oTCH3QBPYEsrptDgCIu6OVtgP1v6Goy3VySbGrTqy+ylYp5Vj
/jC1IlM5ODbVrUHLwk8zTis6usyWKrGl5foVwIceJx1fA/8xoRRlZc3n5iuEO+WrSCpxp0+j9b3q
TXlYt3T5nsyez9Nkf2jyHGBQZsAa3JrlhC79KtcqfGtWVudI7+D8+2e2aeWujMgRlEGiXxF0lnQ5
6J3XREZ05ttW72kJ/a0ubj7p7aQk4w5IE6mhybdOJD6PrDdsPWTM+KwMZGhb+991jCpHFQGFzTrG
p2On+YHUXY25GBp2HEv7GY5SfV+3vXiqSEcigMfu7MoZq3w4ETwceU8qyddZlQfBiCBm/0ZqVa6j
YVRJaWP6toPibdKE1egXZN5PqTmP7E0o81DNwkFGnHWgzlK1cKT5BDxjPUXmRh7s5jybzOTBsOLw
QQEq07pMf7FlN2jd2Fbqm0QzxEWtmMXOyqruDD1udh07jePGYZmfSVKECxjnrvhEkeBwDSYBRk6a
8otMkLCsBzcB6oQG/OVq1Hr5GyD5hj5CubnII0BaFv5WNNV2xRmKVf0UJfgw68elZ9WHTWxA9WcR
lrR4JlWThrN7YVXdyEIOGWcTo/ekB25IsEoq7XC4aWQRXvjYgVF/t0rnexd1/RdH7mp53aGmtulm
y+rLLAyyzJvq1MLIFCtDYBqiUrQTm8Dhooy8zSLtSiHIgM61WKKsupumgJVypcV2ckkWQ3imUo3/
D5/ENlEtkh0GqrCsvDklR/S2oy/JFnn3EKcWvbdsTG8DUcttU5cDh2G/btyMcPwEoOdDZLZYS9iJ
TepcjAUWieUpFMF7IuENtvKpEu0MQEAXtRl1K8xS859IC6P1gB/CsKEdebxJHMRw+FBp5RdaGMxt
mNb+XRlPGMN/vlQfuy3q7prOcHGYwcuTh1CxWJJU7LsKpYl0D98h8ZBP5Fes2NGQbqvRd70yaPpJ
VRaxCgvzNpbjYQ2eyTrzy7SgG0/Up7TxRxYU8v/gIOH6IUxexv3SgLYyDujTmaJ2ekjJv6zJExpn
sU2d7fM3cORSHCKpbkDKAa6+LFqZo6KBZvHrVe4AoahANnhqGMZYc5in9A7WvCDvj4FZYmcCi5oX
BCTG++tk4Le1XwZ6g7Nsoo83tAmma4dSYnQWKKK4phsc86w4KGjckvIGzUdl+jSQ1o72HEcV+Zk8
nYLHEgGh4oZyG9xqdi6QV1n80NMtPGpcO5rKc8uKxudJ1QBeO8Q6Bn05qWxd212jmZsGacoLelbl
GcpK/ZzQnvmkSMoP1SnkJ1ru5JfKrM+p8CWbqSvjbo3dUAi8JJuAhfhx2btSX1diO7s7yRs/bLS7
2qllAzmXjJaoKXl0t9FCWo/oPwKzIiWotVdS0VGZ66Q06NyhcPx3padBchsnzqBssDLGIcigqKhh
6ZjiFit6kBvk1RJBZc2KjXcH+etT6Ff4hNC+MnzvTd4eTjtDM6AZ7aZnAwNK3KhSWrRcfFklwgWo
HEj9em34magsJ1sdSctIY6mZPGrCNE+d4g+XXapkcIdmjOm8vsxx2C9HaLrdac/SSYbyOv0zzs66
p+NytCliQ93BLRG0NA71iTXtiAyEfVCmwDNT2+bS5P5V435op7oiDHFGuukM5F+XBl3yt1Mkm+Rl
cXr1aho5EeFJ3a6ntuVRy2y3iZaqd5XsTBtEY/qZoEeL45xcOpcZ+NQTEeiHVHkx8menBgrDswaA
0HBxk0Uvq5hlorUzolzxyPXhHmQz1N/bvig4G5e60ayDQdbuR1phHkc7D1UEmo4EmkQejMqFvjNA
9GMWOG7ulLQa6840R4O13Gdui0sBgRitelea0kUWivlKkjzFAGUBT9ompqQzPxzWetmGzo7mNHFv
RXH2Rg/oGK7s0NHewomzmjvFcXRTjab/o26ytt0IxxxvILiU5+yEgc45SpPem4Z+llO79jz7F+9o
TlHOpL85bFiGc5rhp1JLqWFlgStYW7ITe6Rro3WGsOMlFFZ3jVoYA0aa0kgGGdpNTox5mXTmsJ1S
FecgJad88vnqeGRIU11Dfj4zolAGL0JMBI3C9s2yXumT1HrYxTZvpIEUr0qF70YU26hqBaf0ugdL
soV0A3EFmR9U2/py9ffrkF4UOCR4C0npmW9F9Tl9ekQzhXUqcj0MJ7mWrcLsk1EtkOpYDEx2WMoq
hkKxPoMjtfYHqXyjcKE8hn4QvUiY0bIuCcDw1Fj7B1Sz+EyQrjauAnVS3ipV+WlWs9fiqE2PRmmN
78Ajm7uosqfnz7/Ehxhub3igq0AIZWisggAfP57kl9WFQ0Bj1UVZrDQ8gKztJJqyx9UCr42NrpRj
eKVENJR4hVJkEA2qye8BHgw9ZU67DUiVgnKcVjkZ/hFP97DNb9Ku0E4cST5Qh8ubpHpP/d4xScYs
m1oyJgZfT6PpGc9pHNKd4OdopOhzsRP2ny3suayVNZjjD1FE0VM3yQCPaOUm2MlQz+srodC2h5Np
UiKJVXCHO5O7gg6IvgWceAaHkkje+ThCYlCeb3k+2CVCL1ANQ5iJOw8Okl2sVT2hgGRLqBe3jpZP
+olw9TCRbuGKQ652RszR47tsKtOtJrP6GBlN3aX6WRcp1F0ws97YgdWRb0lsDyBgt25JFK2Cltyl
Qxst/XcUm08Mi4OYYr6TmaaJ9Qix5bKJCxc7SUvoe+Uy6TebYqirGvU2UKVzEQplq3aYQQ/xmTXC
wyynlLJacmrl+li9F1+dezBRFxm6zv8uzn8+y2deW/M9qHV/3QsUg4CRVfObKXQb1yyRKivkIwQR
lkzBSYCI6WUFhxRUD7ezvMSrg2w66zPfwr03kK8cnTqk38rBZdUb7SbM/BKozjBsk1LD7MQntUdB
TaaNP8YNNderDbNbrNMS91myrOXGzuAh5HIDrjy31Qu7qpqnz1/84SKlIokEXcShF4m/vDixRBGA
ytoxCGxqB5ddeejWTd5aG9iy5f3vX4oXO/cVIkpEIbO/eUKywYw3pJuu1bG8VBJz2BQNfeBI2PMT
aasPtdT+p+QAhvyRKYwRAl9z/1qNJY2iLLGDk7MJLm7Zj8RstLAk5CE8JQ6gweZORr4d3JLbcc7B
IDIYMOchrdNjUQ/TYMAmzyrliI3bfJGLpD2b8oQW8j4vn1UNrX9o8zltoei3aZBKNyS/lVvhWHiv
RGGx08tObIY4bRNQDJl8ppljeZbhJnJZjnlxSj9ykKaj8AI5VePVokam8LH/vHibjniekWWPrdF8
l4MsyTzoS9Jt7KMn2bBXd9I2GeqWjmOSaOGOAzLYSkF9GITUIMQbgUk5G1Rj/zQ0rcDpNTOMwht6
Xd4Vik2XQdlbQQqAJDGe1KbQfnw+Og62aJ4APyD2MKYfGZHFFk1IWOHtGwP2ibrwWsFZ8qZorf7M
mdQYraVDkmQKTy07Ry9K7pQJMPeXLIHE+HA0oY6xErrSvrnlGIcXZA5EDPaf+XWKh+lRb+zihDz3
UC/OoxLnInmjxwqM6CKvEeZwD8nz0XSoxfkO+wNlV1TE9C6KFefcj/V8NfEPDhgSHMJx5tn0cgDg
olUqmhci6VTK/yBtwQ0xOkgoIfonSFosApoOgLJP4HsaIdcqKfVvZ9HoiUl5JEhRAb7Pj81Oc8jp
NgRGxY4OhWMA7P8AUjSNMDOObNOLqHedj0GPZCEdsDndBPkUwKHtgh71TlsOXwgo6mwN76YN1lJb
IJCZhD36WK0qwFA5jaKoCIKChMvnw/LYx5rbu0yHZgiT+1+MS3INcUzlEo34WNmXdZiKL6NaJiua
OYOzxqkNz49T/ToHrHY76ogm4cgMl2bV1RtQU+O3z2/nyHJN2oe0P0nKD/uj/XneTmHfA3JLV7jr
Rt9wrwUMLkz/RRYOIdXn1zpMzJLBYjfkS1E/owowR/q/hGojKAHmBouKcPxhHYTmOb11GPOOPcyK
OiM3HH5jWIJ2siFIpMn2xPXnRWuxiKsmUnmdZW324Vu8ei2JkYcCn8HzMkofIqMM1joUGqTf7IrF
FPXPI8XtGxxg2rVSF/p2CrMKSFaqPta9MZ4ICo9MEs4OKDD4B9NkmWGRqg77Zy3IOKCgyhGmZOwM
6OqnJsn8UpcPPedvFCIQRKRLBLalT4EadA61Yo68GB7Z9b06qtVXxREUHxWpSa2N3EjgXUgdWNAN
5Tpway1O+GM6m1mcySIioZwm5frz73HkBbBvY7pjUyMmhl98jqC1ZXS0fA5hkFxsgK9emHFpnH1+
lSMjnGvwfgEQoA5edgvTnzNaeoiJz2hDfpq6ECu8JEKMDRThxNw+9kCIdjiZ6fgGoA7eH9927lAh
dlj28ElwLjiBI2u1aa57+PyJjl3GphPDIbVBM+XyveE/AbVtdujNJ3Sydq07eBjbp7y2jrw3kp8k
yhk0s1R23up+max5kKt2E5LijBSRQYCT67UmYfmKRHdSTkyFQ8UPekJO+OwVXAihxyJSrgyAPwH1
c9RO2Me2ErTVtFKymywFY5rkCmTASZs8O8utK1XDSzHOM2nlC925oaIoea3cEQ5j+H03IPw6lYE4
8ipQuHODVLEp3S23M6VAs0CfFh7k2Mi0LjUr+V2dhPl9VmjYV6NPzHgW0bp8XUQ4Ea+bJOvu+U3U
Ny0GnA/AScZo3LYGyCmayo7lVgiQT2lVjowLGpVnRTraixkqvvhiIiRniOxwRc6iOmtVevEn7dTW
fpgZp8BEjpb1Wydlz6/avwpeLg4S0bbCpqsC7d8NgHGLqfVUHAJR1YahZ4Hyuo7yOrjOYeUmHozz
4Buo3OdJkTTPJId9ao2bJ9ZijcNcUpvBBCaBxNLgJ+vyCjWrDjcpt/q7Qm9mBF0Z/4ThPG30fmx3
iIjWUpS+Y47QrXW8x7c9aaETC9phIx29B5x+51GCdvTgmC83voQmVCa92NPZSTHpp9OX+RZcVbKm
vBXdVmSH7zMxNVB5YZNG3Tiiie/fYlu9U3FRX9tVp/+s5BLGCNqYtVniXjw0AaiUwrJO7Ifzl9p/
a7R9oyAizc9/meL7XxLUrYPpOB9RkpDBNnVuX8FTdS4SbcAHid6yrZT09omCz5GLAt5nptM2gceK
vhikU5F1tdFCXqr9iUUfDNYVNJ5mWw5Ya5e+lHk5FcLV5yvmYTIYU14GCPY2TF9aXhcRcheYsaq3
dbkaqrT+FjCIHnJEcl/totevoT2CRYMA57yaZgBglmyLqqwyA/AV3cl+8mQGTfC9hvByjYpAnTVn
1vitVTPz+cR9Hnk7szoF1Q16HYKk+ee/LLolMogyMopypXdon1nosfVLFH36aquVSNmz1PR7oUfj
rSKJ4XkERDe3nus4Q/tFY6xDpPrqLs/TNFpXRK/nlR/F7xAZU/hG0QDY+fP7nV/bYgQx2lH0EDri
ILa8XSsfy6LPuN0wwfo7kmmITmjn2khBqn3ps1p7sZoQmnSAEu3zKx8uyfA4TEVByUOUIFuLF5XQ
QjY3Rc41BbknhBTBtWjIcrSoak/s6scuBcplLoRxEKZZb/+bQPcmL6iRxeloc18DUnTcwo46d4Rv
e+Kpjnx+NhkQK0Sps1JkUbMIMDoUkkzNwsrBgyJez+3vk6aKc8mRR0jAkLDRgmuVfMoV48gzMi3m
DjgCF3Koi9cJ0isBeCgDblGqci3qzvEyHQdyR+/EiXjsUBxoIQJDjIKMDmEnodL++7SzCIUP8O4V
RqiZvSpQZL9nFY16s+cphNt40DhAq/QnOpvB8o1+bbE2TbsiMSHqSxIgTJeIDttZOook+LYpVUoz
tQOxgopXqWcCa0Nw26It145QS8zh4ae+FGaUVW6HtN7BJYHo+8Qac+TbUSqe+7ZnrzXGy/5jFaWD
iiL1i1U8GMETEWl7MTegXhqYEd6jLpG9dIqiu8+nweGWT7iE1pdDP2catLL7F7UFmT38WkC4lLm/
LshGulrUy78fnnEZKgJIimkCAzm0f5lBaXta6xy6tsNRpYVhNO/MYaI7nWYVqpEUac+Aa9JlqBfl
eSEbJQM2wkp4TgJDlARRRGjljmHtb5VeJQX9+VuYp8X+MqQjqSJRhexl5hksZqid6BxfCpnWHvwN
XswkoCEBNJE3mnBd3SYxg+3nFzwSr9JGK88EOc5EfPFFgkPCgWPE5aBaqYEtd5ChTcfD08FwQPYo
k7OKgp4GgwB3WdnVhWZtWqUtJ1h6ZZJAGPUt4WZ1Yr0EchrfhH7dAqxskxOp2COhGsNsFoKDeZg5
Aov3wrIvukbCVjXNS20NZc7cqDLaigjiyAvRchDRWlvZWD7r5bmRDP2mqrFgBDIv7hG6mheUpk+J
4A5hcNTL+FJ8JSI9jr+LpSaVMgX+sAq4B3Ofgv5J2/oRF0H0LTCK6T2PKQhvHFI0/jouaEJZd3nb
PpC4SvON79s4KCSUUqBHwK18lqpGe0PyXuueXU+KvBomtMQKBYgfJz74YYRJXEnegHGGXxtShf0Z
0JeI3ORKlgCmdLiNdHVCkWk0hjO1HOM1cl+dtsZg2CiV2V+XjtUYXicX2htIZHPz+b0crtXzuome
7CNCoEC3fysFSF5icGCUtSheafJVLpxW+9EPZXMir3i4uHChGXlB8pTamj3//JdgRAqsMMU2lAtV
vb9SlDii6kvd4vPHOXYVFE6MUsg8cw18/yq16kdB2XAYiuuAQdFl9nrI4T9/fpXDl4bLEMUC+g4Z
e+zk+1dRuxwmhKnEqzDIq9UsmNxAwhTntWq8fX6lw+ehPmBqLA6zbTlR0f6VSs7NM3oea9g4yy4c
3SCnjxPC+vOrHFmBEFTr5BHnKIiwdrHyN9hRaUrp04/bx85VWAz9u0Ao4lU12KaeofkskiZy6cnF
NbmdulWitJ0HfbVciayi4gld5yIRIVz4uLVO7PGHb9smKCSShWEC8WVZBKKuoPh+ktB8qpdvfpyo
ADBr7T6y4+blxHs4nJgwMGb6HYU+tMvLialB/2EJiSUXNGHD9JuU2I0UtT5H/Bmt+2jAnV5iT1uh
hlU93wzqxxaZzhOhs/rblAUqfTSfIzpR4OShG9v/9FHGwbCnUMR2F+JzJ0/DmamK+NRp97A2Q3To
cAxH2j/7KS/GspDaEb0RIMZMreIvDkGAG9rUZ0AvI2LR5YgMBcj8uOnaN43TpQcGo/v++Xs//MIo
o2m+oRJGXRvCz/6j0sZMvyNbFv0OZrgJRg6LJDdaGP3lqbd6ZBvjGTkRsZPRdsFF96+Fgx9rboqH
oR3k2AEZeTJn68OkUS663MiA9QaG8TPJJyt05yDmahzZnle+rCOe0nGmxa9L7iiHTLUdWSfCvmN3
x2uYo+YPpf7yo2ej5vdKnaZkXVrCrw4i41al9/exQW35CNa9Oo/kTg5XQqN7yU5CsYXTfW9nNi0k
IweJM6EBLThxW4erEBpgNPYUGAiJmBn77wzjiSSQmjjFfqVN0Lbp6ZkJjvt3tyI01siaUbLzz3lA
7F9FGaJGpryVrahLSd+LJMwvKKVPlPsN+UQS7uCBuNTcEzkv4qTMlw8E/0ovMhtBitNjyddFmthy
av/tDC7FCXSw5oyRgPi4RD1lvoRVYQ/MnQ6FYofiCnZ3ZVve55Nnnhx78Srx+kx2YdAwgw8S32Fi
TYMP+3aV2NnwpYxD7YsGk+zJ0mr5DB206QpTrnYDeHYYl1P++19N10x0eKwdH6fN/a8W+p2TZyZn
LMQqc7LVybaF3WIQk2Pk9PmTHhyKEINwkuWzzdaYRE77lyJjkAZSDYdDVXPAVambqQoWVecBkbLW
nCKiIkw6fLMcvmhM5D+ESEsxkN2zyNslniCczfGN6FugeyuyaTISlEztnZURD3hIDKkmbsw2xcRu
RN39mlRkyFw71/S3UCAK3AaG6F+nRhsvqCG32xIcqrpKFVNFO59mbDGiMEaa/6l/T0h0nKlhMU4Q
dU5Cae+RPpgNHSSlbDxgKdHqLs0HCLXIi+K+FShj9Rj4amOsdNEDnfCbHtKdVfVjeq5bKjrNjAVv
RTc2NDZZSBgxN32n0Mfc6HHoBWauXteS40ewQLr6ooWXBAI/C+z3NBi7nVkMiYTZUTQBw0dXSrN0
Z1bXM9cpgmrYY7joVK0WrKjkS6+RFfYXToAjDo3wocZ4EALL7La3pJccSuKzsHyVInY1fm2tWnsT
US69FHJoZCB9jCB3WzW2HNbdVrrGIVfCX13vC4iBRCTlZTfTbryiayB8Es+A5IvlCYwPWpdIOpvk
INwOOgCebSrMYHJLtYABaecFzf54yMmeVKvOS4rfAA9Is9jXAtNb3ZVbGTMraaSL66YJdBYFBU4i
Yrx0wBapTUbTXLdGiddUEk1wnCHX8pkGnNKjDdXU4luX5qkK9LyewHQ10fDYJKWqexZQgS/4MKSZ
1zoNhiWobyvLzdGilx5NL5QcDGUEXlTTtl24/Vi0TxP2ho/Q0KkuR0XZZJuEUSIQAhZDvnbwUMzP
pwJ0EZTeLKUe0MKXxaOA5LrXQd7uXEaZaXhwlalOVZWJy9WQFYDlODyqg2fO7WpebE3JWzTVA5MI
rr3qisFWvmkKkhNXOAYuQ0io2qfWSScZtmBHVEfqN7YxMuvzN+QR7fDgyG35FOuGjqYPGRQjhFPf
JQl6WVk1So2qOiRgCVBEad2t3IBcXGWBVc3N8jYgjnQMitnyPAYiwXwKXOH31hcIH1G+0gLHvi6m
qrvUeJv8OkvMpnJap0/riR5HPHHLqUdKnswmBQxEa9baxRia5TnWGuRlWfI+X3gOl1g2JkWZo/A5
dbfcmXREAFObEOwqJQ0xK+q4wcZBJnhZhqF+Nw3G+KVPCkAluA26KZmVExHwoSxx5i7N7WVkg5T5
eLO/8tWgnpyiI12XQrSgnc3JPOZtelaavY0OYzI9NY66LbBfbaXZuIbRvEzyxkaapSBRcYnjwzVL
VHf/+Ys5so+SAtXof/ybF74IDBAyTVTpdbDrcmHf5FkyPNS17Jx4/YdREY/PGYC00dxYgjBz//FJ
xKipHETpSuopffTTxtcdTJHlR0MYGyszntASXUb2BBUS09dRR5ZRCvmmSrsTuauDQBVtNa3jSMFR
nisEzfs3oqiF3fQqXUy+NvrfHUwhvCyf6ovSxN/od18tU4H6Aq4CBOjkhfYv1etlnxB/zs4FhbUt
tMT/WdTWb1sXUN6bi0vkUGlQYXTtX0V3RsOqqSjhnNnEm14X+mMY1uLE2f/Ia0NaMzPcLFJcVBMX
VzEHzrgF+ZnK72K8Oqppg73ZTD21TpzgDgckIq25coeS54geptKokFsYc68Mm0kRh9a48QskuZ9/
m0PZDV8EW0yKg9AFZ7n9/gO1Rh3UUYh/uwODBLekjLzNapLjyV63fuYXbl4ObQmYBV8CV4rG/rnU
zD5fDUYfzaD5sj1rtTbpTkyUI0/PLEEPSEaHdWpZQamDMtGrrgcxUmXmmqZEex0rkH9OPP1hXMSu
Q1REdpQk6cGgUSkehmo+mz/1IZYGQxA/wJWh1b4pyg2FXOOaZKFzpwwaNtyZQYucKjUB3hOFcWsp
SfSFd4N7Gvl651FLHNMl0d7//qswOc8qKHPgkRDu738hfxqiKoopJjkCqxNZbojCHbplPn8VR144
v/0jdUtcyiFp/yqxWtaYc5K5tRIFSzmn7a/lJFFODLcj0weJEa5K/GdOvi4mqdHGZtdHSjEb3lTQ
cdDaGWlY7hJfz05924MMyNyjP39chBMIHQ98APw8Zz8vOU1YnXwb4BzzFE3O+KUNjWCn4ul+27ZK
fCd8EWJhoZrPehcbj2XHafnzV/tx1N0/13AnZL3QBczuLcsvGBRQv/0QPZ4JWyw8H/1J/hrEbfOd
s0iI6oue+drtyz6zL6CCaU9KX0bBeWeGY7JK7UZ/8KnUfFHiHAPALG5lN1Hz9mxsrCFYJ9A6fwBk
RVOqkuS9SJyxqDfT1MtvcdNji0rcSlY9KtL0p+33lerlIiehGOqT+eXz5zz8uBRaEDdSaVDmNu7F
EGoicygUxIYrULORx9auwy2O1K8KHSMnLnV4fqIvHRYqhyfUSxBI9kerQQqZlpaGS2laqJ5XsjrZ
bhHl+rWtUTjbWfwP2vDeKE95ihy5Mp0mFFbJ8pA/WAqAzaocwQNhLjSoffOURcCvMdeoN5pVai9q
EA8b3S/jp8/f7OEyRfoMRwe+I+uV/FE6/CXjDA67ZgQBRLWnGuGo3xvGM0Qv46r2w4lQIj7VjHyI
yZtRs/A/SWBQ9eSz7r/gmDOPnOh0UsSxUj6k9oRJskKfp7Yphd1qZ6PQRIVPmybdB6pDy6AdF8mD
5WQtlmRNEtyGvc9pJy8kqF4KOtKHGKy3p2EmWiM2gCR7RuWn/JHXWXUfsLtQBjSC8BuOTQ7YT9y4
bmvan/F5zCgkYYclta7WSlGyLkQex5eDH5uSix1kSe9WW1S0hNlSqnimjpjG4xim/5Sssc52EX7Q
uku0C0O2rDAqDad4/FpJlRXM0ka/3Q2CMMHNOKy3v7vaoalg2s+Jk9kdahnsVQampBgY4k021fUl
if6WdgUMlHU6FbzPR8iB4oCUhT2rVflo8AeceXn/ZYQIWq1sOexactpWchWrNIbNjK5qhzdJuePE
LWihsNRrP4+hA35+7YOtg2uzmhM9kO+jbr0YK/R7SYKOSvApdISdo0CgB091tL9PDv/xY/hP8Z7f
/r1e1v/+L/79R45xTSiCZvGv/74Kf+AKmv9s/mv+a//9x/b/0r9vivfsoane35ur12L5J/f+Ir//
n+t7r83r3r+QNAib8a59r8b797pNmo+LcKfzn/zf/vCP94/f8jgW7//6E3OZrJl/m8Cl589/fnT2
9q8/Z+npf/z66//52fVryl9bJ388vCbd61teLf/S+2vd/OtPybb+onZDpRitIPQ4IqY//+jfP37k
yH9R4Jxr0xCpPiilf/6RkRYI/vWnov+lEydzDAS8xGlk1uTXefvxI+0vihREX/SJsm9Rpvi/d7f3
mf7ns/2RteltHmZNze/d3xZYI4FYssFRjye3R4ljMTzUDGoMB3pj0wUOqRAkL6XZruUmPk9Zuk2B
3XWcxTsMmsU6tNTaLeI228TVY0YDCM7boWey7N3+8g7/uctf7wq9JjPifzbl+baIDQgteVJycRzK
9mcM+t+BJjzT2ESd/9hSTnqIByl/VUk17Boj9pMNK26zbp0CZ4QawRA8wc5WLiugk7eNoAXepLqg
4o8oS6FbqxL1T5hY47dcqccL0yzSwMtMMdwITF0IrHE6OlOcBhOJUMm+KHAVX3Dpze5rU5tCVwS5
cmdUQnYrR4kvCmR7O0uI/iw0VJSE6YDTilWVuZfmFgyTBo6vaoTIC7OxM6M1dhrVug0bkg6hkLXn
IJQ0WKQGS10W1cXoxYEpX+FgT0MZXV0SHYdjcwc/03grwqzUPaSI2EKTcfDlTVuFusAfXi0bt9Vr
Afl1SvKdlqjo4X2eg+Y5I7ScXTQosEPKVDULl5x3+a3KrelyUJV4U1LjfkHFjoVIIyVxv0p0fCRW
8Wg4z0Uv9FechcdzXCdkj2Rv/6JSu0E/VGOPjm7Li6gp4IdmF29SRquQa8CN4pYK3Ug8PkC6bgLR
3CS0B/Hog3alDByq17Rkyud90W2zHspH7JjAde2fsjCaR6GmdHvTgaV5oCPGGaqjInaWsYS9UhIp
us6K9FZXk+gtN4MBeGVl0k8u47lIphsT13Rl4An+RbSB6XtW0eav+VDLEA86J9g1GaRUeWy+DnGJ
t7aeSTtynoXbFGyBTd1Xs2fot1RvNIwxQPrQCStd+wZaG7frOvETcxP8sqUR88RI+YIY/xrLWvkK
Ta3mNZWjv3RV8BIH/bRqsJ+13KgR9YUlgaR0u4SIvexVry2tcIub0LnV19mGVF1zFTbS1Wi216JO
yLTQPGESTQ41L8WKd7QrSrBKpWS880vZvKKJ1XKFHdaPk5XGP4xGhLSA92m4NQoYpgwg236eJkge
gRIpSFvHxynI8XJLgmLXANibcKahDoGOF4xA3dTDWqBCIMlKEWpTJdEDgXW8xWOMZij+347dJOtU
y36a9GqCtlc75FWS9G4otYznd/taZRFdK23ztVfHuwR47kqOlRBvz669RHaIKZ6ER0rQvpDSLgiJ
6gwMr/a9NCv83hAECld1pI2Fn3BbJqRRfMOWdlHSjtSVYuEqAWFy5tQVzoMWnVjOHbAC/nykZI9x
6bzXyuxdSmZq3ebVbWE0MXhYXC/zmnEqITOc1pWVT/dT05JnTSWLhLWcSNIaT4xh18cifMnRwn+t
dHXaCLXv1ZU+Ftk2NsHf6ol6l8uweRHM5Z4NUmmtDnJ/0+BZsElS82mcZj+5fNC+q2io8flTau1r
NYLNxR0WG1oKZDEOCxmwTzcbadVIVeW2ag1mUyzRXSaNUIqN3KED3ja8ho5PEn5Gt6rMsVtNNLqe
i8oO1rGvz26yrb5CBOPcW35bAY7LlXU16s4qlKo5BSXqTe4rqGV6Qi4fxGvtPKmDpVxKdjGyAMlT
tx78BF93jTbcR91JJcObSpbza7m3640+GtNW0kKt9trRutdJ+Hp2QWL6FkFYee6UZf1MOOk/DOPY
67dwNZp1qeghDSbh91inRN/LY3zu9P1wmySR+UBTshFhLa0Pt3EYmBG61FHZEWLlDwJSxGPTWdNO
jxtna1dN7cUAgs9tGexdxKqxoUoCz3IcpPsee9UYWV06bahkRqY7TjSoZ2PmbLspGm66flAu8wGX
vVWZDHAlJiXbGj19U25hGkCmgPOdEz4Pt2MUweaKqrx7N9p5hkHvesXWiD3DGTL/Z4s3enzrC7t8
rjCDZQabhfmQlVatXCZWg+P857vbgkr+955rIQIlrcGR4SAk0yKqaygljU0LfBFXXf/ZSPqnCUiJ
W4SlRmf09KhMNF622Q+Nzz67ttaeCKTHODSv0aOAhMqjdpVnnVs4uePpBkUqubHJcqT9aqrbn2lO
7QAG7/n8mT6//YUs+e/bV5BDg3OhQkpL2P7ebFZ0rpPP5/bbMds6ZXDej/WV6PNXe+iw8y38R9PJ
b5OyxpFcDbdRIutnRoQX1UwJNuOt6Px0x3H8RNJ0//D3z33BRaMMCpaFHO7+fYHWcZyGUuzGSoqZ
ypI9oanT3MZQWnqVQeA13d+ihn+izr1w6r/D2WXU+5in/N8ykN0LgP93gfH2PZ9jynr5q/4/jIlR
Kf8yZuaYey8o3gHze63GXwPij7/xd0Ssqn+RbiarAE7u/zB3HtuRI1uW/SLkghZTCNfuJJ1kUEyw
GCKhtTAYvr62v/eqVgYzOqOrRz2NIAkH3GB277lHwP6k/frvgliz/wDs498BH252czbf8H/qYdP9
A0kPXbaJioP/uIkY/lMPm9YfcHNvFHaNchhaqfa/KoipsH+qPVFckYeMJ8O/BF4I/9zbOvtLt9YQ
6D3VngfZ31Xe42WrdeVjCu9/NzSltTP0myprrNQNCU+hqscXgg7UnVMxbcud1Ngw37eCgqDaMC+q
51iX9gaOixlNTl7htiNUP64bY7Pkq8BSIDHOraGPu9ayP24TlXsnd9qDjcs62rIGO6DSfsMV4vvs
bKsp/ugHkhJIZJ2OBLuv96B53cGdYyPQiRc/6tntiMsGTuLEXbyDbjjJ/ZI0S2AQRbWlod6PLcYr
umbdW4r3nss69dt2PeGxelK0pfAVfVS2+OS2UTxpymZWFOO82Lf5qNL12JTWmKTfDFA3ZUkqR6oO
xXWxE3UJJi93n6iTO3qHoYg6hotfltmNd4aVm1poDNks/B7vVj0kd1Z9wqcKS7exUZ5a1wBmW/qu
Dkw9mV+KYWn9MmO+7EMYNHa4xuI14DoJXujdpJIB43jK08RP3B5nO4qIk8qIJpV3P8IGPq79yhTx
MVOwImBgoqWBpo6QbBI7wbk+E1WYDBbW4UpaN68Mkbe10yhR2sj2HbFzsiGVFsuDLDeVAWafUzya
yWwyRWxW0rEnt9IPUs0Tj2SAgQTKNc6UEzyvwY/nspJop7Isike+OnL7CpUJOVqMYKJIz2Dg42oq
J0d/meUy7fNUMlorOrnDQuqbIY0fTbniyrnaUQmg/2fJMN0vUmXC4z/Pu7NY16PWPmhYjWtjFWIB
lwdNV85BSpYuQMsEW8hJJ/kqtXQ4LrjufSiTeqRW8teWeGagFGO7dqZfudJ8lElT74fZ+tZ1aGYU
5Y140r3uxF+bIrkjlmNbL+qOJuTaew43UI58q4m07yc6tx8DahS/b9b+0ONPFNhJajKTVhdiCLUQ
9liLCGg+6rlbbiet8u7NagxdTH4x/4lkvPMyZzrRbFZbV1O6sLb6rxAkdmttqB+Lp1Be5GmfrD5m
Sdkmm9V6T+q2d7HXellwB9blF6lP/DlDpSpEu1ie8FHoI7XoHoaubANXtO6T7IbqYZGTHdSzRTjB
LJQdXIT54vVO5YNK3/IOnDSo7VTi71o4/oLToAMXn/lzEuWAbFEJhPjcdwn0PGvMTlOL6BUVXLy3
cfTf6xRWr7PSGGcxNwrV9NTOgTq2z5D23xym8VTiQILBmGOwM80EaUO2U4IO/Utu5q+tqBrMXTp8
6nPDDSuTuJTKap7nte8uap0kyOEwV8DZvwyaUe/9xbCyk9PN32RJ3DZZgHyuOJcppN5bMOOgzm7Q
mCS2a7zXY4a0zStVwhkajeDusiEhfUyS6zq0y8kaFHVXTlZ9wgbCfiPXE7tf3YFkmj9iEnhQWoMY
a8YegeGhd+DsTK+ipIR1sKTZkxjCFBZr9ZS7Lkbpx4UetON5NdIsNJDsHt1JdOdqSXiHH5u+8qLc
tAfmcolvm0jc1lz3dUVAEph1dWNh4XdHo3OaVGFvsV9d9oiVnGtmaAjS0OEeWvZ+1qCZRBZOf+du
HEo/s9lnEzze6yISgqnF7O6YVp89Ldt2br2F2MUOYc97tzbO8cj7NohvsD+NANhlI0WOSTM+1zFR
y3NINM7Jah9STILIougjkM4igmiKttgt7FPcW6EhtR+dS9Qmt3OYJZ2MVwusMNKyhX8BnxHy+bVq
q+zBIyEWSkVRHlrI35sFdzO8opMbC7wQ98xU8h0ese2Tpfaon5YwK2wK6h52yFR9Qb+8+v1MxqJl
Heq5jMiEfJOaylbhOsexpINQG7jkujl4+wW43wdgyp7SailjzA7Vcd9Z1WEh/dGqczfSBUILtahj
WmXXlPTEzvNS1/x5N1MiZhx8B7f0o2YaUp5/fcb1BQ/7ooxvsZp2YMjvg5aLrTq11ZaXbtllxvoy
k73H6UDHI2Q3vVheFc5GM9MLiUGwiL35Pu9x7E6mZCObsY3yebxFJlrI1sVySOOarFCisiQAjj+u
+kXSJNCBK/eaHOR93MG+IhjzrlrdRzdOj9hh8cHUInSG7F6J2zdhLAQKoTGMbL3LXi0gHzbciptk
9wEUgKPvIGSG3egejGGc72xlGHH9IA90baKCh31B2mtspTDWs5dry5c56cZdWa57V+TF1sKwkOWh
TiHQy3QwUpWkLdUvphPZJ7afMzvp/dRttW0sPd1Pu6HxW45gmEa7FA6ln1ft6zwgPFHG9hHRhXuo
pbP6qca5mfRLvBd9NmybqYrZw3sB6ad+qDF3ABYbCWmst1UzlDuUP+phlKv5NGoXiBkihBVth1aJ
GDM1c5WQDtc8DfnbiklOKNXYoX1pxqsxIsyPJWurH5WXdCjSkEWo7ZxO9e6nApkWACv6FyxxGO/l
MmgSIsvVus3SgFuwt7YQMXY4vYrXnJLk/PbsU5pV4WpNZ7Xiq4Fk9GzkwBo2HaEJLRS4H2OU9M5L
Kry0nBCyL+dGGn8reRb+5I5vxF/ys/kiAniz8cZes/i1U2ZxTYiqOMc5voM2MbTb1UuX06i2o6/O
dvcO+R3P9Grt48ihEMuinO0mXPFvqdYESybRCt9rWE3knmzY1l9EN27kqG1lphzXNj8txWtScWDm
r95YXmyrvMO+HUFts7WIffH71Lja4ASDQbqjfKxz6yEpvnoVzBZ8ExMPMleP/Vxx9mJ0wsa+aKZX
feJwnYdwHps7czJ23S0iqnBJK+oWN4Icxr5ojFcRL+qhq2264KX3MxTOdp68AErOEJfsazen4y4V
XuO7vXHfLLCX5iZSZrIKR1hyUdZuDVLkGrs8mNmr7Oi5VI948qr+KJbyTh103Pf0RwaQr62aHixz
ugyjedc33f3IgllFJnwwqiYcjHWIBicDkRONgB1l7RXKVpRzEm+mGdQEXlJyKdNkt2LRReIp35F7
4/NV9btLNpCfZu67Ugg9oquUgTtyPBDG5Pod79riF6pTbTjJGn8uSDYnOM3a552tg7WAqtTq29q1
sGDhhWKeHd93jpLtTLvWwkkBm+oW83Eq+SoLVU6RY2Tdte35W3bXJt8AOt7TdM4jXS85sfvCOlpT
Q+M5QcV0ahkwrI6R0afnSio/Us8595ZgcSHKNbr+O0F+Z6xKfG9JQ29MN8VtLonxVGRk/RAYt4/l
dP0rBRt/Qw2Stgszl4pJWVL5WmpgWTCeqlcWWkWcbvsCXHqZXPtbPamPFW3MRVHLH1Rn7aGBsvZq
9MZDpY58KtBnAY3RVh7NSntw54GlpM/xnTaIa5dqVwgcW+J/tkMjbw/R2EzWUm8lF9qpatJ8SOjQ
j+QfLfss/zERXqxX7iaWY31egZEA7WwspAb5rpppdXbnAvZV23p3VQlsUq1Vd+Wduner8jvmm2Te
o1XBV1rdzxLDV9pnDLZnbJTCnsHmyYgHAkrQP0bMoo4NUQarX5rO40hCmuoDVMtnN2udrxiEu0Ha
iOIUMwQPSZUGq8XRk2/KHUNsINnMm24KNWbbOJkapU89VftekWVBY9t3qlxlFBcJJUaS7udGb09N
U+gXOqUJx63ibYrjK9qM7C3u05PDST+2sxdholo82mnZHSscTjacyH1gFnxGrYER2ojJ/DCaVt9V
2LwSba0r+8ZV2HpvZlF+nsz8Yy66I8SMJwUWGal3mlkddY9EvwxJSaQ5N+5Ib02HRrT945Kuw90c
Z7avmk71pEitwACgq0Y/qXgcNUTBPadld1RJ2t5kICW+JhUvMlCmTBCFvXe3xf1+THQSVdnTt6vA
zGiucsiegztjh0rmSOE10wHyeel3pv6htcL7Lnk/Zr9I8mtdYuifd2DgizOqN9+jt9QlGkshE2OP
iV19qJoJsX7iTP2+J3bmedHsNZzMumGRev03PZ67TcGoo26TvvTrQvOe+4lzGO9zG2fQ0TkYq56G
jVvJyHUBm5xqlsHEp/qiQB5oArQSzh1eykmgC83ZFc5g7iZb4BMGjUDZEeAWB2KUL0IuWpg4LVil
jRXpXe61cpcUy1vKQLoOO8/N8WDuSBAjqii+64tCxzrPkVvJThmNkKbOxTR4obYSYSkZgbx7otE3
kz2Kg5ZTDATYBJs+VFcVBjC4N7TYQJ9tERKWPW+IeeoOA9aiB7x3p6M+rM+OVqgvYta1wIKa9GWl
3CaNDwKsWEFQ2d2rrebWFROcGgwtzcqruliYheKVph7jbhpCra4xGnXi4VwiWgmXKdfuOgIUbuuo
/3M2RhF0XqGfe2PcMi+6Lt5LWaekc4/VF8dpmg8trVACOqSwAZ3qO10pa3+tu29ePZhbIRMPTFzi
6dgmabt11MU45ag/AnvQzPsss96QCFvPzaz1aAORihC8nbwQDUVjY9n1KU6qZRunOK3e/HfO5GU8
5b01+70wrT0WGBWrtXobK9YX85eQuPLhYJdYsBHr5QaIet2jfnsjl8L7Umht8TAZ6rLBekILWzO7
N5Lhz3oZKe2MihgUx1rOdOfLfYdDXER48OtsIYklwTE9tXNB8pIOUxJvX3F0VM7tXMT5HFWFFWd+
s+bPaiPXSylJDutTav1BacWWE2RNPRLYZt283BzgX92p6XbkB9hRNsfWxms4clThOLsbcz5wnFTz
hY142sIiXtG4l3iGrT4j197D9bMfjMSTu86Zq21DShrThm61XnWy1x4g++pXCjXrqwHifFnUKZso
Ag1x17GnsxOlJnOsPrCN6qZqaYk2jOPqobK/pd0Os657dH7fEuGF5KDr3TVtxsC1d8ZYf5Wc6Ydq
ZULiNW2185yh23iYr1N2CoiiHsYID5CBiAAqivmLYXLUKiQEf2NFknHg9squcufkpEwZIfX5es0h
+L/y4PPjYjjFDzM2Fxz4emvrEjbyVFrg+dwLMzh1fdLHmnaBMIovaaV5r8zU6FuE3r0RGF/vZWzk
7705uZRSsca2M/eE6ChO1ezkpIVFA+loZvLyvUHxnDG4Mok1TYS2FkE/ES4bKWnjQCAk9yF9YzaH
LsxOxiM2+Al5666iatsR1S1JlIupXBeKWvq6uU9eTTMhY6myyuktWTosY1J1aa61XTf3Bfe4LRvK
xsBKZHGSBvzZyKo77a6l9NtnRkU6nXS76pYKkWpnfWmNFzvLq8tS6uTXMAZQPL8szRQbFxGLx2mp
xRoaXDKNms6+qHghf1FazdxXmrJeq2GgM9VAg/fwNYHJl5QJSCoMShcMTpx7c8WKOp7SJSwpiTnE
XIagYrglhc5W7hzxjsi2DcNPhjld6oY0ovpXq0R0oS6xsing/u7Yl9rI6rCIkdrq0Cw0tEy5h8Wx
04wHFfO+zAfR6ApcokSjBLTw3tfEW+8rhAzPxEFOh6ruhqPex0A2tFY+x5znhPDlE/KEXbsPs07S
VWvlSlpl7JKC1OznyUMggEc3u33NRA0g4JBOUHEMAgHO2LEue2uaD0tOw5Qrxzo1nojUC8xOlwhw
u81IOzIl2NBPJNztTGovxlXNECAypHNfFz5y34fSXbe9eW4rFQVqyQkZ6w/cxV63xlfTJihPmlE+
uWk42d3eJfQlb27L4LUTqLUdbVt5yI1jG0NmPMTFJaF0vUrXGUKLKasF3c/P4B0jLz+i9CbyNys5
YkRW6yHWjRiszoyAly9FaT+0cg31Smwy6T6ZahVlXczgiUle+aPAAT2YTeHbmX211qF5ojOct+rC
bNkh0RBl4ULWoDWa/mSQXKLN3Xq0U9s+EN1n33IfN66afBNJ+sPQpDyZWbGzpCUCYm4Q2uhyho1X
fgG9KPwWYBEjf0Tyniu31pIxcXK9Y60SSlql1tE1rG9kpFDTzRn8ApicVPBqUN5aT5Mz4aFIia9G
cflD6hTfTpNVV07gyGnlEmg5QKADz16xWvAOHcQyNfUNRdRdddvwrDK/5Q3kEkMpzfRtmzoP7sSH
0RK0kusb0L2oIoXbd5HQLD2S/UbHOoa4zqmg0U6sq1XPYQ6EUglkNNnwnTnh3epqZ7QY4dR6zzVs
rEDJzfTa0wJuWKAfTY+J+209Npo2cDl5aRJJb+ISeaNKVkWNTMGAovOg6HKDhgYeQILOwnaXqDTQ
ktjqo2k1kYtqXx+s4+Il74676zJoV93sl473tDK2nGb3qAl8DCcSGisqWac9ru6ch1bqPsetde0U
LUFoklFyKHfYZ26nZvlQ0+Kc5NzxqC+0AnZkyuUdzqZP3bBZSofDvbrk8QlTmcUfsvggyv5KpXop
TEDipoSaUcfuW5dZIlzlbU9PrtildHggQXNrY30vZcMs243DTBDxpZtrWHbKts6NwS96zSOcBCCl
6Ttzz6n/JYcPHoM8hvMynPAluS5rmJT6XqPvp0fEwtaCpzw3DG+ZcPjWsgJxmwarEeuH2TkA1aDO
Yrzmzz2cLAXezZiMB4ZpnGfwXaiWkK0oRP8wLMZUfSec+mSr1U4a9yCPlP0CM9mG0yQWBEWKGk0W
jwYMbDyUeIoO9gDtYXDsoBT1sutl68sW7tm8YNcK+Hcv3HIzFCPvmuUE4+zNDNQRquaYNSeQThRx
XQ11C6MsTOwPIVwavT7mMPe+O025NfJiJLb1R9vHAPbmOp7VWlcfepwsQydt2VrJOAuWHM0gBtJm
2Jh6tmvjqWYt465BH/RREl5bmymru1HOdsWGV0L3cOc57JMoXoHYpvqQdh0hv+Zb33/R3CSYPe9O
9fSgy7yN05ltMBNytd6YKJ1vwM7NTl7mhs3cZ74w49BuGVZroeheWu2Hm2kfFOfCH7Suj5TBvS9q
I94n1nJEr8sLTzjucZkRWcXqfTV259wCcmWT/1qryx0dyL4S4mVY+pMqXzx9uNYdNHMQJicSmJzv
cCR8ybN8m9Km2C1fSpsOQRn3h2waOXAX5ZkQH/j9zDSWoFeno1pZJJCv4Upchq6OoVWdZFHvlczd
oX9Pjj0/J6a9oS2k1d8Ti7tp5q3Sn0xwKoog8+Cii4zLZ3AHv4ifO0F0MTuKsz5q+gTSP24y5ufg
ou0I6UIi3gJkWVQniCv3zEjFT6dj3r2wFfnUHBBgGGuk0A76a0ZFupgCexIJl9m4t61ndxoCTX+z
5NdieGbcQrNHO8h5MLDvNuty7BEYOu1mcF8HVQnGVgs08A71ViyM9WVUwNwmZvw1exr95MuiDBqs
jvK4qpPDKNxbngbixMIJUmmkM60JSt19gqhmbupFv5rOJM8d5K9A6DFmseMPc3EOVdFEpj7dYUBV
bbysLw5my6yB+iVUUlc7NrF4atvh0iHl60lsZVXXfGWpV9E0IsdL4Y2czLgPVwNKbD45u1SlDdWx
oVKl+5Cvph3ZihQt90B/J+3kqGvTe20ZWQJeNjlnoxqfVCQuO3e05Ak4yywfjHL8wREE+uFQyZjp
dELwofp5cdvJR+nexfm4bAkHISq9APhg+2Wi8RonCcS1ah0ehPrsKEQdoeIshcG7nBr2XQbxdw9b
Ewh3ejQL0GGbtqZDaO7cjG7WOHkdR1OeHGzlqa2Z182vbSt9ZqLOZmiak67frz0nrb4tskJCyV68
Da5ZItIW5ynFM5owgaOaq3dt+0VAiFKH6qmAijTMYwiR2PVrVTuI3ITSxIStXv8FmuoyOWTilmxZ
uvEGKBw7W69tgQDX9myqi70vxvacqRZgbhumanptAXKBWZKZHGfvocLpkl7GWvhdSjEFxF01yHuK
KzAlTIODhhbJVwvmHMNApSW9vDwn8THXrWlHqlFCHxJ3Ow9q0IPmOa95lmT7YcCUTOsz7+6m2zlk
2OWmPIXAclrn7HXVvsqauzTddAZ6R3zDvjb8mk8uPbnwcxEHEnH34vOMtV0NtrrVPNgaJNb3u8Ym
B9xmETqoUNZEjr5hK28WtWHhKemO4mGMbmxnn/lBGSweHu6dS3EkRkSn5Rd3Gi8JRfOTvIlOJ8jV
Pt3bdcm9j0qYW9InT8J2s+1q1i+yVC5ACc+whHeKtey01n1YUeCFozqBWHkz6L51wDP4waCsmwZm
teVk+CkBLtipj89VB1EU5n5grKMJ+JuhaS06cdaGUY8sExNLHOb/TCmh/TV3+93aFF9TGVMhWpxX
c0FdNanZR+5+OGv34FhZAeTA66TKc5aYzy6dogL8vs0MqqYEKdiGXn7fldijVouOwVBrpkHfdo8x
odYZ84i1PAzo/bfekH4rXUZ5KViBxkmYqI+rm+7rlTF8g8w2UCWrDVWp7y6s7rgJ1aQ4KY4h2WIE
MwQcetKDPecHILZ4I5pZbucutkOvhKuVmMa2IaE7tXt+RjaBbU+QN5tOCVaMqJ6TyoU0J+zLrKpU
N3brEXlQnOY01tAeo18lZsrC6fw2cuseOGkzAjv1LPCmzt52tfjRTkAUkw3BMy4MbbNCywx6uPlR
gtz3UpTGXZaLESkha7Yf3Wo/9m11SDqD/aZdJtzxexj0g+FAixnf43RtNwAWeij6OEVOXG0WRXvk
5bvvM6AacCykJST2Rd06MtslCdOPyXF6tXE+5M2Rgk6t746iVPPvdm82e7dL+8OKnttfZvhkzLr1
TaZlSmgVKgZ8mIBuejsV+26BB6vYSK69uiqwW8FpOzNgFELHJIl79cbQWJYhQIzYweMHfJ0gqEYw
Y78XS/aiVNR0fZ5vtRnOgW4QQGv3ShbiHv6aMDK6x0OqJSlGw0liMesI2CgPsJFWQuFOytlYTeYV
zYzaIF8w8PHyRzn1T9KJ38pJVTZmv3onSkOsjEZG31kPq90bapoTKJINDXBGNMBRQXu+hySVPzfr
jFf11Fr7fgLPRloKwizVe9Qr3mVty7vG1utt5o3N99Ex0RrovXrSu8T7KsWgvJB5vrxmWOdvzWaS
4J4J6H/VvWtKbdPqrJfWTu9kql+VWb+BsnwAt1mbx6UzBOAnE4scwmy9dH3oad73ooWd6c115Oh9
FwBDU/xkhQdFgZKhohZfYU2a5d4sXVgDurCvSWbqYeW0z7ZHPZPrLuwCM56jYXHXXVJ78mlc+mzn
4un1rCvDudLU7J0hCiYMuOX4Wr+cK5tn2Bj5ds6ydu9kaEHQq52nGiZL7GSzb7TVBhAqYg5nRNVY
V/t0lETCGCLbN2kOuRBnHlCvcxOX/Z0Q00dsDWUE9YEdbVj1IRApZQPh70Potf3BU08yUT9G0INU
0TbKkEJwhKfWC96eFFq3TryPYZD3Yz0O6jBtGzz8dqSeG//Wgv6vuFn/qDX4v6No/f/IvroZ5v2f
JQn7bz/Kj/r7T+yr22/8R4+gGX/cxOUqggReAh2u03/Tr4C+/8CcAXs/RHloqFAa/g//ynYQHeBX
dNPHAbiR+vU//Cvb+ANTH6xY+R3YXBapO/8LQcInEh/6bhNOGKoGPE9R11qfyIWyl2ippmaOMJNk
jgUPQ+bdwjwf4qYn15J01fZ3Nls/E74wCbMxB0QHhF2yBrNa+0T4mmwrZWNuByDfIftgPl1vNKER
tePO97NQLf8vX8cv1A2ftA3/uhzaDsYfcN/Qi32SjI4Y7jaF0Q1RjTZyO5jsZ73OC67mrR3+P1zK
U286PK4G6e5nKltMmraKjHKIEk2BnON4qUUneiPzqwCs0T9fDAreXzUb/74vvLDx9zId5N6fHiOe
QY1Wac0QkbNaXFKjn7YZR997x3SHSZKww77UGdXq9tSfTeTvv7n+r77GG3EPv2uit7jfn2+Wszu2
MRFBuWq71bGdhtVnUNSfxnXK6feU37m5/vJ6TMpUtCrQBT/fr0erryNcgCsSx0zb1q4724sxH+FV
u0cPH7F/fry/vhwgJ7NxAo+NT/TWrpo8YSVmH7WO4oSeUnYheIDO1Nq1dsJzy3+TW9n2fi0N+tX1
bumGt0AM3A/t2///hQY5SLQnmZDwtdyFoMHE1u5VUXrnSk+6O6Ebv/PD/PxakFGD5wHqzdsOhJjy
09dXWgCPZgGLq6bHusdXL99AdkwZcNfZ2z8/yk+JT5gxfbrWJ9WTx+ma10yHo6muh31hYwaVlMir
1YJ0ASVJkGUkOmFGzfLgxsp0acVinuI2hunxz5/kVzfNglXR/yHpcr1Pe4HIJaTBkg8iPfxbpKMI
Uh7T7Ag4L77+86Vu6+MvkqrbPeuE0SF11A2Y5+ane3YtrU2sNe0iK/Wkn2V0TtaqLY+jbEovGEbx
LeEXqyhNunjzz5f+vDMQqGRx5NzIu6jLcZD6eSm1WuExAEyqqPqSRcrF1IPpVdlOMvxdyMDfLsRO
x+HGvdz8w7Cp+vlCiTnCJ2BmHRUCH5mG9ygYY6dLGSDBYa28xNmTU2hESjkPr+1IcuI/3+jfnjEG
TibbAYI2fEKtf2nN//LOzBkpHEoDVmWWc3Y0kHXt4MssJ2x+iWdJtO8iNcd9stbOb/a+X9w4hyVZ
jqwll8P4ts7+cmGYcTUq2rSMSIvvd1wEzIbJ60F2UoXPMNSYzCvztpuhohgJ3fE/3/ffL69TGCBz
5EjjEP2cNcAw1NPyeEijYbXWjZ4wxjBiRO9GSyRvpJc2uI6B5AWsY3R3DeXF77yg//7k0VZCB+T4
cXibPtuYDGWdqenYtRHijhtzO/+emY0RdHZab7V+bhhE195GaGr/m7X96wu7qoq2FkG29+nJt9mU
MChoIbzmGoATcoyoYNy7XYkJuST5ZD4vcr5Co8h+c7Z/rpQwUrkpwInPpiJTOd9//spVGWsa85Am
cnJ3CAnqajeqWw2BijN8uNSs/xbG8m/2q1/crYuO2CPOF+jEhmv/0zqDX5GPcy+bqO6W5CRSiJSD
rc/7tvJgSg66dkVU5D7WnvU779C/X5n606U69ByMV3i5f76yIYSDpk9UkYE2kbQhpXlL1OJLK80b
Rdw09sjwz2WiWr9JO/18DOICpKHrZwMzVAerl09VDSNVpWw4EhjyMbnMhatFKnmdR1caMLE9Zf/P
b9JndQ2gCIetfhP3w77BN/LT9bJG0b0uH5SQtnv9oG3TQkdPR9zDM6Hu3CXuT7HiwINoyWo74eue
nR1Y+l9HBspRl5WFT2qtuW9FOzwpuLTsMt0Tv9lt/rb0eMdRHnOMaMYtoODTfg59kJxQPM4B01Pk
gTPYqgnSs7PNMt9BnJoD9qJx+5sng/sR3/FPR5iOR9HNm4maiyrT+7QGHKLmxgSrsvCGolb4N879
+q4ZjVH+iaKs6i4Oo5LlVC2Zoh6TMcsNqIL5am+RaBjltl2Fnm8XsSzl45BBXrfA60jGCdUp1rP3
KZ5U9YJ/rak9xgQwesxVhxY0sGss41AsdTrsYrOrrfdZl029A4FaC9xmZK+MQFMYIkSVU8brwU2N
qtxNhqYKBogtDq9YI5TVxRCG+4GRS2W/YPyWJueWuXwbxo0hYdyi0kfup4zjVyBS4mCUNJkxahvg
vbRKj2yzZqlnMCe79ZoYywSAieV1BnRQFGa0GBhC+PHQQK4zUua5VUNxiIZSk+rT5ArzR9E2y+4W
D/EqkwW+gwtuTM7z7CXPNEhYfTrVeJuTtMKFp+0p9f2aGswalLTz1LBF+AjysLbKqWMTQCUxVsOH
Z85Gu0mtXjDspazYdwkaGIDgmc6eQF/s9yqTEVDngEn3+I+/S8EUCH2jQgzBvPTOZXEXBaoJvRBD
Sje22m3hkffLhpY6LYiBoTSwlErsUNWZn42WTC+2vS4zIxgyffioezJ3ItNRRqBU5DGY9pLfGihj
D3MuH/LlAyr0fJkaxxYboYzxTEbhgqlpNrUp8TsZXIFAau0kYNO4yr4kPuikrairU/5eF+i4r15A
tps/DUsd663ekzu0l7YyTgH3nQHYi3RNduRm6nsn7nHxdzTkfeGUqvjKp4mqRPile8q2t9DtbrT1
JiWu9axCCTpKGwZenNgXp4RvClo2oqhvMU/OI+xve7yPhe4Q/ZWmrr4R9oJYMjNzuEypIhFvoqkl
3IGiLtkaFbZ5oSZTZiXqAAS4mOihI6XLkxG1wn8xdyZLciNnl30iyDA7sI05ImfmxOQGxmSSjhlw
uMMxPP1/QvrbWqpuk7p71TtZqVjBTATcv+Hec5vWYkJRIfkMlLXjOfWYWx/8pc9+I56a7mMNu2hb
ptUw7ZPAIagbfJ99CfqBeLmi7ynEm8nPr4BeJ2tAEtsOKSQbvH04GA/wH6dZewhZeL0ErSx4DIPJ
JPmdmTlgoTfdN6gXTr3zjC/LJ3cK9B6+2dzcIAksmmPjlyZ5MB1LX5Zbnb5HfhzIG0W59Yx83nE2
eUcgLsJaN0uee9MOt/3KoA1YITqLQ8DQM9mZ0o6smJpFsvjMi2A4DouHcr0dy+44RmH2GNYQ6k5U
ECU6ub60vE5KKwrhpnftpuXaI65kLg0XDLPTVwCD2Rv32ZXCm7tAxIM0Qz49Z0zXYhPjKm3qmlDY
uPfh/hBH3n3GUnNHUaE64UZM6VIAqiqVfUQiU7pPfl43as+Qo3666jucY9C5/QF4BHKHuhg6w6/D
HdPHpY9V+kjjw/gbcHzQ3yGFmp/ROHp4bRt3vC0GD0aTz3Lw18zuZtqaebTZLkq67NwWMzrbmZIN
YF4BZZIxr4/l2tauV2IrUCMpVFkwd7s2bcZl3+BrQ/6JbMNhPR3Lr9L47rqXa+LfOXWIcoZFU36y
CxMbxPqJ+2CYC2clUvycOXOwZayY7zhNaJ5yXCxm69ZtlG7HpvSGd+kUMSt6IJj2YKvrpidRwuQP
Y+/hlCLbrs8vVTP15tx1E685yqNUHBb25Hor/XqaDtHSY2CpmzS6H6G+L6+VrUJLCYJS/Vgagnu+
hREG6l1Yu6bcAlIGKupajLNFTIu8L2KVBZt4mPGul9o2WxP067OpnIRdS+vNhxURScsCQGBqQIuP
l6aCv9My+0/XbNOzvHbPTMDLhxaTeL3DlyWDh9ENxzfhDsI9SXecntJU5i9ZssTfG0LvF2BjIApR
WuOBIysPBmtMui/xCnPVpxtNYVjswCiGah8LaOibZWbbtbMNNrxtZot+5d6ZJqxVS9G+VjKLln2R
teVjPJTX0HSVL4ybG+as+14lzfPcJQsH6BJ7z6Jt5S+dWuSCFIjMzWI2/b+rhXry3MWs2c8V77k8
tEjmquM6GqvPIdxNtia54E7Xxch1lBTydyMrNWw72DXyiApOvKZzkbP5IxsWxyHBkwBgm8zCQ4xW
orX7ejnOBK1fYrTN8Bm6zDwDFC0BcOTOdLNqkEWbpcxqFJZmlutxycDPskwQzvdBr+uftglm1Lil
H3uncc2Srdajz+KlzdGVNMvAUoABUlMc+EpxLEl/Le/WdJg0grvM+e3lEdiMvln682IzZFlwNrlS
vd7F7lWWCMpzx/UvaP9C5Pfo1OtdEGSJOmRlxosx6SCCdRoG3ERj2+HFx2IOiCiZruLKHBxItgkb
C+tIFhQdvB+L/znltb51c51+RnlUqUM+t2lytQKqw9IPc7mbuwZxQ5UW66f0iGzcdj2rGgQUE1ZK
dqnxg/LVgtWti220F27F/lzGCw5mk02Yk5pcX/Ku+yJ8mcY1EJ0Aiis0o/+m+jnKOr/oKG/d3ZUB
eFVxRe1nZGu4vQ4KzTtuQW0xWS3iswuV9jepYmm4nUefbbVJ6xDZa9UY9kJrUrm3hVGRJvRr0Heh
V6wvUszqo15YL27QRCfD8yKmLD32WHSJ+5Ge/HJGmcRHZ0y8/LUZ1uqBDQgpExh8V1a3UQ1PwYIY
+bVgaDwPsRzjfRZnGP9sJ9OXha91iPWFeDKEKdfhy1pVw26IbfUry0r8JL035qSKJ+jOLp2dr3Vu
QOkjwhh5xkQJd7OIcazPTTgjsJ9WMM2u8eaPqV/8U59ULPbKEF3dtuaBN7t+aVtnb9GNvMpZ2IMP
E6bfTyz6fmfGnfDBYNeZdgzX0seZNXN+WoX1GELVboKGyEELsO1bsdQ7KqbkAlzXuNt1cCX5bTVP
SydsXbbCWwfvDqij1od67LFirUOQShwMCWu0sPZaefRioip2M2Hg/Y3j6bbgkLUIriL0cNtmnjm9
6nhow5PyPVZlKS+0u/FXu+QHf5T9clGyTt+mrt+kWfJJNRkGdzBdrzvonDFVYJAkFrCKt9Hcv1tv
Lt7asFjlRg6drJgcCl1uLEiLVwcd4T60RfLSruV1V6WyZbrk1N9fE4UoA6E4919ax8oXJEW6o8Cv
m3fwwFP/hT4e82Jo1gBO7Tw3d20W45uybOkLVqv+XFHdSmVuNdKAWzQvUf9go0FdygxzyaEXbc8p
htdwOq/YrgTJ8ktzWp0mRr2GMVZtagudd7NENm4vwwo0cBuLnsmCMyktSS0q6mvonHGa+8G6Nj8k
bJzW7RRrO576SWElxoZU5adFllOAgTiEKV/3CTmUspkgKDKAm/AlRRnuz7wdkhtKXlOcyiFdLYge
8J7blUjJn+nSsNFj+4bFoUBcd+PTL+pjJYeGyibJ5Al6UyB2mCuBZU9zHpycKSCsr0ZQCkPJ8/Sn
E4zerx7SMXWRRBe5FtEQ7KaRLffW5mEjt0yVvBcXSe6yiVc8udsaUvS6WVG2InQKJTy7WYzNQUQo
exwk6ayth4QvrEjVhIcnBNeMPClP+Q+6q+b0qahyt76pEjAgS5aMjFP78qlUhjPRV1578jUX4wlX
eG9xf6d8Zrv4yZcpQkFkOIq6X04eIvThqXHyiXAywLz7BZxDU2Il2nl5oQp0asS3bZR1rgq2Wkxm
NzW+m20GUQY/AgLeftqKYdBRL7pAJDam7V1RZ+mwh7dRBJvOBvV7yYSF5Olq4A0tklFUTKom/zz0
gaHsBKOBCgOBPFYeEUMnN0MjUGQkSqWsGRNopH5ZEc3dprNqKYTboTwnqyeOLotkwO1hFZkHJK1J
uQ17c80mD7VDFTJNVNnXyOcda41+2S+LgzRF4UZ5t9xd8y4fcJGM4YwclBSvGhMzoulxwwZUtpe5
dm249yn1UPNTvW5sUKnHvBnFi5xdfRGsaJEKTxmNXuwSVtSFkeOCwRioIf2rFZ7izDHhDj0Hyc4k
Pp5a+OF2Mzrj+FYxExEbIfrRRzyBl/XYeWijtz6/Vr6Y4ipPROrTx4D3fPtVTkwfL6HTavemLJQO
vpLELKfQ4jXZl3XRfiaIMcIDseLNL9KeZt6UcBy5K1oR9LtqYvW3gaMR4NvoPJLUdCjq8GpkW48i
NYhEENlKBJC5xMg+t3N5aP2R9X0/me7sLHG9nqxonF/8TjFURKLFJDn09L6btrZkW3fz8o0uduQC
XzEEwEjhLfMcfy4fnDW158FvUuJ9lVxvVJTgUhxV4EwnB2bMhBd77r5Vtjf0rlMEPScar6lqTXFl
OIkmXB+6oQo1p687vdqSOoE/jjiIvxLSA4/C482J62iAFMYUddN5PvrnEMskIExuTGQQirRWci4p
ffM5a25HhgeYhdmtvVYN/L4dhyzHH/PdcUMfU/gbv67pzmZe2+GU1gGavnUylHR53xIYjW+disXD
5DBTnsfJQRuunIGWbtyJ2q+LLeb5/DlqMMmgOS3c1zppkGMq2cH3XbRFeZBpyBGLcoiGKYjCOycF
BySaYZdEHATI88H0+XAYIfWjkpqNH+29YEa/ERUBI2c2cVO5EcEkCGfMq/VUNrFWvFeIDBAjtN5n
PM75dFCoP58TbdvbIjRL8+Q2eZJt85z0xY3olpRESS8x/i4QBbdewFhEPrCPil/CkRxsZG9gLIgV
ECEHm2/SDUVBI5DJMbi4cZp66RDYjZm7KWonn/bdYtCS9db099j1xuXc9/4kD9ehj9oXGh0Uvj4/
QVincoFCoMvBDGHJ6cJjA5oWD4BM4z2/0Sx7BjZUXRvULiq2Y9mE+kAgVz88jDEJDr/ropQQFaOR
s3o38lOx5/EDmq2xIXx9w2a0Ss+qFHLZDLitFpiZBpGxKUNX7WswGetRdpTXzN0ACsQDpisYtJmH
my0Zl7fExRB5iLxsOmddi9nPmSnoCDcq5h+r3zuEYeScSLEsuZPcoh9/h5Veb8nCWTlGcBdMt8Ua
56D5c0B8aGc77e0Kyo75tvO9Bo10K0ZkYp5m8d0lHMM7DffDOfeJX477oLLqKXPhceH6b6R+aB1u
8E0UIHRHXSlyxHxcZA7sVV/IU4viH69l5aTqUFMbW9juqSh2qzMsLui4qqE0I/ftYAliUjsnmJs/
IaFrd33qr/4B6wePxB1CIAmhVfEupsVCTy+ZUG8DyZByw9dAfwjGYck+wViEPlwTAbELUmDmV7Cu
+kEUGhXaHOZO/DqvzRjRevveZR7Jsd+W7KifIPnLHAteOBAfOwKK2EFQMljYEuyxt2k8+7+6ZoDH
wVFcDkj1Ojgis3d1j/JnBnzDUQHNf+64zHHEOKl/4LbCCm5NVtJRmF6+ulRgzjZsIbftwCbCgYuq
xLCEW6ckP5IBl8P/gO1LToFyiCZeG9dBELpkudhXKJI1rcXgS8ytFVhEj9LzXAX8UdL0pvGOWYJA
azZnU4GYOYrmHciEAQdA4pPfgP3oGnGBAfbn7OvxPqeo5UXtghiHC+M0iTSX+5JGmnQEfIWrfPOa
gl498+b5FpsVpgW8vuJ2DYnKAdXcZ38KTt7PxsTJ6+DoOdw2RGzxE4SWjcua9MMzHwnQDzFd9xZ0
+QCKKc6zr3yB4HEi3cPxTzmdJDeKjoCVkI0qHqgQ1+UUk8oA7BXpMTJyis0eAwH0kG3FCISzZ00G
wbls9H2pZY7xH83lp/CKK8iCyuy3s9Ti0zUKjzRUKqYWc4JzQLcx+JK6Zupy0zG4yfdBHkW3JRke
QABify3OMEncN5KxzXtosStsFjNVr/iX3S8lvNm/71XLiMzmhQl2bsgfPK/1JI9dr2R8wEFTIlmU
JAdC3vAQZK7hL1aGx57rxt9aGcDkwLJbHEcd0MN2A4U98Qbe+hgjZj0v5VJ9BXh0U24Gx/vk+BjV
N2roPD7pbBEJCk0KCBhuScX3nXYs3+OophphNASgnR5ZfcHLI0mbrhnhPRMydx/pgImNFisPGryz
84NgjIaGOcWCeRQLMr2bYsX3uQldi1kAoprZITWEjMZFvga0p9oJT4sLiaAfi77cuUFNdN8aDMsB
BguzBmaPeMb7xhe0rtV6hSMWwnxvgsqxW5CTbXmwnnU/R7LMS5JgHdZiEUqU5xImR3KDVxD5oB8a
jIVeWU98Y1MayZsY5tZBqhG3tjASu7YrhUGRH1zfWfxp9sLF1FQHvgvs9rq+niEcBdVDHawzdQxB
JB2zMSLzjn7itAERHukIZTGM6aIs4+IfHHU49vg+yPuqSuVv4cgcBaqrS3RpTlvyyJQYpyMCeoh6
jeR12I7hCvfEUYvTsb+HqMF0y6Yj2Wkspyoe47YbkSOePAX3jj1kk9V7ZU0K92IYvZoWW6FVbGox
4Aa33YdTlOF6iDM7fWuvVljEOWs8YJa6pjeJfJ7PnmkGZg4qbppTpZnj8QmacwhyTP8mseJ759Ry
6D8zsBnSfbOGMWUPY8zwAH43An4iTc6kOu2q7lB5AOAQ6ms6d04Kb6A+7TrMyj6Oj22cjYrGBe9u
wEbA2vrIl848uB0NMWzSlNaw8K5ewxWwdpj1cAiWNddMbpP16i5xJF5lBrzNfd6POaOoPFrfmOWw
PEtcQBn5mjHXcDFFf9chKS/Gj/P3MR1ttI3K2OZbQx+iNhKvCYE59dXAMTA1znBiLJaJJOSer5ID
i6GSCJcjtiGEjiJK1HGqBvXKbweIfODU+U3PqirdCLuaG9FRAm2030ZHDgQ6GTut87jtmzqBstit
GNLp+HqUrT361o3Tx0PGvsUX3YnKwqW0WNXoHWavZ/LeUj7T0SRlMqPLXFEUwL/2xJYNKARKUxXL
g1NkWXpYai/SBw56292CTWmSY7LGaXqardtcc7JNgr83KgZz8L1efTDPreiAIM/6O2lbdVoEX5ft
xJrKHh3l1y8G3k5ziiKJMQD5j4dUc0w+Kqa54TZzXP0UB0PU3QC9k3f87kHKlkhIHrKoCwwQgoxQ
yr7KXeoXWbbMn3UW3hZLJv1NHIHvwmQE+2TPlItkISMCHkPC0j3dKL/JwkPtXh3vhZTVNzAbOV1I
nUw/c0g30aZoM+Fc3QH2bS4SBxPJiht6XtkG7XqTDN8dSUYR6Uq5yCAfeQLSo4hayIvLlBOqChdj
PF2j0X4My+DRDlndtnemhEiw6Uh3+eXbPr9a4trkV1wp/yXEfoAHjVnvuMl84ul5zf3qIJc8+C30
AJhqwU31HuO+PGK7YpSYZg5y4F40S8kFGWfAnXLsmCChqFpRMk3f0TbYz3mamJNkBTJvR0+qPjZq
XdiO4BMlmpcRCJp2vpYS6lhdx/uu7fJqTzJ83x1hHBSXCoZqtE3lqpJTo5foW0pnVHKOjrF+zOmU
PcZBWj4x4F6/Raku8z3K9K44LoC0/TuqPzoWeEk2uwmh2mTfCvYTeofH253+KBLo64FHCb30lXUL
8ZX1wiry2EGrCG6cZS7zJ7+B6HA/zrNdHhIydtNvHbGH4jaE9GN+RFUa4HvxSqbLbCn1I/krkApZ
PPbAev/92vR/2V+zoUUTEZO+khBC91dBZdj0S0zTOO+CrJjOs8E24qLF33PIBQeMPOYfn/d/pbv9
PwMe/lt17v+Xuls0Cf9Gd2t+1su/qm759/+huvUSRLeCsBj0GjyLq0b2vyHg8d8Q7UA1FWikKBH+
jqH/H8xD8Td0Uz6yLSJzoiiMWXfrfzDAg+hvaKlYt8QoTq7s8PD/XXMrXA/GeBwySuDvh2bpr3l3
HQ3oasDIw3gx000p3J8xFjlmT35wWvni45Tx8v8A67yu6v/nKp8fiV1aSkBESq4LwTZ/1evIrAkt
QOxhw4JXvOWp1/wuXVhoJ6oD6Ct+S4G8wZsBqyBbve67adPszz89nsd/fNg/U8b/VcVw/SukIQLc
a0LyNVPQ+4uAhrQRH/N0TD0zJfNjt5R8YtGJJ8/nqt8E0fKFvw68+L//1H99H6+fisjRZUecYiAm
afcv+o6EbRIZrBk+F4qwm8Bb4XagFypfG5RbHxYVwH+Kh7wqkP71V80XLybsE923T5/+V82OM5fs
ChLGiDn2J6aAU7+Tc/CbePc4+A/KkKvA7p8/y3cjZA0IofgWsaX+O1vzn3Ro7aB6KOo0oTKtPEaR
cV85T/C/1vbz3/8a/3cPDxFQjNTvqjb+q/opH2UbDiGeiflqUoqATShmDGRUblLLTJz8y/mL+A3x
n35AFC7X39c//YwuGiCBaBxtOnmYZJVelUr/9DP6YVMNtKQuDmHDBYteomzPDbxlVLkZte0O12QZ
33bZ0vf3ZZl0uKynzAPlGIatuilbJxouYEGYXAcW/M4+0/Q014FtsZ6x7rLR40z48iSIFRii8Fu2
hD+l3aEEm+J+JHXnBnRt/Kovri4aavig7LGVKDuDcquy4KbHEVKAjvb7d7Ssy5dD8qiiuUODJis3
VZtMaPvdVmVuyeIqVn/rp/k0PJYk4j7HJROVnZ36Nb7wFvMqYPjIgnO9puH3iNGFPDoJyET+avM0
4hTi+QR72O38DG1ZeD4jBoxYW9RDzhUlvlQU4zOaoQXGy1CIm9zaeKh3RtRDtfGHIZzOJmvm5ptO
C1IbO2nTI4738anMPe/BlzIB0I8x4aNp3AdHzTlqt1VOd4BO20POrijexEy4rmtXHW6iTofdIzF/
HbDuupudZx2A1tybKRjrW3fNXDIz43LGpJR71cfktfH77DrZnlxiSriob/qPpE+GB7dNpk8qfDpp
UP14wP/xdeqmApOmJxa/+XQ73Uz7UEX80HXAuIxdBi/glnWE751gU/LPhyBPd7QiPQWacoFMwrfH
w5j5wbPNKhEdgrYO8I3D19jLPjSQB6c6UGBuUjU+Fsti7bNuEj4zixv1gYWcFQgxN+020My0MRGL
9VIisLivrg3iJema4kWEnVccaLqmdo8Eo/zlYl5ONnOh0OUhT/Tj4xzQ523VuoYuS9mmrYYjzTE4
/+2arAGgHhqP6SsJKPyDCzTcko1uKFe3h346EmtvmPc121Fdy5fG7foPwor5n5UT8uxtCBHuYIqa
NeMGtHzXPfDRiyoPQ5aBa3REmg1ovL2gQq40mgqKHuhtRviorMqjAU3PtyVqKKexTzmSoDMUV+O0
m3w/mB5dmlEOzB45xW3E155vYVxd/20ikzWzvs1//0PG/4U9zSmLAXymKf9l8roEi4WhSmLNTrCX
ycqQZcrg/+yKtJXjmXAJEf+AKSKX3SIZl7KlinPnfWBGGh/XnISsbVCs/YctLMeno6YGC+o08lO3
geb/lD2uzBbtRr4ZrVb6Y4nwuqGYKbodb0oXYXZjK8BUV6YtvLeQP++Mg3GPnZi96pXQAF4Vt5+p
kcOxq8s31BJD9TjFYd+8GEp9jCpNwblhNKrQfZmmRUEmQ6lfilA5zE4Ani87taCS/UXnUIpdPI/a
BXOr2t9GO8WfesCBh3u5jz7ylouhHDvPMMf0LgQKDQfw+ckblPIKwWykwxepCnHfjZ57p5b6lEsW
PS5UEw7Kba6GEtMpqbIlm5ZCi3NpffNjZJ7BhnM8rDJ6DZbKniLJozIYwQKFOM3YUTymMBsfVYQz
fGySwmXjVcw3QeVlb3ZFerWvfOIUnrDovTBM/6MwbptNV8zR0SVE+wwHER1EW4B0QgtGo5uRta3S
cHomhACiC8lxX7RM9PuzGxNRQNM+F8NByOjdlilm5RZkLQyttz7pfjc85zuhiLEkmJUF56SPi+qz
s2jHz9Y0D7ioIGmaiaY5c56dMr2qBdiPpdcHk7KmBJSmLsOCm8+ZX6fCHHvj5gedg1NMSMu8s+ig
+Drgn2WG4CwFecJXSnM8dvfINThYwVCD0RtlcZ+W+VuCGY8MsHVbS99ghUJ6VJVF/92THhbGilXu
cpP4AbZYT17GlfbKBdZvgMUMccUA6zrhHbJbNpfMB0LuggCOgQTmcECpUW7GDKyuq+A9q8DcBKbm
EBtLIEnIP4aOV1aGzYWkiEfEkzDnsAW8s2uCLk8Db5rWPeXab2j51uFMPuJZmpppI7b5LLM/+tXp
tmiBIAGokDDaOO6Ys6MpTEHKbOQIuqOIN2ua7IJu3DGN/8IJdnY89l6FD3VDN8tHVhGSs81ynlI+
saphkXLoPefWL+VLkGJKjBqojSk6unUervTZpCElZSnKvALyharPtUHypFwoWizC1V0o44us2vR+
zKInt7fTNsd+vcnSEZCpeHLLnLQqXdyaNDrZpNUA6+S9X2Qc3HPKpjgsj2zcSwbu/gITpH6MnLzZ
eZp9GMWlvKQOoiquSS4qp2qLs9Onn6XV87QJae8Y99nYpczkfMRcsiIVSmaQcZw9+2iqn7xhdYhJ
MK7CG6yN3c7J0v6czMrR5NArs16bwcAWyCdRsyir9j1G36P1Wnw/LT5XNHFArcdZoqr3kCQWG2gH
33HLSV4N5q4kYjAwRKI3Vpchm/uX1gjvJ6Z3+SN1+j5mpT5Au/WW/paTY3lgvdPu0IQl3wWoGfQy
VfuTdJrBOxDVDGWuAfSxX1g4jfMgYb/hRpcxUYxYf4O+3I8KSoPuyQPb5OWUgzpjVL3XUC6Biqvi
Di9EzdkoV7lzZ6s/5tx4J8J5xY8eluu+6+riiQY54JqorD3E8xI/jF76041UvU+kcyXSFF1dHSFW
dvEnzbTxbjHxAthOyNNjQkixgIU2sT0TXztuYGPFW7k6+YPy5PwnVYW/S+EOMsFbnOI9ShBbVX5W
xls1AL/ejYyMQL1m6qpuzILY7nScsd3x3ZplF48xeXfL2tw3xG4zigLlk6Dyq9wnxm5oMB0XvdLf
FUk7iZD7vlnzmJKrH8RxtG0APGHIH9B56WPmTzAVXVudVndyL0lViS0MjWA/aGN2tQSncM0EB7hB
CX+FoteKo5dRCtKd6En0kWY8N64Bmi2nUnd4Y4ptnVuhEE/ASYyGSj0rxEUnfFQW2lrWeWe3mP1d
7+mKWx+6xC+kissx0KX3XfVeUHMkwsDdtiGwLJa2Y36SuJK/MzmxeyCNBs6QdVK9aVThvrH1PqqU
dOQCugCzuqE5u407Q29g+XYNY2GeKKfwDrSRuEi/6Z6TWbyzGHB3WluvRtKryUDr2/siTNytaeOj
5lw8MroH8DoEjvcy6Mzfc8Wigc1atLZqno7XyNAnYFEFCNGxIz/NL89F0NUH6LcRxyF0iJ7r8EYo
Zzi2Y5BS7NQWzz2omQDW8hML4PVpHJD8gm2Ob0wU/ZnduT5D9+YQVgD1mbCOQ7cvG9FB+emkd1cS
7XiJ9bje5z4wrJ2DCMDd08c2v1SidbNHWdieEwze9ysUDRYh2VGgZUCmvZLcRB1oKvHNkIsOYTcu
syOIMpjoBOV8MsrKv7sD/jMS5vv6LFDdZycBbm8HGJ4tFitUREZxd6NF44J0mvLf3KkaNrYx01FM
YOgWRNiXJCZsBqcEhHcIVk8cPYTRcAlFkD/QQ22SfBhPxKjUR+usY3KVlg47VCuIQnUxE/gEV7T0
V/NqgoCVQVU6y6nUbnnDrNIcGn8KPlIane532GWxi6wkTscbG6/modLp9Na7Xhge+iZmcF6HDoIS
rPvmObEquQsGAX+MKNpvTEIARK2OQJmbWYYLySzJJKpHDusFdA57UFfPL5PrWZDD4MX+xI3LVxpZ
t/9DXi1dGh1ZBRECkrcKByL7RqdmJYtVF2laSwLiJmbPxB4dhIEK7PLZT35fHtIqZ7Q9xP78EE9O
gqRfJsVwig3pKwhDZSdusC891WbFJTtDwkQ/bAdxyb2geYHwDzehbvRlrIL50jYwSnSXlPtalL96
1jxqtxrP3hLrwxCXj1JPzoyOqoxQDaZDUO/9gn1i5UIsZ389AYkIyTTaBpZDvXOu5Fy/YPEEMA3W
0t5S7siHnMcvN1Mfs2cpGafAI8krNgWK4Cd/FP5VXOWdAhH91LZbvqF2rQlXnkp9jWZHhssqp76b
stY5o0KRt2MOqnC0xVsWYzHkVPduYA1F9xYxMVDzODymiQLrPUbZXcgp/hAhy9/7SeFQA8jiNZrI
aBBqhbYHv+wOHDX76DIIf+Hc7N+JP9S3cMfskwOM4kgAxmvJ7uXsLkF1G0VN+zrMivDTHnC3caU+
OtBKT5nvD/LAGYT8hGExHDWXESj77emuMj4XNaLjbg/xhUIfTMVmFBOHk5q/rXaOj1HrUmgUqGGH
XV5neryJaCj3YL7tLmD61G8Krvzj7Ct7dlvAnUg1Ifddp3SXhC1kBcoxdk6qmTo05C3xBQEfz4cW
VIh9CktrG4xd9BbrhOl+S99dSt7aMTI+l/iqr10lRB7E4tWxMp58zOY4PoAF9u9q1Yo3mS3rnzJ1
oCEY110fGnd4oIHUKZlFmd4DoAXmbmsP6itj5e1snDG9QY1qrsyuzr1JEvhqbpmEPK0euQjIi29o
rwmNaqnsj/XkVI+x6CyhVyGxrluyBzjAZIQ+GdWHl1/GeoLEMaAR2vuqNNspq4sv1UHhbcYQyEhe
hMNhapzcHFoF43vbRYQa0EaxwpjExD6hp7W8dUwrzotmGKZixvoYy8xDiI/3M17G6HmZlvVSa31d
Bow629hiDJe9u5S+T3Rem0BLGQBd7vHIsGzxA/mONkV9RLVkCjaEwTeP/eo+QhN3RmtTXNreDfhC
smN7GSfNFjZuEaJdwUjpHywU5YvrCrTJM7fudZcLukzbYMuTJy4DzJtPYFUC7csv++DX4BqxCwwX
HGVATf85o+/fki3V3+SrX531UNiDM+Rs1qqaZb4CgLxlGQg4W2rTAZoCWVMVXrPz8TNAZ2M160Sj
fudya84oj5jyr7M5DWQZk9jEd8ZH/9HWz2kpq7s6qIuXJl6qe4R0aoN2aeW3n9wIHsslKwei+IJl
9tBdwMClARooFAa3Kr+g1rC1qsci+LWMQfWzbhzWVRIZL7mY86WP+v5Ytm13doe0QDacDkBadMXe
i7tYTk9myAQrjFw083m0XvS8ism3px5s6LuxPHSWl1VwO1XXeES66YImkGLqplqUW0NPM1h+RnwF
RyQ4qiDvpiqeSp+eCHqzH/+oPVmPW2Y2xCj6aw/uBl23qU/Cr1bvUMOY+4SDN6nbKppWgdVonYNz
rvP2Z90u6qfrNOsrINYrqLADV8xrRF3Kby93hrspbBfEjhWReDdVtUyHpkzydyaJFD/coe56Gqg4
/1CcwabrBDC2jVM4xTUeQI47TDrDwxw03gfTKVeS/jTBgyqC7F014oX7G5alO+nua2KnmKPlhdLK
N2vRP6sw9S8T4Mkr9/Q634pqy/9u3P/i7rx65Mba7fxXBufaFEjuvRkAH19U7qrO6qDWDdEKzZzT
Jn+9H0r6xuqe+SSPDQPGuRnMSFPFYtrhfdd6VlV8Zl4YorPRMNwb8FhDtWG0bO7jtIfWZEciidY1
JZcDRpy5WSMNGI4GPIBthBLtjqA/dxvnCrmf6Vv0WSsvOyYZqARsVip8Xkz8jGRGgI0U4bhBrUGP
lchIbveKx8Gxc7WLZovqmtG5VAbSKdKITty2pZ/YCYw5dPv4J1bXmDJFJKlidbkVf9QyY4Jp+pJK
xKL1Yv7PI6RogK6t6hi0focYfYyaz3yaRT+qcUJS0qx66iIjOBVtFYxsHQg3T7fs3fiSSjFFbYyw
NoddVrnI2oMJFoxsc3nvoVFaMzPxv/FOCh5efwBvGIo8oZb+7c+x/ywnutRO7DgXZ0hBjmFYoL3y
E8fOznCRmDlN4LFhtl45Qd6bFTY2onMOWYuUGNEVNLTyKg8TLoZN98ycaGU7c06u9jCCZa2mkbIT
7Ctj3sG6TUGea3RR1w7aQnwhvq6eEORwrSoMjoD0PDQ1cDdzOz/RazHLe2EXrb3AC0V231gTt7/p
Kq87dMBV4fIn2cQP1GMt0ouW9On6U164lGDygArrj1IO9Ssukt0llIL6vImz84jGggJIDLVq6+di
JPxjROm0dlSf6Bsd1NWToQRfYKuEy/e9tiMQdOYnw4joXo+tyT1wqpCTc6CbUlQtxzrdtgrr8Z4A
v5qS10g06XzowVIiNmwF399xn6i8VlVRXhkU7SHvdBTlT3VT5+1TBsKD4bkK5vLeRMSpbxguw2Tf
QmVJL3COcq8ituspWH0tE7We0K6nlxZDT34+9Gn/yMK/JWTbwZKKU8qEWTWWLpx6cwiDDlCYRHSI
OJlvy9uZH9qMpcouiXTiV2Hu7J0zyoBGvS5ycPlM6W1xmWDPijYDv0GfPE1vlbqWoGznOSKQ69Go
ih43T8kp6oxEoJVt96NmgdSE+7hH7ASTOD83HBhsKMHkA3Ijm12qB4BOWbsUSUd+h4Qbctt/M+EJ
Um6TalV2gXIB2aFPY7Ijj/VKjoUFM6ts1dOvmxZvez+0fWzpofMCb+PwHr7BEyQjIRtmLHhqbVFf
FVrEFvWUwdEr2DpNvBNWT4LJr49p/+WgfNa3AfPQAaab6LxpV7CYpqfI4gnRklE9Ub0bEPvxNHxt
2N5t7H5WRzm1NTqDwShC9j2FYewmSi0we8lTysY8qdaYDxSJSKQBkwqV7yZRq481SKcRQuuSclDP
sFBQaYmiYOPSefcSddF7t7Yi0htr60jQl4W1wEma/Df9tOXn/9SN4VKavgeXyPMWxzQ9zNfdmNmw
K4vpA8E8lU2e7bI5C6O03ixmnutmlOOFcNGGgyau7359Zf96YS20CYBYKCeIpYX6+sg1rxqsbaw7
A6qdcxNO8RlV4+hrpCo2EAgmwPf/+ojfWpKvT5ZFK+l5YB6AHZjyDWygKeK2X3IEGCSy4HKWKFRW
yvABPc8KwVDge+cA/dwrQw3VsfBICKV+j07C7L3WwLJbjtYqioT9T7PUuQUW5WR61XS5PVqqry9F
UTd2WjOhrzJ0INceVtRrArxYLjYkpSW/ueNve4zLwaTpUt/0aL7xPr0+mD8FTolQtsdmkrO5In5J
wIHToTz79dX+S9/UdumzuRZFUpNMM29pYf/U55uIGU14pwCymC3VdpNaUbZtyogcd0oZzA2/Ptzb
B9myuX4LkYvOPn2At8b/YrJiuM4MYtW3iSfWMb2HaaIItPcColRX6LCWIhQTA5XlmTXW5tc/4Bvf
69W7RK8TcSuYGIUUwPn+9z+dcTzasUbsT7dl7uqe2KBsNgjukp1DB9IIr1hz4Ls02rCiW0Co0FNA
9LRBjafuKei5jUlxkOgSTKI0FS9RhCIZCwrXq7adnTrEtXnAcNdBh9YNcnyAoSntGD8go4wxe4zZ
ng9aJKPLhjiC0hgwREOEN0vbPKA5M6KN6vF2oTGnXL9TQ8dESyNhWYMi0ymvbGrTBDywuk3WuaHb
j144yfhUsJC1L+lEOBWddmeaDk0GhOs6GzU3Ed+SVd6zt2BCpXNDd5CAIibdDoEY3r/C5Mq3+Blh
MJrxMvWOAf8sSX1Lt2kZqFPtCvcGKyV/WitXqVUzCrdfSUY8az+aapmJ8VowvQ85P57893jfiY5b
ybgWPocViO4dkmXvmKNDTTayc/vzxEv9F1MQe7PmGsesAQLaDMe+Q/P+iBQCARJU6+hhbrr5xjWm
jsnUlvwElZFbvkVkR78lbiom9MwdWIR0nqHnQ6Smqf+qMskqmvzh3nivExF0Z1M5MN23vUIszuuU
WBuc2HG+K4XH94iYStLWnutiQhLKkooMiYhVVAp5qt1Rp4n3aAy4lgHdnPkQtKHRnXW5ZoLGtAn+
+Pt6RNW4II+o+A29i0VHKRW2JhmDnTWa+Um7Y+6ghqopX/f+RAzD8O0b+lhykJ47nmxKxGD4tELg
RQd6e98ugstJg23j6KVR8mNn1vigpvMhaq87NGlP7ZygR7crHVBpJkwJG4X7aAuk33Zi0ueYsJJd
Bh3ow21Q4SWoAAg9B6m+aJOC3oIDnfjSciQbyKxNJuP4fZWmx2QoubGDXBn1kG8klc0XiyybmylM
LbkEVkq1CfICxCnbJmxZv35Z/6J/cBgqWEL5DLvKcSz79eCE8A6epIVdOoaCoNchPcUbzpFxypPI
ENdWHV0mXs8t+PVx3w6+aFYk06xrOcJmOfF2NWGP7A8Db6TfDbAAOayxILrwdurrXx+HK8gZ/DzX
QcaTyKGIfBXM8VK8EcoweBROG1ikhpodUVdm2x4naaIlTqesqLa2LJ0vYHz1C55H64syugFkNiic
Z9DIMchdb6q/2GXS2PDZTHVK6cRMGxBe2Y2L9O0eF2d+7muqRItQPnnAI5Y857ENdLsMPI8wR6ok
DFnDREEIeOa4IZx0eM5ib5E+wKY+KkQ+5cYe/elZKDq9ayOBtnDOU06pvnbKT2MXGPV+tmx9Ro+7
8ACKubz20FPC+EOJ7rvr8CzUMJZJiUIvuHe/7VN6BlhjXdGQINR5wHZ4hl6W19a3O25nS6JgdRzL
Wbq0JYrBOCBc4OknDQ4AadMbOEDx0fBW+DBmGQ6/bdINwfoMQCj9vGs5THxDmMF3uzS7MrhNcfLS
DsO6ZOZHUMakBrZeV6HC6POcvYPdklMpi6i0GYCIrgjRo9Oe9yRN/5nEOIwrw3BRDw0BVfEseSAK
8k+uWvqsGDmWDXUUNgRK0fsCLVAslYrYN69alXecCHIHancTgy0RsnqP/1Ui2C7QR1jFQAaqUADi
U8Kw1vbkme26hXBmnrcKFDu2DYlIviEj/VBWxUSlyFDBI/mVBQQBDEoHjXj1Q1vF48NiJ2M8NxzS
FUjsVKeiCTFMT1HixVs82+0ecC3FkA413oG2n0c2RBkwlEyJ7OTa0+PQnMjFQuRTjer0/d3CNsrZ
mZjP0/Pvm+tExkX7VEXjcqt8j7G1goaB8erbu0hFffHQxMr18Fo3RPe5lH4+aMTBG9dzdHUg6893
iPxsjSeDOvedRK7ALlyawfwReUF6KiwDfPtQGQAkO5YLe0Vs1G6c/LHbZeiLweLgxQ8ukoJC3q7J
u7be0k3P84t4RMi9zrRDHq9CKIEDRige5u8yghlWhk1XvAurvZN7i5J4YgiijFiRedXwjoDG+HZz
k4aYkjXy7NI/lZPW+29v/j8SkP7fhGr//6gctVlb/nvl6PG5+OPiefpavFKPLp/5wWx134FDVZCv
hC9YX3uL5Gz82nb/+R+G/24htRKYbcHWQ528JHP/0I+61jsLmqKHOtRnJUvN9E/9qGu+W1bpYiG5
wor7J7zWRSX5v4ZpRbMGTJW34D6VaZnMDK8noliGVVsbqM1RUsJFBi8RogGxJFwwNz1QlMcuEw4x
RNfGaPrLOlR9fDJnGM8UipIwO6AIp2oZBgLEeFcrDFBRN9LfNyS5fnhf/fhxUBg3wb67I5XHKHZ3
URdopH+JSXyatkyaJIkdgmBhHEZmUc5o8+xKXOPR1y/Wib0vRVY0CgKKkt9jI9rPtkWptZBV8ZzM
HSVKM0j69x1ksc5lnU/FtzXvRzxEgApiPz9RsJmbjYC6w9K7Jk6QcI6Rwk/TRsfRUclnMrAIZoOz
s05sHR4rLTXyd6fqH5jjqB5DVaz3LTnbO/boVrYv/O7OL+I826FB39S6jg6SoWBXGFZJwCXQlt0M
QPnZRqozEUQKqoQ8Y/tZV0n3saC1fShHrNCqw43yz9+//6ICbglQ7N+/hufPVL6fX72Dywe+v4O2
986GhOqwvwURzBP/5ytom+98uo6WDzaIuQGR/Z9voPLembDjLKo9tGNQxrJK+6HgVuodKynKFuxg
fRTFvLf/4C1k+/vqNcT+wlgtJVpL2KkuR3oj8k21O7HRQuuFkrx4yf3OfypydmHIKft9BtDpa1oM
WF5xCnvLti3tt97U64uFfyR3FiSQBwd8R4VWxGiIBkkwrW4nODn7ZK5wWjWsZzURTalLEC7mVKR2
MiPfL8BT+ETpWmEw5/knVUn3dHqbfkDKkbspTkCS4GDVEFFd7iyw6DaCIwxa63SM0juuWpeucDrq
z1qyx9znSnYsRSoPBUZIbjXm4nGcMvCRpC2t8OnXhFnWMdW8SJpg1nUAuSygG/tBZB4ZNdJZYmva
qW6qrRCRQAA0GIJlm641ayFH4ogsZWMe7DE1jthOJnQ743w9+EHxAqXCOKYo7DbEJ+pbN5ubm0Cx
PNqYkM71Lhd29kzAiNc/TlaPP14Qx0o2SD5dKnsiQQz3INHkE4H0Ww144cwn+TLfxY1HgnOhBkLm
QL75u5qkpQ9NFFbsofyietYpU/0KIBGQplSYRGkydJPmHA0GbDMv6dwvzWhAbJnBQbCkq2J14fYO
+p66JhN7g+Gsf4lUGD+EksOQDQAvZV20gIIhFoZRRkt9NC4s3NZoRacmvJ8q2QhoGyNRzjGZYaui
jxT6M6+d800cWn2H/L8NHzrSs8J1k5d+TTPcQ6LkJg46rsopx+5Injyx0nJmltgWWbTETKUWRftg
pl04TgVGrXBIrC9974ujqIzcW40WWWU48FOSarMqsve1zelwewWVD0lsjdpV89Afp9zuKxokPU23
FOeKJGkmB3BF2YO0Kuy0VXMY6A2Q6OvV/kq7jSAa0h42fWlM7haeW24iJ6gpIZt225/3cBmKTVwW
/AYEMqST9I47fRKGKj5QLyh5ZjAYf5KVmUEkkOg0tr2U5K51kB+CddcHPEoNcirAR0CDzxskw9Em
itv6RhouKT/WbBZrRFPpl6XhzsI+dp37fPGrb1MvQWNbg6tKt8NYdCsgkv6HjhiJFElt5jBRuMut
LwGrkG3g90291dgXH+WElPpAGzB8Mb10nPbFyEZ4M4o2Tq80iiNENr5d1JtCV9MeYxPMQgu5Hqoh
u4kegjn02yVpPmiInK6ADCSdmB8qFro4HSabxl43tVj1jKYhEizCOBrtjBSVxjoHt8FMmoygW7CC
JuAJx8ZYQSXrPuq+Fo8BUQvBBvsC7dGKxKf2QnjpkKxQ9Lr5HjBikh/L3C3kWRiWhJRSy8sBOmeJ
9NaEHahuj204Tq6m0ehNgqysGRd8O3PPLXLoSSxsAmROTeYTGT7FbogwsZYLachjRbGufJ8YnZq0
T33EYx/cQcLgTTZn+lmbuIqHG6/xSusYG5KgA00vYHyv4S5ZH+NCSALXYHouPQRLV5u6mdsPaI2U
BD02DnBNGsFa154S6H+sfCZc48iJ0gaLHC3p6ipOIxXcgCYh2g81AXwlm4zl8bxHh0quy0CA1WUq
/Pilc0BhrqLUpz9faMKvF/WRaPcoZswHwVLOIyy2Sj6nrXa73Qil3t4gEBbhJwm86SPm7PDL0Hfi
SxPlZraNil4CDOiHBRfjmOYD4V6kaFWMI9vGsQil8WyZPpKJ63QrRenIXzWeEz66ud3W58h3Y3db
VKp7LDDDTpse/wTdYq0JTAIICe5MKcpOa1mCi9niT3DCGxv8D70X3AU53MpP/mAZeqlvoWHSztj3
m8pTM7ChIhZ3M+wAEgRNqy83mekaNXEWQ0MHOTMD6v8WyjcO2z7WMms/iTHtAoqpdeuuwOEbtBIt
WRJr1Bm00RvVo98hKLq3SPx2ynjXQzLaNH1mJWeGabgvrDn1Et4XIBRgtSmmMzQtvkBPaTFexQEQ
OR6nlAqjJ2t3iywLdKZXVTktyUgj7lCRM9K1x4TzIWYCsPaGsK1PjUliKoNH4pibxibf+4hVtqNu
FqeNT15x1X1uG1yoK93V851hBcFd63pee8g978lwKXeSVZvMe3K0neMcNOMnoqrDU+/4SFsTyogw
hWxAjKUu7xrpdRcjyrGXhVLi7ck8nA4dSgzGTw7xuUpU9aINjao9A+vNZDJmuNfJ+WUmG8lUR6lG
OvRHhm/XWbk8oh9UJ63xzqCWeDt7Tvfo1VZL8HCs+2tXSsiO6RyMjymQGMqKcmmFc4PU3oXQ0WL+
mrIzGAeE4mAyn8pdUzuYowo30dg708m2N2w3YB5a3bCXTabel3QNw00+UAbdRgprKpZlFur0uU3/
aahyaAnSD6LnFNUcNO4qMTP4Xn7Z7ryAEv96qCi/rBiO5hfOh+01lTff30/JwMYYtU1CzhsCYFRy
wAauoiaaoPCmlgZ9EqKTW5lNgaCrtAJgKHhBUgJ/jSiKwS+RbPa99fKPdqX/NVfFMHV/tSq+65u0
/YNAkT/Wz/Hnsv3jrF3iRdqf18nfvuJfe1V2nYi6aYlZdIIkfrc/96qu/Y71LmVLVtI2JY5lOfxj
r2pb73DWAndmae2wwlnwzj9WyvyV7dEwNdnKOrB/bfFPVsqvuywAu2ieYW32XL7KobL2Zp08GRPz
djeHO9Z/3cOUs2S0ljhuJ8NL03bxy9Ak1QNUETYKf24lrr9viH82G75uJv047oK+l3R+8R1yfj83
k+bJJabKMMMdV86mwy2a26TlSSZfqB/+UY32+7GUhSWKvQcXWy3X4Kc2DpcSpwE5aDsETSjckCkv
kO75N+2i5Rf/tPH/diV9tt90ipYb6i2w5p+OQivIzR2Loziem287nFA7N7DSQ4vkER2NphHPuGDL
fQMR9ezXV/P1bufbGTLBKWljgsWN5765i2pEPe5lHFsrJZgi5HlDjngJW2VnN5grmooO068P+Tc3
kNGNfiC6Djxc6s3pCkVCX0mlgU4M66ZFC8jlTeY14NHo6teH+psry54Ru7bNyTlUaF5fWd8n2hut
kUGnrYrJzNLmxp+xFaBTSE9GO+EfRxo4D9kh6xD8/vrg1uu6+/drKxihOUvgCnTOXh8dblLKsZWx
rYaS0CswMHtzqsWKjgpuetbvG2HP7sorJujJCWASuxsMqsEjmJX0AxZUPkSF8zfX5O8uP7taWg88
1zY+1te/arboNwLJMbZSZv7OqQEiKR99Zxj39e6fXwGicujEsqNmEHvb47BqaAGoy6PdEPrlCf+/
+hSBoP7IBlrd14M5IGQYgfBg++wJoavRZIs+SEgl1vVuHujIYWKy5t+81W+EHN9ujA/e1gK3wmaf
wJnXlwB/WxV2rWTo0gIlbJOh8NNkUpaseME5o1vPvLssnKxLMRBeuapG9u15EEyXfinG42iPxmMP
QppdmkWNvgW+tg4LYD/nNtzbqRCAgjv4Y+1Sl45D41OeaqBKUeSSiQJo8ZA4o3of6AWi8psr/tf3
2SPBgIKkT3aG4Ll/fWopYU+Opbi7TeSmdHbn/uT6SU7CWGlq5CplZL7ooHRW3mRoUAaS+t/anwYk
Tbqo3BWqzuki1wYhvdVQ+Y953jpY4MIwgswjIML8+veKv76hTF6miyKQWcxxzTcjrK7hlpZaBdu5
hFGBIrfHS1JQEEDml5+SqLRu2yyySgbfor+Y2fRcJ0iVhlUy0SoAcIdZxpXIUvn9EF9WY9qyjx4z
/qCDwUhsM4vPZe0avkdrO17jHI1u4IQH7HFL7Z7iKFXXsfaz2zhTRNcUpD8vZYOg7+S+xp1Fc0op
BOEBfBSr1RO0u8lfjXMx36fClfd47f3PHXEpO6unW/7ry/PXEQSUgclETa1aLqP067spBjWoUEjS
gUU83GfVhPfQq9Vv5p+/P4rnUBRnLQFH4PVRKoiigeGbwdYPyb8Y7elruQjlf30qf10uLFQGzoXC
3pIBsQxLP01yBqWmuVZjsLVGhzTeZHY/NLbIV+gWs008kHfbVwDCQOnbv5ni/ubI2FhYDFiYrC2A
uq+PjLQOSYHd+tsBezeZw3ClIqBOJFBi+gnd+zFkh294hfubM17aDG/m9WWM4fFmBaEour8ZZprI
iY0oEf4WNjlYH6G94AGfevtst0kq6SoqY0PSIFDLeMRgYU6LlkDnFVkCiV21K42T8TxKzelL0gbn
1CTajR0wagBKypq7wCaPfohc9ovYemHj4cO8xTSXf3YyQ16Jyk+udZ8G+1/fx7++sN8HTleQlrI8
nK+vpq4EaKHK9CEz+gM55Z7/vlL1LWHXDPCu7neeLy8B7UR739Dp/9El5YVzTM8Ew/JWKZbOUtLB
AwpVplW/7xpqJoFBBEOBvW+fpPVwlRm0WJGvBhsDKAZ1FbVkWJviOreDaVsX3kOKfBREbTBvQCsT
5Wa6xaEqCSP2EUWs82bE1WVWX0OBEAzdKRXPKriE4PG7GLJv9//1ug+sLBATxmlCSlyW469eiVBr
a8Bj5m7r0HZvZ4aTVSD9+BTlHai1CfUueFLLP4u7ALSzqv0zZDZYSRvKib++qX/7UwQjMR1fckEQ
Tb3+KRrnPBUVEnfYxjZMyH3zPMAnAAfQtwv71bhyI3pBtVwsyy3MSXhV55Zoutvf/JBlRHt7TVgC
S0VysofE/M3jBdaogPMb8UPq5rzo7bN5VuYSQoqn1PEB3krsUpkIz6eF4Saq1t9bSZltqhi8+a9/
y9886agSGakcVCGLdu31NUHcF+QGC7tt3ZbiHimkd+Hwpp5aizohxWJ3T7f/2cdGcDLctv6euvlv
Q+P+ZlBGEGkxWrKHk2gUXx+9rIPOTWqOrv0guEBj7u1ETsn62zn+v9iMD1+brm++0l+t2j92ffHl
GYd88d9fNYn/x+v/bL//Nyl5m+fu+dV/bIuOC3PTf22m269tn3X/6tks/+f/7l/+8fXbt9wB3f/P
//hc9kW3fFvIz/p5Tw3z56cbv3z/j89dPud87n1WDs/p23YVH/nRrrLfKWJyLFbLLssUNmj/2oVb
zjuK6eymEfkxuPvL+v9fwCEfGBF3j34UYXRSKj70YxMu3Xf4hdg3s+Ni5cme759swvng6weFThlf
w/vCMeilKX7j6welbacUinY1rIMmt6OnpWBHYwMvrLk1BmtO0b80NJkAvcb4noTKvngJrYC5B0I4
YPoc43Ri3vUDq13jK/D2cyCSjxOC3LNgtOsn2hPEP+TU2cM80A9oZsUafeKdqugzkCDVb1oNTmE2
GrUfBx9RoXDTr1lXJadBptGHEWbdLVG5G3qt4XnuzcbBrFO9dZuh+GzLifCGQg8P1dAq8iyUcRNU
nXFe4dILVx7v1U6hZzvYJkvwqSZ2WnYF1cWHYWlnhB8x5rB3kp/HpLj20+tIPlRBkN8QWIwPSuTD
2Uwp1elH+QWkWP4eB7++Gtnd9tjz7e7SrSz1KWT5e9uTVn/jJpHzoZhMGhyUkPO9jRrxAJ3buUky
yJj+4HTHxGwyCrxed6yEt2aTi/cVWC3K4MQ7BISBruoqc3YkOTOj9GV9GEcVfPAHW14Gsrao1W1a
Amb2A2/+DnybuaJcMxOMk9z3+C1Yl8KjH7ZwCPS5qKvxhFt03pVDiltOhtE5AMRgH9DFd1r12UpV
v+ko1V4XLpnhg8iLc3xFFkVJKICljK89UVmbDhfDjopscjOm/gN+fKrODUCoPm85hazPVqSttMcS
cOXiaD5CZqw2ZiO/ILJxzuJG4R91ijv2supi2VOjDOj0Hjldca5t0jFYWIWPrImzFS18WChO69wn
sXrCAqauSQoK4Eu64rwkH3kfxDFVV29C2wUgQO6nov4cgN1ZjVMuDqmaEQZGebAVjSif+/zBgQMP
zz1pbhyjty9G0Y3rwe9eKt+eFo1lb13lU5BuCqfsLjS/C5IIeF+nmM3TrNkBcRm67NYLi36thyE/
uGlY7NkYgbsgGhwHm+4eLCx6D3rgwg3pZD4KaESK/tXJdPPwRP5IfcQwQciBMsZNmJU0amj85LVt
AtCuqbwq4Al4y+3xGIyERWG1kB9h8SNUwHYJ97wyL7A06a3o4pnAhtreyskJrpLSq4EC05dEsJGQ
W2kk+qmwNfhkK+uvymKJ3RiQXGyGbno0+ch61jALz3IBTahFxH8Ips49ALHE6IVo9qrxF7p6R20Y
tMUMXpY8H4i/+YTq1CYPQ9vusfcNZ21UM82OOA6gvwBGoqY+nWxazTuoxg0bmqJcdZWFoKIJrXtY
xs1ZEMSmtUJmSH5AVllnltmIHZ24p9EF4VQgR1sTwGluszC51WRLDtjQRv8LT8+zn7BXo8XUH6Ol
RCha8O7JVBCxN1JeaoFa7SOp+TezpBI1Ox9nLwLLjFDc39LXsnhFkmiXD3V9ysFgno3UbYCi18A5
59lJN0j4GIFSfM8kSEFvxsfyPo/j4WgCLyKkPU0wDQ/DSVkyPwW2BKs1Wv6dk4z1SYS046jB4lzx
DKzdTmAbZ/2I3cUmJehAo1A+R8RWgQAH3IM6vlln1sIEAI4LOqSy3xuxbW/DTJ7bc3mhPCd+Qu15
25bpk4HLYFuhZb10cXGfR1EYnRlp+H6e8I1WjnOFpo9uittg1eaVXtmjJlphHAgXACINfIedaDO5
6cowxpDfU3IHyzE9D2zTW5uhdD/JdJrudauhvuTSfU9SDjsbUjROQRDgM+nHkWqGcM6b3Je8Ex3r
t3Fi9C2rwSR7y7wOreRTbB9YV7fbybV3Ri8/hsbBcZAROvjpVrQhd7qqP0mJUBRuxXg+RT16JDzh
pG9hGLylyzVfCW+q8A+Js9QYt8r1Ac4OTb8yobBu0niotlFjBbuBPd4Z4cWAQdrxEdhHsjXNfB0T
Ql+YAZLvbKZXGRLOQz9DWS7hfXY6nELLpkLkKLTx+HUP/ty+l158NVkOVjY12FvSsvLLHjrv9djH
4aMZdNW2tyEDw+ND5qy8a1gbYtc4xTYegg+Fcs9qe2lbTbZ/HKV/oAR8ZPPavXfnZGdFab83RvfM
7WryeonAg9lPuM0UEnFihg7wr6kud+FoHLXwX0SSXCuy47YEOwQIpMJn06eTaFijdUl4QHWUTlxv
3By4Z9N48+duqJON1/KeJk4F2AU+ROgo6l+pSaaTHThqlQtYWWy0XrCDPBEoEW4lJKw7tjrhzswg
14DH+IpiDL+TaxEoJYMMwKChnmIn9s7bioaRQVd+JWt5GmAzbUt0GNmqZ6zS8aBoKAdkunluvQvn
tD73qv5CE6Z1dOl7N8K64SXbWQ7b5LVNk3blzpeWlyZXPaGIvoNHf1vagziD8k2lJggt+lCDl+31
QCts51Qwh+mlRS/+EAz3yhLVIZMjeIVZmJflmH0sW1vsQ+DHxKmN4syJmpchyhBwRShtV9ovvfdp
hU2toHi8bus4PBm4bvZt57ZyZbqkrgRGoG5r5BKXod9X154kbiHsimkPAzu/RQlj7mnhOyAsuuCC
lqKzq+u+oimXlScCxKYzIwYdBp2oo0mdGPcEnthrVRKRNU0Js103x323MiEH3fthTMaZ51XtV4n9
NobDVoPUqIm4cZknPqWL6c0leOLoFyCDMyQLDwnC0WtC0RAHoM7/UlSiTAE1yPBE5y68APvibcm9
Q2w+nLt2JnYydw6qN01AayZG/44IUpdsA5kQasDe9Es6Si4sU/YZW1lcg6IbthDV9DYwCwzeXHwX
HbnjbE1hBFc6mdShZpG1iQzbQ/bghR9bY2ap5+EL90/ank5kZYHRMygAmzu22mvBLn6d0mBO4/4M
Rtmh8ZNTj28IshmD9wiBDt50dqGqEWruJI7lUKHYd0jFEhkBOSlMONIU5K5ui33aaxjpQXUzDY57
08Nb2+mFDOCE02e6zmcB3vqZ6oupp+upO8UU7hDr7WHebNwkfELFQwNalxcmwmovJFyjNSbgIgYs
ah7kfa+aRyudLwbqqXIB9jpm0y4bZtgeHRomQmbosq6B3hh7JNd8NxlLZnZgO3eWTfNC6zU3te9/
BkzubqKEh5h3ZBcv8Gyklf4+wr/ep+On2vjYVQTg8Y5a+gLGhdqIGeMdxKRbwtFuvaDZUQcm9AkA
2w5JxjnOzvsBjfbayco7L/IEx2LVFZbEnGbVPi6u/CnCMz6rfRuCXZqwP60pUSGXnsyczIzhS2PZ
40aMdK9No0DpgFt7Eh50INbgCARy/CnBZ0gFD8o5TjaUfJbeq0JAcTfM/LYJHM5hOIl6SSXiOgdL
LdR0GWgil/kRw/mqEhEWXz+Y17h69jK07lLDPVi0yUndaacr+npfyDQ5wRMi8mrKne3oRg+dFNvU
7AmhKd+XXfZlaMKXIK23o5kcoiKtyaGA8xGzYpnSSWyEim8CjM/rucrpYEGD2ImBxW8PVnqaOn9j
oZGXob2Lekeu6qiPIRuxvs64+cjUlffe536zI4CS4AhgyMNjhPIJU5dVk+YZ7mDWX4aUR1faJnKz
RGZOfOl9saC9Mb08kKNwTPRm0IypEwL5Gx0moP/DM3RI5ZHWhCYpJRwfEXeTkzSs/eqT0Ym7YS4M
cJsWNireZrARxwrDyqT7Q9PUd5WK7a3VkUOVx2qtkyy5JCesORoLQmoi1QR9D1PKB6j6IM9zw37J
5kR9zEj/wJ8PDgOXzCJhEmVH1aelKOjYCMmry5RHkf2FxplFwwRaV0jUn6rd5usg/HkXAvRYlzVP
ug0YRtTuvJ3MBCVwXBiXYwOTqnOsT5zdMTOMi3zonI3rtMMVRCTvvvMcRFm5Ni/dRgUsjGZvWxtO
gxSprzeN1wDUzPv20Urace36w1VugQePcKTth642ToZqzDWOivyi9kPnnngz0sQcp9rbuJS3XXU7
Cc3P9hnsvI2ymnWb4KaxibRIuufhf7J3JstxI+mWfiKkAQ44hk0vEABiZjA4itzASIrCPM94+vtF
5q26ldVWZZ3dm1r0MlOiBEUADvf/nPMdGidyGGUTX+GqmsvJnmpchaDZDXFXhcmhTuA4uFGZHDob
bvSYvi1tX13SXgrgS+MhQ07Z6MuY0f0TwTew7xLNUY/k5+iIaxvtzL7EdOVEILPU54Dn7kyR2Xum
jmZgzOuZ5kleeghB+xHU1K5bp3Q/NPatR1K4yhoeeyp3/Lxq5leDkAzb6OmbnksIJiYELPSRA04z
NvutMrkTwRW2/e28rWL9jGftoW9AYXCSJPMFc5LnJPmRjzhx1qKjaA/w+mVUe/MHbU2QKllSPUsx
Oj9W+s88SUzcehH/rly3AsdEW8bMYuTFCwgslnPH/DVqzqOosgfeiF6ZJBQIKdbeNlfy2cKk5Ib7
nBGlwXOcL8smnICoJxhFCKBwnYBN6TpAQysmWhGtMv8QEbZUES+Kl5EGp5mwT3wVaOkXUuMWFdLD
R5ZvJrjyahkeyoy5mqKNhR/ZdeRHxNVf8c/7FkmfQycljQcDnbvw+jZWar0Ijaay3JEHXJ1AWZxT
LKibwK8472sNu7i1srBiC30gBxT7q5Tn3LZ8FrDQozTChI4PUZOOeTyw2IIm7C/ntjIXf0zEVy9o
cFL7y1Co4T2s/quQyVGWxptIwdVBE9+NBZx52w5Ddiapto019dXIMMxT587e3Bah37SEl7O2eoHA
Ts9JHKtnpoqA3XgBb9l21t/k9JZDpzcTH+KwcKijUpEY4vBzwAfEXTzXM5UbTm7vl1JJf1RUQp2l
RT+vhX0IOueacsfXi/VRFqvYtiahYk5EWX4QaRH+UNZRf6WFGJssusAxoeFkE8VUP6fRULl41Whx
jAtn37Zr/SwGnrGw6HRK3cw5i1jA2WQutwK9OKXjGJiefC2UfKKCykl+xGnPYGBllWacLWhLsNRl
uTMbfQlQ2s2nuhi+hrkr9vR8FoemYlaaQQbyyC8BjlGw09qRiDYitiDUJIaxLwdgL1YPw5nuscpV
s0rds+olT6U004BTnnLnrAtvXqsHKCVDo7vrQT6AbVWVjynM+uvQw+REF5O/4K0Mh2xdtDPJsPmJ
trlb43MuXSHlWjJTJoAwyrR5TcZbhlFdsz0P43jhgRIG7kF8pmat4TcDSRA+ajJUgBtWXeWbddk8
TG2Vvg8dQSZBh+FOxhRT0+CgPGC0XY82x4GN6DjXt3UpfSaoM++W0A4iNVS3NlA5r6+SPLA0KyWw
iBR2dbDZbacW269DnvWY0wOz6fTO/Gxr3TpqQ+cc+BRJ38YWjVVGN/KXrh0P4qjDphqaldf4XBpF
4tf2QlsqOGOaCyIxB5Ojt0EzTDY0lhlKWzFOhLAUC2RMPFvDpseSdbHjW2DTshUaZMNuPOaJNN8o
D1TPtF70m2WUuWc1WQNzy1Ggp2jdXpSzxfsoCwOMEOkz7sGPhvndFSf7h1SYAFaGpYCXi9u9DCPd
yx092oATNPysKSnX7S3Dl47K7g/3DuSXRi/OBTsUL1EZ04UrdbIlY5KVsDZHfHMNsmLkYuMnw2Yi
b2dQQOaB4OBg2Qc2+o6nWHLdJQqdAbIGr4PdUsXALfW3shk2aUkxDjW9N4Kjzs6SeZpyX3ZxT0v4
XMQHmh+SXasYzlcFDHeHh1f5rHGEBn0lhq15a7n1e1oxn+2ll4+QKL5TxWG1sjCc0teqP6xwZoh1
1WRXYXXdKyEjBt72OCsKu9011jwSH5xwG4vawrMt8ldnlMlTFIfWnarO8bYSnf4QDhFrQA5b7iEV
jrFfEy1/gex0JyDacgVzOZHUmcLpkZgdOzpseAq6ME2NJeb+tLjDEau/EgvTzrPdFLGbRAYnsIry
4j3wag20jjFh64uW7JTh68Vfbijp1sJ/ex+p9LMZTG0YC1Al8TaR9KUMJ5HRj4nXFt58loTH2Exl
tpG2omqMmSiV8mnj6Y+5npr/FyrBv+0YQNX4qmoSyFHc/69/ae77k1Twn6INIDD93X32v2kDp+T7
K+6/y67/Tv5JU+Dn/hAIGPVjaP0dJUEIjDwAlow/ImXOb4aFq8FhMvKHcvAPAoH1m7BwxagEzTDy
aRY62P8IBIhONnMiDcYIor/1VwSC33X1/xHULJXQDAYvojGE3eCk3JSIf9TdB3Ui6oYB1a1F0XqD
uXTHtTcujMQybwqxLUQyB/ormdX0oGN8fSaYqZdL5qnqYD5ZUAw8Vgm8F+DAsaOPwAqjT8VIftCw
10LaoWy9MOWFHPXkZSHNJX12GldqZ3D6vhJPwTud22Kf1RYDX16PaHhtOvm1jj0M/GjYoE0UFaGL
vPaMigKeGSIHzTvD+oyUy84rE9a+TukRMRk4w5m0y8C2c+NCiov3zYgqnqrxvaKQPLBVSvoyDXuI
rqfAAZDEA0cr421INd2D0QyG99f1s/+XiOWfHpztd3WTpLo/i2j/oZoad/m/eW6G+bv4ZNWK/izE
8UN/PDTmb2wpkWrxVOIg1aXO4/THQyORx1Cz8Gfh5MY7dlOA/1tVk+pvRKFRpx2+aRx9N7DH3x4a
njUDmY7HkIwmj6P9Vx6aP4gzf3pqeFJ4VniyGQXYiH9/fmqWWsaRPkSGK+DHEk6aFx9DVwkuKm+/
mrp2buzQYhenhXZFOkMBaRQA4mpKPlHjLTlma+F3Iew8Iktii0nRfmFj8Sm7tSfHPnHAv1VSOVH/
kRTmR22FL1VrvK0QIeKG04Atk1+6MJ/UpZxcM87xise3UWEL4L4vT30snYO1RA+WYv80jFuHqlE3
+3kF6lBjM0O9wtQvRK4cS8opOF2Hn83sTG+9RhkgRUbJI9WKywaqxeCukWqde+1W7G4uJSMItp4j
oSFU2gqSYt3Bty27NbAjuuPjqjAu7J2cXWhO8+lWGc4uFqJE15dbS1+e7TJ8jziAHjKRXeNQJ1Gq
cpUbR47NNpVLdhgUlL2MUM+mGLR3iEtXEafzFgLPlxXP+cGBLugW7O9mLTza8QwNI9IhFFbFJz2P
+jbpyeIwCG0grHLWmTp2JCr1Oxu+HKi+CImblazehsEQKHTT/phownNHWOIwsOL+MEMyO3a9/V53
LTNAqxWfFeEsomqtJXcGy+QxTleyAuBS3GiynstbkompwHKmwPvGE1DTTcpcmoANAa4lX/eFrZyA
UQLsAwl2N1ULkpudEp9YlskjV/SAugFRcXU6ry7ZnosErKXsUi60ZXyXcPyB2lVsZN2+6IvAB9Is
dJ83N+XVaZ71dMlddgoLIiMIzaF6ojDS3thyXj14xC913fcUoS1nCeRxM7EbuxO3Gg9EKZsALgsv
XDqOhkBok5CTihHS4hhr42s/cbA0RPPYYaRz6Uk99wZzTwx4la+CT6MOdAloYA3k7QpSO/8Ia4qW
Qg2GaH8j1aNeNPAxVtirHnzhT3WJTPbAcJXyugpqqiYGU19ZwmlvLSB9sxIcc+QCbF+8CEqHoMjI
GSwv14sSlc9kLYKsYvIhZqV3O/maM1EP+tCcAyoCG78fCTRV9dxuWsG5rtCH9mmq1Z2tx1gXQ+Nn
NEnmJOX0anaGAaqKWWNMnbaLwRhIaDu8tXr0VNMT9yiBjeySKKUJPo63uKNNbzHEQXT2jpc8Ps2w
NjmHWGLmyklJJlVPd3iOA6Oraalk7OrQNNu+dbde38m2NfxkVrhLKSOgpRDlaRzm3djre6Cj9s5Z
9G0tyxTVVxSvat9+9iYIT62E3F7dvoQo1qfAVJolSEb7XR2iL2C/z+i5wp2Zmnp2Tiiu45rcwlnx
vAwVtE6g4tR653e1M1M2YfBBV511zAZGSaOo19NMoOnQlRjWS3w/XgpSFxcaSSo6Ld5ZE0iqMZXk
8CFUEinZK6OgPEiMDGdANz3qMn1Lksnv13r1bOb9JHtoGwnjmiZ6jYgLa6PYGh0BoUrS7u0UTUwT
qkY9r630d7JlRkWuYUO3JUo+M/CdTLCVo47j+iNkz6eWGQ+L1cknyP22RzDud2g2wuHK6u9p2nJE
59wzTWp51EzC3Hm8uiLrSn/geIMz4ihKNFZgE9qm/DBowXtAO9+HOuhQhUJCqDF4mJxVtdwJsd+J
ls82nLItgCT8jTKkuDOiM7upbxx069lx6EqLGqYWAu4ewNv1eSitz5EC43zMeESryCSK1ehBGDav
+eQgOk/xrqRp0S8a9XNlLA4kyGw2pPPCAOS/l7f9DE5nWCiDUuirwCDB48P1aP0c7cLE+s7aAQdA
zvjU1sfzLOafoNRnN01yV4euudcjwmZWSJ/k/9+5/B+5gSRb7X+9czlX+U/8QH/attx+4o9ti84O
xGRX4pAtkaDM/u4FErf2Mf6ngyvSYhvyD4Ecw6axjPe7o+kS4s9ta/L3XYv8DWHqdnaAuQd2gqzO
32xQ/x2E4ZT0Lx1jWEv/2QskiX1TksqFYOWzOJb+eduCjVlvm9hIPNUcj+Ok3Dp1mLVecUYqozuN
WqMgsnAmBq7oqqml+eg248Zi7n7JDLVId1UCfDpoh8SumA/GvdjJJZwfSnM5EKROA8Uef1LLyGGh
T5tA7aBow9ln/epm+aJqrMxVWx9FvSjYhYDaszlKIUyXhkeC9SxNBdZyFnX0LQEXbwvll6in+ayZ
yyM+j59I83TpMXaoMdU4PeK1BqZP403YrMYhZrl2Y0MMz2tVRHeGDDsPxv+k3gMuQrrRojHJOAyE
ghWomZT+qxoTNX6CpJvHwTSU5o5eTI7M9DE/rcX0jsBvz/jE2ei4wIWASzgNrbSBNjrqjiWWpoBy
UYDURRIFKVnB4sCOX+B1Ny+UeyvtVoglfGAYFa3+iIt92MSKZQBOm5O9hpIeumZqdkTtmuiCyPMs
wMa+2tFgnGazQ/SnP5FfjJYIvGvp5Pxr4YIPOgw4WoTgLENJyhZJQqFS0fvgYF8g6QLrsubQ9Bki
hZcuLupPG5cH8v/tXVGbxg6hLLxEJcyzQxs58lkWnEF3CnYJxaexcn5yFE1eOyNnNN9LqX2pvJk8
kxpbxzWg4RxCpB52WJkAyq46jLOHYRo+ZGGBYO0UeRiNyFBQJyR0esdI/cauxy+OkNme/htkgLYt
35FFeUFC8Kpc2d72egCFjtCiJZurVrmAjTaH/eSE4xF7l6R2Xjeew9vFD6a56aOO8yjOtsZvAXI+
LM59FVXwbetydLysl+m7ABiyueWpcUqIczbOC8PIuklIWTsJpaQtjc43OMKyGnzjpC48g4o6aGIR
OXAeR7KVjCCbDiZQCEQp6ME7urQEgSUphuNc2a8R4HAKKSOKPtWKHHA5BcqUDIFsDS9qFsygi872
DONwZaXeVE8Sy3MYcgimdr23rc2NudcyLjUWvGt2B4O9UUw0MXE158g6cXt5Oh54oE9WSqA00dzK
ptcHQEroyXJ9Q/gUBO25G+J1Wba1oUuvMcaA2tVpg+/cDMYQyAAOWYN6AzUBkJSeQGUdnOw60SW6
J4IK+Kpn3K3f5vUlbLaDjYfXx9arHIDCZ26SOY+gi9otbjTKd4ZcMB6Ewi3n/IV46sboBX0rjpbj
GDHQNwB8YwZUaMLtuzryZvMmJ+bR6AKouA0H8cLa1aVbMGfM4SkEAAbhr58C1VAhGLRo7BjflfzZ
UcvkeaJpZD8ZqZeN2rO1ZOZpbIjFUlDOA9GK0c0tcihAyH6t6VpAzpg+19oyg3xsnzE1UgnWWNfF
in9Ezpifq6bnDinWmu4em/j/MM/XmInufUnJ1z4qMjZRixok2H0/+5FsMYZATiIKLFC3Vvpdo9jq
C/AwnsCylM+gJooRrK8FC42cGkhwAGmk1W6yDvbsYhhnsSsitZo8M6Oahp3nGNQdyAu4hnfryqOO
FihDEgcp6HMgIWP+DC9MALoeuhqzI5a+S4lCTLP1CZNqeDKxrd+UOkmpLG4KnVCAPojrSsfEVVk5
RGFa+B6o0D3kCAc7RUvMba6aCnwGYdaQHS0Ae0k+fehwRI4N3sO8zmNM5LWNG6YaKshVeDDckhv+
RdLhnXugpLNHaNgw1RWS9ToLjx4FacFUX28MzRcyS6/cKKJ21168GaSk9hU3tz9PjXEtuo5BeNHX
9qHP2/qlVvKQhTJWdRlgACOWX0DZcW3BwUwoNmXws0UE25+ACm8n+lHcmmcjwNek7ZE9GYGvM402
8XLb5ucVBtO+Mz8IH8HwqXPDBzUsdxSJxIDFScuv5MRxAOCMif1OagPOcCZGbLCcYquOdevn4xzy
8hsQZzLr1nXu1CfkCKoyOIM8RKNinBCoCL6oLHK0GUUnvFqtF7UG+ASGrvpDEluotByWYRD29K+9
m8tqXZp5cAJVFtk5ouUMByV3G4/hucvaH9OyH3OuXJrtDq6gH1dmckYuva+GpvJbld8b5uN6hFGS
X+yJAbzShm270as583Jy5dgnjcKzB1MAyktN+gS4V3sDhkfTK69lGCmHWO2q+zzSZKCRg7pfO9az
RC99LPWeGDiZ6WZ1oieOe7UoL8U4g1ulv/Yy1Pj7yBjq4+Spec7rTlE8KUXkL/Go+0AyZrxllMuV
wyDYINxQfFpPWUsePYR0kdAK85jM0WdiL/oGQ52ygyHXbuUMfECD7I4zYkmd3AdHcu8AVAcKV9+R
ar3XVac+6LnR74dZMR7TvPnVZRr6pladatrTv5Z1KD1LayjCS+8siNXbpoLYIbnzHhqFfzR03vWR
4gnmFSj6J+J2SmB1AjOYmRYnYA/qPSfr9MCheNjnOR+8KKLmkpZFfa/kKtfeFdqnZjMJrcpwDNSK
nJ+TGufEcuBHLdWbgPS449zI/TiIF2Kw1PRVNe8vcIcg6AzJIxGHuyHrVtaWurk2zL8e0fejl2Xu
foHXxC01Tf1mrqbwLqkz9GlmPm5TUI/Tm+bDONe3P5ImIGGpyZZCSBiTaZt/jpTquPWstIemn9RN
Y3TduZTxSS9o+7oVzmw4o36A9K8fVUjkj1k21UcTPAXPfbnusVmyXdJSAM1yKHw+DzB2jvmWw9va
8iUxTYWJy5I9C/sUGjWtIOp8qJAUT5jbFd5hprM3EXX21bLmX90kDJT3RYUkMT3XlfWSRiUtaCQf
Rw2KTied8t4aw9lP+pv+D1v2eZqc6YKrzr4wq3rWbE4vlo61xmCOovBaf1CWEK05GqtdpRIFbVlW
HsHWz8e15mSeVBHuT4HZoyNaZyVvjW4ozFB4OuQ2WZL6iMRTPvY9UV5GSBJdFePEsdZupZ19m00I
fSXzYyrS8o9MqtBmqtb5WFun+qFNanIGDWZTjsmwxFf0fP2YgNgAcVm64R2hXj6Y88rD18/VSwE3
6X4ZQLyYsewOUlrPDH3kTudtfiRhzFRljtWr02gMMOoujp8GfB9vkxmPv7I5Kv2aKlOvQJjDEEOd
2d06FM1uhXr4qwbD+EDZGEf0huk0mbvFp9Ko+FlYQ3PAghr/WiPzOy2GcFNOJo4TGDWUgGcwsaPJ
fOh1SYUdK//GsOoKYu9U0PO4GPRs5JUidosxDrq7ogide1gfClF8aT2l+e0LTwl643LNK1A+pSQ2
7zgBhH5d+r3kyOCGSpoSi7Yx/fRSP1hdfDcnA50+Niuj4iiUZFb9GtRjpt+tbSO+MrOWXFFV0IG2
dr94RsDxGMBFgqTBRs/G0jEOZju/zswHsP9n371kba5y3XzpIVweuf/qe8Dnn6k1Rvs5YruQWhUZ
BGFWXqMwe2OzODzXTPUCzJ5vcAhmH0gCCbNxZF5iP0cj8rah7uHAHaQ5MhCrrHAbi462smnwyjU7
FQOO5mhRu6dyiB6bvtqYVXzmfef26OlqN6A/KutmWLs7Mr+UvsW9tSWN5bhrGFPtWXb3pa0OqIbr
R2Urd0ne4bXqcQbVAkcuGdXQM9hTbijXYxQmNB97B/trcjsdQE2InVu2IMm+ZLR263Tbpt3Y7avY
yA7cxwVOZX3aNSOcPI3ff1QwgbHzybVAWbTSG1TLvsaEUql1d5SgwGBwrvDGAz51IFqvpbNLKIj1
khaLmpw1Frl4fqFrqHRvmX6ql8YTmB/h0Xrxlc34dcMRrC5YAeYVy+DPM2KwmaP5TH6jyiVQ2W1g
PsF5bcXZIevCX1paH5oYy3XIIWKjLGQo4rUJ98uk0YLqRK1XZGN+6LMug3IfOoehnqKAikXFq2KE
3nWla2wmtki905Rga1cOysz9rSMV7Ub0/1NUKUwkJTavTG0/tXgxXA33jYTv47eyhAm04nhuBip1
iAfj7eJ57tg34Pda+ulD1bT0XCiKfmElfi37pn0sUxluRS/YaS24L6zF2K1rNXv8Jl7oOd2UI9vj
U81Rz22dvqA7g8I7jJlua833Q2c7NyTgUx4LjTva2bWYBCvI6JM9U63RxAyK0zmATvvSs544umKe
GKtjETIo0IULzZ9DWbCPhqDvW30GOb0qLKDVkML4x4ZZO+Wn0pg9n7KSeNZc2idNGOHFtpc3+lKK
HSr0gZEPuQHd55UPiuUsSavuoIRBNyqkhbKtV9vQMDcrUQNfKtoatIba7OikxtElnHaHN+iZiSDd
Mo0y7ZyuJ5gZx8+5kuXvTnRObKQAXFyTzd+EM76kHwYPWSc2YRqDLHPCB97xYwD464RYvpu7mhIy
Ee6ciK9EGyvYX4rfkB+SWvksCfq7PbM09ijNrmIk6qvTEMwtvaeUJfDYFqDzsiVoM/0lBwbP4zdl
e2Ztw1EZelIT/e9sWpQSNP2EBodNRgxlttJAZFbsY8ommB1jVimc/KmMADqobPPDIty1FIIy0O5R
IECu+hoTz4TeLk+Z7BxgWZt5zSLyQFGGeLumA6xLg4tnzd8LEUPH7Us4bjiuR0gLu5WkBzDMW+WR
Vt5j2Gx32TpYOxKZ1W4hhbszpdOzcgM1E0vFftNir7z6WFqWfTpnN5BS0iNepj/nWL/vjID4fHof
SSySEyaAHen0H22tKRu90N8b/m1ermVwyFgaTk5xGcbvibOqq+hy4tPW9k6KURXfPJvrH5lJ86BZ
vGdpTUGOILmVT0xyRnyipfmz6ot3xRIjP8JJWBTDMyB2gQiSbbKOSk95ngbnLrHNV322P8PISegz
7nJypeaxRwyme2E+T8x6Ng5eV5emJSBwKf1/Zbvu9ZqnUqlTevV4IDy8U/OR6pieYiV4FqqwawJk
BUeIAfVgjYyRB7paMKu0FA0O8I441xbHWFWBZcn+2pt0HqX9eKet/Zsl8DM5DVixsMSHYisjp0pS
VE5CvEDFjJVVSbeRo33l2+kCPgU8W8xNhjiL/Nxe96sp/QzZcGdpfc/8ANhYxxCM7USs7eKqwnth
LT2nWHP8wRNxl0TYMPBz9gLj7iQc6tyxamAytS3GNX3jh2M5bmAmoFS82E6WeePYTfeCuRUrHvBS
42YLCiUllzGGPpVaSLDvheI2lBkctWLGABNT3Sq6loMK9YmMiSPHwAtNBk7tsJ42tr+AQfNmpbmH
rn4p6ulCDRSnPt6bdgOLzi6mTRha04H1JvKsaf59XHccb8oYfS8+YEE2KI7+lOjiHDOvcQlHDJ7C
zM9dl2bZ9LFm00NaGTu7kPWNmP8AxdLlOSFlg+vcqKdsh5fq4jg1xKrOrj9rkbYwHuvkDjRqvFOU
9FdCKRTzqLreNys2H0euzChQ2jezVG1XX1gyS6miSczl+xhPHDVSPrqkN5SDhuP3QIwBa2+nfGn4
FFAoqtW1qH1wyxqXcFKRsIOmIIh/AD+JTa3zUx0VbEj6+RKuquM5E4BYDh3ZmW387USqP3LnXm17
CJYs7M9YARVGH9Howwfno5kpWIEd+mTV4XnKTT+s5BcGg61MlYeCE/mu6ZMHRDJGj2r+0MY9CkK+
7JciutpVqaL04M/tWzwR0QsGy5+UfWeBlsOUblHqNgYMCrcQLeXEguVQwJLdm+G1tfKCXerMLqoo
rqJsuRpWCemQE5gVdRvHtuvofcqByqYOMPcnaOvuWpc4i4qnqDXxs9lcyoQs4+WcEbKBAsFxfh2d
Bv7uQN5kLjHBtxEqgNVQrWzlFydOTA8OKcV8xoC7YybyH6cHq4+erWnc0h08ggSI7vMYCcVYSU3j
VPlVRjiiY+CJ1CqyvRjfmNbu0EQuqzo+qJFieUr1nRXTR2cNC9Mp1BE1UjFWjOmDncSPUM8/jc5S
t0W1YBOxdRRFtLNgGKMPKtoCaEWoJwYNzi2CV4pGOhqEKxcn4yBD6aNbqNEV5iKvT1t5I7bwDij2
nuG04fEpJt4YDUGhKd5i02hHDBASfH8FSP/CWAJGKXxEd4b1C5w04qk2cfZCC+V1tcI5yJby0o+4
sq3Xpap+gT1kLbL03A3j4t4xy2TDxi6/F46pBLqWN0TOmLasIvKYEpNUWrptVQMZNTvCL+aiccZg
hxdTiBMpLajx/jzkpP60rPkGNfIStV0wp+JjKbKO0I7NcckQjAkTa4c5l9Eeg7ANb3MKdPJi3YyL
fYGd+o4IAANnpsoL6CRziPRrtOCuFPNae9iLezbbbDERrzLgdVDGS9EHkUmhGPTE/TRbI6/84Uoa
lTGJ2kR+dTP6Q4B8BKiYbpxSVP6ymIDOaVRgxonhbtYYDJPpvbWkKZVr5s2zMqnvmcFmKpzhDeZ6
/cKxzfG41SyuK71rKuURLv47XQ5fVjl7keZAcNRx2GlLQvifgcymtkSL59H6CUBhoj+1JmcRUws4
FRdqo3JvvuWkGFknm0Qrrwo/uKFKVfWmVuxJrRzAqzIiNZcaxzXW+JJ2CHcyKGTDuqqR/swke/UM
INCqRN660H3YKSH3TaP8NMLKQkOXBQmheSCGQ1jRrNJuM5aMU2LRv2bCYCugczAPsbXWTBtM/jYl
4a2W5/Yu4qFzUQgFCZzlmreojU2pbhkxPYYlUWWomDppF5CsXXoLaVAD7gEd+2Wl415psm8snbxO
NEoqs31rDR+RTQeHWPWXxBIUsujxZUlLuntj+Pf9UbtxTtYJiZQ2wOY23B4uGUGWHXyimZd3Sg54
HAqP/pUliFXb8R0mWBsLyhsSOy9Ta84emFm4ahX7uaLtAM+aL2mcH5da/eR0PW0T9TTO45b81D0+
w+c5W8h9jdFtfBweZjbYXf5NLc4XQMZDLMcfAzlArflIhPNqF8M7+THzpejbyrOs1TpoKu+iyrjV
JcQpFlek53gZKOZUyfg10tC9zip3mr1u5958kcL47HvtJUu7eIfG5PFp2UQq2A5U3zb7rBpsbqTn
mSfa5b1vO94XqfjBURKf8iykpzRADRlyZV4fwfLg1vcmUz90Zv1V82r0VMD9BzzyXIAm5N5oKM3g
qCF3pjYR5h5ryOPsBpuivS6Dwnw+f7In/WrXyg+wLLZbZ0rlC7VHqKjZDuE6/hmrlJmHo8L3MLzb
VTVu7PGmw1LsvLHiMPOp+qVATllM4qg22iw1bkfG68c5d46G7pzAXWqbxFrfqpVcgKhihwZF3o6F
RYjILZTm21onaEFhG5M6lBfDEtTchtl1Hnq0GboytCF6qkLjnvrQezpz79kIzj6FbTg6p3VXFvLS
Vyj6pcTIQW2dsclHc3GTqS92NlsO+gRphnYS9mpy0q7jgIu4wP+tT3HqDUnnyZBtk4r9B086SnXc
WSRlzAnvrd05DzHzCubcU3XJm+7zr0vL/9IE+ifH2781lf4n2kVvbKR/Jx6XH1/Vn7VjfuAP7dj6
jfsC5vmNWgP2QdNxr/1heeNXbt1rN/gSAIc/QI9/A0nov1kSgZgUJ3Y4mBFgQP5meeOXBKQWSukM
lljGQ39FPKbmAG34HyxvJIYFCAkBbOrGjhTinyxvVswAIByXkW3slbkv5e3Hq/Qoiw3iTeqNO1I1
7BggJj0SPT5Mfumx6dlal3UJVpbeaXGPLxFY1aLabPVtD0nGXX5g3joMAcafNJh+LDukQ5+mkmhH
dE0dPHa13d1L51OCviOX79vB2p6WlsEZhQDmThQvKvgFoomYMdxqQ1igOI/yoU7ckQvDyBaMnq35
cxACo32X3rC5DlzFddgw0vfybbw3/XibeJlL6vOqTxviRwPIL3dwXwY3Pql34prvVf45nP8CcahP
5lZsa0++HRUv5w9RPGIku/ZA5/RnEoT+sHsBo/6ouxB4+Rs4eFoXojr6KQz0xE8sV30Y38R52Azu
Ndx0vnahyVe6L4fry4vjno+3/1g27Snfd/67sSEU47an9sRQ7pCRznWPbJDcH8HTU+R+QmI4gXzw
iwcwG2720lDlSeCASftR3TJW5utIMN047vASByVzBP5sy31P3Cc+Kzfd917P/5s964tOY9fcsBB+
tm+6lz3Qy+OWJ0w4d4uTbpJnwtUAzjbJNsXrOACItkrWkWvzBa9wT5HK8abQMRLWA0Lykp87yWty
H23qbbcbXO3Sr+hkhJoKX1zQcAaavUFI2JfJum9/rEHu2V5yivbcBy+zT/zFo/b2AEFfr9lbe2j4
7AOme5g6+T2JWaXbZNf605gQYNzhu75okJS/ZdBchy0Afq//YnPVZu6RxBhMerl/nwEuK/Q0eQvf
NXuU9Xs8S1fJtjdS8JaT5CtoPpfX5zNJZMBK1hlYivDbd8aO+X+xdyY7jmNpln6VRq+LAV7OXPRG
JEVJJslk87AhbHDjPM98+v7oEVXl7oEKrwR6U0ADmZGemW4mSuJw7/nP+Y6bRnssOtH+UkT7l2ba
R1899huaz/G3bQmcXcl7wozH5mV+HZlfMQlgqkv7Rb2jKIjmDR5arhj9WnbNYyt7w/C0gKugnvMm
2Uhu5VtP1Sk6Kif1rjmOfv9gmBfp3X4vF9mVLbrW7Q1rHP4gH9Jz5ErXpG2cRDqNoyc7TcpAaiPr
25x/Wg5/bmgCY3de+ePR3LMyA+otIuDA8H1RWU5qS0x+Exub/oupJgs0XGojIPj7/i1KNvqxu0an
a0qQ8geY02W0U93gEF2SfXLE09F/BTf8SvedQM7mcjkeOP7ake9qV+IWUGKVYNH5zBqyumdOrTIC
Yqv9ZbwaJzb3PhqhhQHSkTwK4bcSJ9hqf0Ww/wCdzjkgfBclB5AiFMJtCKJl07FFGV2JNNYzZ12t
b+IncUnZ7L+4TJiDO/kj2W6wCW6I/O406CYO/jKMWx+8MUDg22jbby/zTrE3TphewUTm08Gghzp8
Vq+DB8Bq7noFy+rD/BSlLkUI7TvHxdq1cKpnnfuG6QzPTAgv4dX0aZCK/Ca9IwmzCGDf2arbetrp
fhE+1Swi53tFdcVuPhVbzdnO3ppM23T7xb2GBXH1Lm2Y2TAbv0o+07NxgONivGFJ2aTfgoKPhPoF
6yV7RyVodsrLJTzZb3C00ZKTi3KrXmIbkyemvZdl3neOuFFPyot1rJqO6obN2G8+YGAtJ+vaWxzT
t56DDSHPI9P5TfWuXPbqrW864hx9qWfrMjgM8u7Uw7neY+fZMoaQ8Qmne8aO2qPW8Iaa87rl36Uu
t2Xv7S3aoevYe3lzF+3KyyHxVOfJqzbR5jy7no451/tgEumGTvupHPnTRna15+LtReVmjkpfbOZt
5/XuuI3eEN03LOU2wpm8yct2FEJ74/GsbIVzZj382Eaudr0ceAubeHDyfXkkc+hZ17Rv81fIB2yq
zeCQXcW1x9/BK2RssrN+GF0OiH89HYVDEK/csSayVXI0TnoyXtK9Bhf9C3oEf8y+Xkz/+1Gcu0c2
cag4Pv7XR9OD9MmemJl+e6yP45YBJ0h58CpfiXJoXdg1CKIkKbcY/Xr+o/PyPX882v6AFU/nUdUd
AIwE11nu4psRfj9ve5efQfP1M30rZS7sionTUz5pHyETx0rfql540f0XGiN4DxA4iCLjvPU5K13T
h6LgvqlvD8kmOdw5uy+J2J2rXBlX1vYBHhBbSQf7hP5GWG9Ps/fBPIlziqPlEvMR9dvarV3VX/9N
R9uNSfnAK89YDt/02fCF98Vbmjvw0dojB2U9YxU9j0eG/wZ7kU10suvXGS7PJ1tvk5qMEB3hOvBu
bJf5EvWjPhaOIdxpcDx4HmYcMmh5lTWsta2knTrsCHB3Moz7g2H/Rcb7l6hk/41Uxf+kvISBVfAf
Fo5vWfez53D9+3+uG4X2h85sSyVGRHYTHhymvj/Xjfw/mAY1cjJINwquZFaUf60bVYO+HBC/tqmw
mgNB+p/rRlX/wwLJC9OXwT6uKvVfikp8X4H+tG5UaFdQVUODskxxFVTwnz2H8hjmUphi19bpDYlx
hiijhsrLCBOdooBLFs9vnapeRPaGF8fqH/rS79gMGXN0AzPLV9HspuSI0ua17R3ZUUzMOwBfrFV3
aCQreswL69JpErzHy84SN4tCelx/XqqTgftkfemxulcmHx+NM1xJ1QeYHFtC/dyFD8Z0I2e+2XC6
wdc3nWgq9l2IlEg1q4L1qwzcEjW9znyeqQZiQRY1h5L/ycxk14j3NPAyT2F0isoSN9+yPHGZXW/k
9lKFTLy0b1p5AZWziZk7Dbjo0uprGblL2M/zKojk9Tu0ketOhjiCEqWluJ7DXaOrJ0L021hCzsqf
rfTd1FFBy9AxeXRDudoYiHsioFTe9hqsFnL6oVTVsdTvMDf60fDG+IcevtCbgnGrzwzZ1bHc5cGj
PRRbUYXbvIyuwprHLWYeMYk9aiAfIsMjMWzLcJ0qsSo2qx1RBVdMX9OIUYBaetxU8atW74dowqjw
0odXEWq0ToWdDBZybs45T3wVu3OANDIGH9xn6DTf6Mouk7+J5cOiysF+EwZGHkZXIscPOb+vvRbM
hi4UGNz3FiUu5k5vQq9JU19uWcSbz2TQ9zOsXmaHzE/pGdc7NuctnCUfYLGHBkG1rGsXmQOtxkcj
vJ7WRy3thmuXUKoKp49U0AE1In4PsnzwTJAKKpuVFhs5ipicjV6E+2iUqH0gRxDVb0UWruLiBmeP
I1+NQ3SIo5aKJhK5zOmGOb6qZIV8xp26ToQ+2e8TIg3x9I30yu4nS9s0zauMrVApM6fQiYryFJW4
uY6h6k8k0ww98wozRDbDzcmvUsMW3I0vlbI72YVP+PNo5LgfQzxXsG6qgi4167rqdEc1vTDG0aFk
h9B4HIYXUF2bPDtlbcAb5Ri4EtZXDPVX0ZNzWcFbxUu6PuwIqMvqPok/TEa6VTO7A2iGmqvNYsIR
1os78FxaMO3OAbwb8C8tbnbKrXZFtM7WVsIB3UhicpHg3UL9yNMYKYJJ91TM5OxD5gozqyLBum1y
0TQYgF0MzEsS+pO4q9LpmoH4D3fCv2zO/6vo80sZF137f/73GoX8+w0GtzUoRROboEkg7McEIwqO
YkcdGScl+4rZnLT5Q8pKfAyQakd3US6hSpIKu8jSWEetTvYzFH3Iql61TFspGP0yC7YT+JFBFdsB
C3+I6BJEW+iM/BgVOOK9mG4XGjUst/tGfhybHXOJ2hE25rKZKWK5HRMWl6m9UYarMrpd6m1pSrTv
YHAi+KHhozTVVybAigo2Qn60V72Jq9mgVGOwuMYRkJajoX1G6MdJIV0Z7VWNcyVr90n0pto4XSMc
aiCn7gERAEpsyfYYZJew997mkOX0v6oh/2uv+Br7/HG3//2u/cOH+gsUuTeRrcED4qbKHuQuvWhl
4q7BjmUCvV28zhWJCvkZOXixfDE3WMPy33yv6BN/PwSNENt3zQOy5i+CA4WrkjWu/ttUmJ5qILNG
DsiisGVmQVLrnZlQTpQrMj298dj96MqtZuwL6bk291NAZfQ1twpZeZTjI1e9NO8n/Sq0/AyDsBEj
z+4qGRm8/w0+f/1gfvnggIDKnIvrkaPI/Hw2Cs4Y+CMZEyT7vUfm7mUGW+ZxTn/XCrH+or+/kAqV
G50Xev6v31DYZ7085v2Gq0xhD51t8pDyVD9Gvq5/811Y5t/elmCRgGRNpYWh4R1mkfHjRTaiRIMV
ivpNLR2twrilgGIft+OOaO5uMAYXmCAhoghrhvo8VsAnddUX+p7GI516sHQ8ZSam5wKJJp2Th7Vz
TqQZdEB2BxmBp1ByQ57zkYQeIue7DIRQEuKUVR8jLl6ieZ/YcD3u/46d1ft4QJNZ7+Y9zqXwPLYf
Ak5Rp8+XRbitNZ4mOKDTtSbf1FbvqewGw/mmgTpmCp1Gga9Zx4ig2oj7DLHNlNgxm0Kka5m+J8Ka
r0Ou7sHhH6cMy5LgVjJO4EiznRI+Zuwv+6jeV024TnF3YeZRqpNLlzBtDw1BsdZEoEWXDyb8oGey
Skq5BphR2gUJOx6IVt04XXAvZ/vYqjZ6tzOLGyq1uKtXWzKCG2G2G+gSG/MFTtR2rJ4k/XF9DCN7
00D7FAGzURngEl3aQWxgfnZXmTPh/wkb+mmc2CzPn0I+plbtGutCXrqfE6xH2eds5Qd5tf/ph7ln
SGN/WeLT5CNQIcHiYB6LN/rbSY1dm+I2ya+HbgeXIe1uB54cBpzMWnoK04GB9vcnQF4+dT2TTkt3
ZOaSvVQ5rXIchQtEHSMQml0JftPqQS7O/qLOrhFVzLtAGrBo6yz4FJPb4rqRqaGSMOJrbLs0+m8N
ElALjUuLuu+W/N7KOj9ifrIBdOFq+FIzU9tNRFjajpQlrgvevJpWK3gRZi1xdRpCa677TFwtbKCE
6mD3j6hlyxQnCYRvzh8Js0166DyV62QlGIY8+3qs5+ExC20qttFLWJvxckUEorXRaFkNoLEDBl8O
o0EE0C9UiAr6pkBwYTACccEb+npnGhfYUdzKzd36SFXJmjNxdisWMoD5djImORhsjm2c9fiTvr2b
KfUCQgYi6XxOva2cbnPl2aLPguZzhm3hTp00HzihMxCNsFg8ztFBT+w9SQvCccYGPCLWf+IfuJyL
9nZR9LtMfaAU4KRqPdqjcRDwVMMHKwKjYqm4WlSnjTxymm6q4EeikJp3YkmXKBCO6DGsfmAcYvUF
5UhONpp8AADjDnQhjOZ2tNoDrCTWMImrUKU1GqxHDM8qldtCw0pdjXuBdKJUX6W8M7rbqoHhqWJd
IZ9Ld9jISCPFU2mHz/GAeUVOCBJIm7JU9pF9Yfk3Wt8WI3cwgeMuAifFI1I81tZ1r1OivOxUVly5
ykM8t3lQS/d6/NRP97Iq7yWLb2eM4Gzg+B5CRxQd8c/rQJY8E4NO337QQu232vPYa05kR+48joco
CO/WJSVWIK+319Y1PCnRsI2qj6J9qtJqp7DWnNNrQurbrn+R4+gBqoa7MIAxGKuyvlPbnRSAjwIf
9DiYPCmbCPIdgSWWmjpR3JiBooAQhhWq2FKvtZnBoJarSzg3MGiZnKqXjCylOnGuzGBJUCX6J1M5
hdxm2+EJj/5GizkvKfDqtMXTQIExz3Rn5bmUDy21MTrXPCzQqNwX6G2B1G1V5SJ2KU4PshhK9FhL
0SGEozeX6aM9Dt6I486K9dVP6/QiuzZNsh5kSiGX+nUOUBSHlDqjpwFCyCPoTlm8mTLq/oL2uhaW
ExrTLrHzTWbs1YZ1iwF0weAyRipt5i0Onz3fFm74xz55EMVXwVpJShiSG1jJZW0fzKydkkf8AdR5
CDe5y6ZPnW1PXfa7KadGdL6VJMOnmfsQ5cgm5OblqLmR2ts6XfaBwpqXCZbRaI4R7+JlJJSKkIGl
SCnmzaJOnlXc8WhoBUXpXXYvj1dRw1ma7QfrqpbexIgQzKF0ZecK6ZISJzXZrxA19gyqOSQcHJZO
yEf/AMmMHYLLVqYhgLMVIWOeKo/GLcabElExbRuxqg0FWRCeQyk7W6KxILBwVplP+nyXa0AEW+yN
aXlIrE+BvYhbXh+IKzbkfsiIIUIoB4z1bi2Hwd6NGiKODqpMuQq6h1Te0dW+AZeXDrtBfiGatsHk
W8doRmax17VrKggn4iPjTSNRjrELmU0HkK+P6nTHCLsOduvs2hJHs6lcpcsdxku7Fgm6lb6103PA
3ou1jw0qiHAU94KrKtU3ieGP9etSPFbr6+TZGfLlqxSgjOv1q2HZTtAXTvJYl61rkdBmdb9tp/vG
DI/E2HGN8Atlxt4Jkl8oO/10nVLyPAL4Myva3yvzLLH/7kaKe0jpNkP5asW7dFBcaaphrBElW7Ya
e9jUA29zL8p9aZyH9GUwX4WSPYjGcDTxlaMwzdiMk9KdI5JRE+cpA6gIpBku5yVS3OWVbJeTLltk
1YANURTvVVx9UuDRHrjpMQUSnphl5iwmN/CUOxE0IPtm4QtLFoQzYbo4ALGNJM7Ut9g/yMgYmwTT
GR1IRPX5orttvY6BkfYjcWi4meqVn3fqbhAPCz4updS9yYq4WBhIN8N2suzV6f1Uc6sfSyyTbK+i
6m5qj32Pe4kS3SyojiK7I8q46ZgWW2Pk2eYzm/uzaqGT1A/B9E2S5nOrAndk8KFgwJ/b9AtL4qbu
SN5E+4LKC8jJFkxhlfClbXtFzIWXTU4nFycbT3DArC1Ie+a+bOfvwWQ7WNmRF3rguOxXOK0rY8C8
jkGG92/N7I8isJtaAT2zgy0Y+n2R3McltEkGL9aSHhbS3oQwkUwDD34SSHIyQnj5bMUBcpTz+ZBU
A0EI9QxUwMSnq/IOdYwK9VKcFKXyDFqDAG662cA8ZuB5TtdgaYO5lLFUJodOhmhXzYxgMCPif1NL
WNs8fEsnSzUWJ2idUBZzeTpLXMsRukoXfNVT7rZKBnKSlJx5mexDZTSEp9csG+9FdeDh+eQTXRPJ
J1V0P2/Exir1zZIvR5UdvxQk3wZZpzrXgntY+Q1TIa3NtrlsnaN1laK210k8MSyS3VjbiTnfQkZw
q4yzR65OWli6zO3ZtJdu2j9OAYa1NvGMgDOVeZCkukYynbOUZWean6ruOk9ZfuSNN6271ql4I052
Jjmyx5sabPIIPDJtr3n/2XLLHIzsQOB1H0IDtLSR7WrjTPVlmYFj0vqaGMveZiGK28ACyWca+adK
0yz0BacuBKLLK7ADWq1aTJM1XnvdDUCkzrlwCHBtQTBuLEwzA1byyuvkK1VeMKhN+JvirWa85NYd
2SFnCHn8Fc+czVrgCCqHNFhdAObcVDII6UduFry2gpWJlO+0ma1yubhj+dgoy5bMKSTFh6V4YFOg
VC1cDn2rZQv3sG1TvYUZ0vywAkufwwYQiEajfPIcWs95ypIS19o4n9SpxNbQZtfS2JxH5llLV/ux
MvqIcLqWHSDFuXkR334XGf5fK87/PVfD/yRdet0I/te69PlbF31r/tZSKdaf+ndXg0IaAjqGrJt0
pLCF/Hd1Wv2DCI6uy+tmWay1Uj+AfNQ/qFWRZX5QoxMKR+Z/uBpg/FC6DtsHOft7Il77V1wNyi/a
kSyjmuPbpT/TkPl1dMP/tK3FokRlV9qgsFQ1G6VWR/PtUGMBGuMLdc20I2+aam3ntSYYkESD4ONJ
ZrOaahQK+eSpR34clYNlBPbLkkzFUz1NGfHbjmDFdikiuBAhKN17TaWb2a5kHHtsWbY/fOqXP3f9
P2pgP1fRmOvb0MEDIK7TEaz+zZsha7NVq1ZjsZNd1G2lDoBhwL8j+4Yd+Mwsr29LMqa7UbLTvbzI
svPPr6+uWswPYsSfB2DJisHM4Hvlyc+fIykAOMUjTJo2yJJjk8jpqRtjdrFdja81CNbIehsOwaFK
LWln9unsRqF0l1ErsS8qRqVLA8TVXtjZ4XdehrS+Vuyp9cemtv3Kaqm1pkFQ88oWhmRUVBIBYVVy
Ys2wX5K+XbST1oiExIfJk1//nnH+/lHn8Mj++a2KdV7xy1ulRJjhCfWmzBi0X+TGAjTJYKbgcPo4
rW5T4uTndpL1drsslW1so3KZzrReAdkD4mhhoqomFmCpFqhORsTiySZc8maCYW7AW6s2+OkVbMI6
Vu/p+xqThDPuN4csr8f08zEblKoBX0V64DrUuQh/Um9UbchERy90Byf4LMT0jXz9gpauap6tANDP
iSQeOnu6UyZt2Zn5yBY97PT3OR8QAlT6n9wSwBKzgKj24SBl1ZlkeH8FC2Z8ABdlfYTUcHReuTRg
o+Ymrx+0pWD/n9jjgbbufqsahXyxKDtOsPH7fI31VsrBEBdVix4ep/V7OnXNScDAxJ2pzl+laku3
tcgJ6MSEuoKgIqArtRIjRY2d3UB5mGjS9grajnltzQUM+34s7kx9sD/LYHloUmt5JFNbPJVRUTxK
ZsZQlNJ0qkwoZohDNm5BX8+XNiqyVT8pC56K+XTgKW2cq7lqT+VSFNeNUkcYY2GzksUPjrpYSEDY
6S2tNe056OIxdUszr7Zpk4HEUSWweZEU7OtJh87IkgJTzjCPJ9NEN1OYDITtgoE+aa8H2jWnRsei
ozHN7uUXbKgRwhHUWJfVFHJGISmdp2W2fCPimb3LVAxEziadJujJStgmhiQa8SY7gY1TYzQgMG7q
Bk3CSqsn+hvZKBtDd6nNNl3B3AeooGLbTPnvShrFr7cfscqdhsroEVejzY7459OrMsJ4KnXARvR2
jAy8J/hnetkC9GIq1eCXUeTd3GHblpJ4xpGZNqfZMJ86SZGYnqUDFuoJ9IFwMbMCmlCp/IOkFu+G
9epXTAh+Mwa442+uil/0ZVr3FIO5pC4MYyWirH67Hy8K6oZU0yyR4HPqgt2kUhEnQARxU5/t3cQZ
ZObx8E0Ew+gTpVZJp86ta2dx8PLPB/LrDWU9Dk1XLV3Y9gpj/EVanVSpjBaTWQEO3frehuLpJmYd
u1E/C0p2a+Neq0Tn/fOL/u02Jpj9Wqap4TSkpVlR1k/nh75FWRihIvXEQfJZIaUWDWP9rJlN+NGn
KjsIA5rdSC6CpVpK75sfrGl2uhf6PngZatI+XWRrL3XftkfJRoqqVGFdGfXkMrdke/fPB0ufGkfz
4w2MgkZWBLZJKTVGSHldX/x4tM0IyoppKNYlJpgOJNlrDv49mivUYfiPgW9HGIiaGuJGFesMkAeD
7kMlJImSsRUDQyAQrpQ3GBUlNJisOafKbLLtV2Jf0jPhjlrQvBeqtIulMj4MQ0eLi148qXONh0FQ
yxQXbXBnGAqmD2pofSJsD40UIncuVjD7GrwvNwgr664JIjTEMRSbFr0BY3Rn9mdL5r84JAsUEC4S
4Y0wA75FGkDSkPKmGXlzqYf+icAtURUNQUwXgCSaPpCDTRhAzFrkJXqNbXM+lIZl+UmZNF5rh8E2
DVPaBEI2MNBHauOuJXa2k4B3+SnJZTwiRgO+oODJTObpRWeTBAos45cviTCegc4z2KrLBLVvTsdj
ITFfdUDDH5pRaS66Xrc3nVQMn1oI44zbWXqWK+hX7KKH5ZBHPWzmpFJMamckrIRTrZ4iXbkp22T0
K0Wtno2A0XwYhPpZb/v4IsHFO4RBwYaRxd8eQH7gTSUGmqlcuRcpfN/WaBYKhIzBz5kkk30asKQZ
8lphSXcSJq7K1MsdYxHtva0N4XWhgT1c6pla64k6lNterWIfnNi4aTAmUGEgtcQTrdmz4jQO3KJg
pyHCEiQ+e2BLXpJ9TrfxeY5Hw7XiYDomnbWnpafb5oH+DN9apSwhejTChMofogBocwTGAZOT3F/h
J2PRnjNJL4+E2TufgiobG5eZ+YVRr9pfRhcCYYeKWqOh53vWS+vUWc0DXSOoh7Ayrq2BucNAaefJ
HApiHaLSfTSyi9xKr1EbT7cz6aLVz42NtRpQTKKa7FIbJA2nvOIngmhImwTPYaqWN+OIszIzZhqM
WAs9kBERjytKdV/CsruSw3Svqt9ndqQ4Iyud7/M6kyi2rarbbp7SK9KmcB8T46lgT+0YyA2Xxqjm
y2BL8UEqLLKyOcvZrLR8MBWUM/fQPtzBIj5eEVIQm2iwCs4wUIZJXNCG1U7dK9/heJfp3WvALhmA
46RchiHWjzoYxwOPOfO5TnX8lES7tzQLsVUOpcRVe0IJ1MgTJuonE9y2StY8KTLlsNTkm3MwfY6R
oE4TUP9WQqIpEBrMeDulCKPVIO6DglBJHC71qZdZnW4bpZRuOi6Ym5Hiu/eiDE8ARSev0Zryg7UY
gZvBXs8gy7AOKrykWw1qkbNYTQ/aWblLqlA75Eor15tMZdOs6JzIS1wmyH4VG/W81+ddxhdwLqRI
exPc9J8kMA67knvPg5Ut1XXVKuUzS1UI91Abjy18f1bGYPsTH1kA3xihzcIDwBJh3CAoH5KEFQyw
UjsCEQ8lgux0En9rzEbN3S7Ki1PcSngdSm3cZyHaIudY/Y6k9mHSZepYDSXhkgkZMotswxewpHAU
QIGOs3i5bpVGvzL1if5jc3lSY+Or5IpHRWh9Ho02EHQldwRBeCXrcye3SS4GmTD83ja1tyE2dqXN
VEWGt0iHjJ2aj6a9+kEGGzWK9VE8PlJSU6v4GVAa2ZyLGksLUJsRUt7HTLTCUzVmhlU7pgC2imHx
+7BGg6LBzrOrjjBxMpNcZylwjiJD5spLR+os6qG4o5QFNrhRtbGfsXZgfS3Dy1t6clPwLTaD6GKk
unl6n/sQ8bcqi5MU62nlWKAe4URO2WdsVKnTNkv+ZBF724yNob33wdzfRb3EjX/WvKCVrDd70MZT
YtTNjgsag51d2dQ42HwzA8YXg3kjyM7DANIdk6nZJzR96yhhsTY1gW+OayqU53/5QuqyV93ZGJuD
4D6WOJjsJa6A9dqvKhyXCvGvHejU/DrOVrRWpYvA9oZAVWYvnmh9e4iZqm4r2OidO+k92SB6+8Tn
2COmXw/EPShvWF8pGRPjhOkhJM+5XgYzII0DgX5Ez76HEwuRbR6VmwbSUfnZ24hDJUd8HspAzTFV
r7CR0JCXIwt18rhca17b0tyBVsMDOKG2yK+KfrqMxUw7YG1QzJNMi4DKUll4LFZ/ic7NFzZFnjPn
+N49WCrciMm66F5Fm1y1bZtJU7fjENcraIY1ylUZ9xnna5fz6cpp7I8xhpeJaqYjz3H7kRfP6ls5
jZLkPZjAuF80o1Z6h5YPUNTGICrIlE0gQ5sVVtVj2M67z6GSoePmrThTxwfafT1UYIwa09uOKhFl
FPeVnGN5LTJxzntOY0GbHZB3fswWPIzZvDWWO3c8qgKeMkeRF6STyvXdxxPeq5x6tVvKfogjW7Sv
PZTkTXF5hDNLILUcpkun82lJnWkMt5OUY8FdSnoXWU5qbwkAG/TVacbMqkl6ILYJG0qGzekY+22w
/iKZHuddS0r+qOstITcKBF6qwOY4hpQ4jyk31YvdN13tNKVV3SqVbeJKycIOnO6QcMICktjTZckb
aYuFb6OlNrNzFclk3tpWFapwkpCtw9Q3XbKGHVGfUSQH7Gdsdk2r6Ncl60SmlsKm7a0oALNkkwy8
1tQl+9EOSz46qBHLpmqU9lMrTftxXuYIS/hircOredLfskDIT8Ie6LUoxTRVW+qqhguRo+BrsaTk
pNFdsoUwZG7KyuYEjSbXUvJDRTyzYdKu25fCXiQPdgx4TFMbSy81umxrU53ttcO8BuKKG7lZtLcM
28LKQdiPUgGFhv4oKCwTAzBpGc9RH5E8a4cFg/BkBvfEzZrJ0xIdM2AnsBiwmwJAlM07u8nSaxPX
4Q2wM+202DJ5iAz1lJ6k5kA/UuyNtr3u1GCkkPUOy61lBua7aGvyq2qF0a5us+pKdLPimkGcfbYm
q45a8dNItpOjOlusVKo+3wlhMiOby+mUB50MdjbqqR6H2LBsjK4R8baoq/5l6QDXdGrFUIsAME+Q
IEX2j/MavtmiUmnW1NRiEkDjxDNBFjtFuWQMYKOAgG6vxldKzWOarg6xTzINy5JRiYZPWwRghypD
BDt5WpEzrTR908DguloGWKBRYUyIZMAJoDWKwUxtwv2tLeFJS7myCZvNj9AYn1hj3plRiLuCkiWp
rpqrdqZvIOu7W001UfupGEH8ad7DEtkeHpAOvcsMr6uJhdSs59KNNM6s0kHl+vMi3USjjAcjYi8p
GfrMaAJmYgaly+kUfboOu6G/KssEgly+TDtUBOtVjQrlknd26chjql4noVV4GngdT+gxpoa5CU9t
lgZng3HOTRHVyQMa/FNV0o2ptlZ5Vov+TRoCBGq9IuUiRRWEwiQmaT138c4O2sewrI0XuFS202ph
89nEuA+WxWo5DzrCSIsxQgtsLM1XpGq7WBgGmehDMYhI8xOmwIISCdX0oUZpfPvqZww9jnLS09JF
FLtkjfdvzGPLMaHFd6O31pnNC7ndUcNa0lkPBcvOeJavZRiGm2Jix6aK5r1lwm71JB1S8VQM3NNr
ubptgv4ulZL7KML8R6WxEskP33di/18H/11HtMmu/R908LIZ3+afgn3rD/wFhRV/CB21gc2GqaGU
aGzw/zRoa38YGqE91GeFqgeF1vv/MGib/JBJvTianWGabGb4ob+Cfbr5h02sD2GcYSSke/NfMmj/
rD6gCGLJJmCMr4sZsCLELzvrAKoCDc6MaJQplT8MSVQXo9TNBrrHWmfU5V1+XNHwv5FRV1HjPzf0
68tCVkdBNck0rsj+X1TURTVnWWkWg7uNVDyw1DEAMxXt/odv4fLn7/tRFzd/tjH++TJrcFLlY7Sp
PluVqx9UDrvopZquNHKKQd4/wVCS7vRZaq7p9KHUGK1FuVe7ERduLXcWG6K80+6opobyMtQtUZCS
IHDs5zXqO620BiwQ1m4l4KFeCT/k75+Q0XCjcLNp6hSnjXl44I+MgxxPby5OMfT3jjbQplywmOAp
2wJfgDiLUsGOO+uwRAlloJy3pEKJRMfUA4kzEZmY/quhCFalsP+U4zjHSDyW9BaDshVvSbQk93Yf
Qc9mq52GV2NbjHdRE9FqXUex/NhZ8MgJoSDagkEoW5vGUFB5m8TQ84EOYjO9U7NkJGUcoDjzLcs2
BtxZBVSxUNhj7hZNYFy0o5QJd2ummlPDsMu8HL7X4sCQDPdzXcWlJyrGcNIM4h/6to7VOQ+7UHP+
Ddqazj6xMVje1dqlSGO0j7wey6t0mWqoWl3EJxXLSQwhRcW95v7zN7+etr+cXxSa4I7k/JbJRvxi
wxzkuVRFzLC1VkvV6wMJS7LeEInR2GHHeHN+c6ZpPytU3880LiCL+cd6umm/XkeRVQYpOXTwqIA7
IHslZWZiv5jwGev0VtJWpSgA6hdNurWHjvB7yBou8jvKLyOnVzWm5DXoRM2FtJQ80yoWvatLaAIF
Mfpx3JmqLr7SmUa2rVTP2baRrGotUAaeMbQW5gg7YglVpG0L4W2iRDcc8iZwRhGsPvYggQXYZlJt
Qx2von2GpM7Q24SmuVHtGgeEKkrpsR1g1xNKsG1KnuquOaQ5TZ+Obs59wIMqjHGHlFg2/+WvauVf
42Dln4b8/Rr+8RqdBTgbphZuPg6LF2Va6MfZ/+XsvHrjRrIo/IsIVJHF9NpRLUuyZcvxhbDHFlnM
Of36/agnd0A3vDO7wACza4YuVrj3nO+Mxs6ErnKnS18+Xr/eW2nzZGwQAiKwM3NO9ZR5MilITmk2
FTC5CQPL/YVMEWmzze7E8MvhqeFYhBWK3Oqt12ks+MoCJdLTQqN+5JdfQguStJvYFHDQyY0wENG3
r2hmDqTEQQ35ZgUzJkY/KwSSOf5ftO7yG4P7TW17/ASkjtDHkTb9UXTvy7T31ysLc5e48jmw6HQX
6AKbsEEcl6fsP7ux94nSbqF+pjrrna2tBaLbAM6aB8w74zvNFFmPaBtRXG1QRMLRIAQZQ0dRLIEm
YRnR28qrBvGLTUXnnRMqb1j1ZdC1eOoQ1mV6FAuHqEEONMGHdW6Uppep/+ThpKRNBbeHtoKwTyrT
TqNyqWq0CRBEzEdo+PkW0F9+Nye5uPEi5XHfcvlqPZe1F+u8S0EcDdrxi0T+4dbUMA3ORMJASZeM
M1KixC3itd1QMV13xjj8BtRW/qhmrd95wDT8VWLlibyxIJ6vw97Sf8aV5bAkvvXJ//5Jix6MRG0Z
iDYqWW1DDl+UhI1lzuQ4hPhf6XVbpvmNq74tgMcv2/d4B9y3KelAqJPWTZuHSZW5LZLXfqrTdZup
pUXXlthjAniiyLkGAFc25/B14SYYDyAD+fWCXlQPhJmUet2ZnQFV3WugW8xR6k4o3wucVIkZ2u8t
Ut8xfEqB+rMz8iR4oBNikgBqBmyiUb6EX2EUMctFJLi/s0BvWSsvSDKu1sn+PQAlUjzThlXrvi4s
/dWOmIZI94P3vCXD0BEb09WoqMi6g3I84ob74kovLw7KMCgMpjMg1ed46vQd2lQqfUMalocwlGij
shiNc1baGGqYUed945NitXI6fwQRU3ZzeWNYn61IMKyWZtMiNVCuVCcbrTaaw8CvI1ABWe//0W0V
31Wz1O/GGHqxSNStrtzl69mSn5Wfl8bJ8dAeWRZM08nSrQbEvXNrsqlXTuUbiIlbtY2I06xuDKaz
D5dOFioKR+J6cF3nVEwxjWYI7ruAF0lQH59rJPdTE0H8Vsnwcn0Ol2fL7XItxzI9MKF0hU73j5lM
myJhH7KVwzg8jK229p2KpwI2Vtd+Lf0efIQ2bIr5eVB+miMH8V8bDRFnqb4zX2/czTJNHH1F3A2h
sqz6EDwc+jjH7xqaKt3puky3fKuyPaSc7p5wQVCZtvvkoQwhohVxMv8evQ76n103n00bO/ncgkCy
Jhk+FLWu9nlAiO+NOzt2iTDBcWfIa7g3F3eo/bZt+WulAOQfDNTWExieOkj2TVLIZ09O7Pk08YhI
M5IJbkQ1sD6sB9LWZuxOafaDyGiNibz0Z2cdTIEEZ2hTo15XlO0/gM8tvTu6MECCaB6kZApOrlHv
r9/6hdHEz+uQ1oWkZTk/Hb/TYKzm2Bo0bh0oO3clSl3YeYH4KIyq+OdlAHeLw8tRaIDoBPsn13Kg
iJtixISSmk3zGdVvfherMPs50fV68lQb/oic2TmUWTfv+sb0fum8UDf60Re+1+V8yCDi52IPebIr
mV01Yj5DJhiz4tLEEKp46Zws3ttOg/FuDj1C866/4pPG/dvo4KFNtshMEz7f7fE7joVVJQZlwE2q
I5pObZMtsnyhgG/kns4+51YGjShI0w4OJEEXPjIpbJgOvxq2wmyEs0T8g7MJQZcj9U+najd1JqtU
aWn3Myn3MweHUlByIVuh3N24e+v8q1v4Nmy7bcdxLLn8+7/GdqGpsDHjAF9tg2BcaVI/srUT1NS1
hsCJSRavS9BjrC+qx5Spl6BaYREXknE3/1HLMbKdKwYLtbM/mP2N23OXl3cyKbA5Y3riD7Uo5i8D
/K/bU2U46brsoeIYUNvvYdovwcolMD1SQTUeXkbjBxvaconrcjDeDZ2n0GnOVlLvx9hDRx0NBpDL
KfKx6Mc9nlEy0ghppEaEw9OQkTHAUqzLp3RqYDkNSV7/MUbZskAa0OI3RDOg5qSzLvutQDKZrhqf
yv1nK6zHcdN1sKkdQVzqmiW96b8PqDiiR016xC7Qdpw8BU46vHRNa/6nMi99RbwWiVXFPh77LtG7
etWVmWXuiABJ51VTGgkLLm6V95P050+B2Y9/cosbe7SpraoNPNiW8dLHS0JCqOGslzW+g2Wo1B9U
0gbI59z+YxNXkbPOgcXfNUih6AsFYfZdl4bzO4GV+0fScxNbISJAN0RGpz8jiq0AcpqcpQ2zbKth
amUpg7n1JqxSdJyNvRtEIER0oj46qgPgcX0gXvhyF/UgKRdLicd2Tn7oMLRwypol2HxbNI86QJhm
L07fJGryAw0f8/+YrlhdXbkwn1hxxcnAb8s+zjX5Mlhz7PoTnU0M9SX96mjyTRBJqmcbP7nWjiNo
85+NAGEXycq+sbQs89HJ8IZThXIT6b9cwkOPhze7GRUTEm9sKCOoXVpm9arOe3Buo6U3cvJ/j5OO
PsoGI3IFBv3GOzjbLlN+WBZaFjgWN0uevHOPdoafmF6wgSeo17H0ik2Q4zAHIr6nJj8dLEMPN2Zo
vowLz4zsFHEBf/MPJ/OlXRtkExq8eIjXhJ+QRuQmBZi0iq5FPaccmThadZBX6eL2dzKmBQbRUtUv
fZwh9PDGwHX2Uy6Md4kHn29FZLHpbCBnjwCRZ61eDFoA8Qb/m/hVJGkMjQMnXUOA9FKsn1XNHADF
U6BIyxIfDz7B6He8XA2W2fb1R7jxIXkesZ8b6yrzGrJUUoE6my5jlePzTmYMA5FsXqRNwWmVpyMU
ptBoPheVp9AEttkzOR3xhwahBKBxL6ZI39KWlvuyLoJnQkjKaO+SfPDbZvZMQeUNyZPqjOhXl1pT
vAVRF1mo7GJ20kObwuwfgthcZENz+igHwbqGCAN8Cvs64sXVjOgfB8Q8+/f9EA0/CFgk19rKlPhB
ohlsY20mLUWbqBh+iSqA0DJOtfdxmvIRn2MTo11pnbL7ODdQN9dAD9C5JuQ/rsyq0T/IOiokR9QS
7VxHlvsjpncwnE6c4Nl30Qm9LxqyCFHtC6i94QhCg4DmvKNYNiE4WKEWALxetY7EUtMHCGOczkof
vKKuO9w6rvFNBzr6Xdkw/dYozJwnEKPlN7sfyFuIyAT6I/oRqG6HIA6IqrBfJZFZOYI/lX2Yotb5
XBKH9KFWXfWJmO/hy+Rb5NKoNhjCdRwl+ciEPZDENZgGQUbI1MKvkzRxMcQ9Qt51g8iYbERKXZQr
dVF/JQHCaXa6lY69bumaNWtL595LnDu4tue4NB6VjQCUKA52XaAfC2xDWewn944zCXEXF1kMrswe
CqxwuTwowIfklJCJFZNzOYTdz3+dN/EROy47kOUMjkb8eAbxNJUtPPTuBvIx2IcycFYTAUtPdoQB
RfgQrq5f7/zrXRTo6GA5h1EUtE6ul0UY2hsjY0HOSoc5w5o/2Cy3z42U9Y3J8cKSsBy60PVRn/cp
Cx4/WtaniV2QuI66sfa+aC9NnrwBN2BYI4qkPuffWILOH432AuVH5N/0E9joH19PkntCa61BeYYG
ee1lNfzUEI51lgOzvf4Wz2smb60M9owQFxAOvWnq/9rXmDo0kgIb6qYNaDjhD/Ttx3z0jMMQA2Z1
oTt/nlXYJPt80MM7drXN85B0VXjjkS+sAEjeebmCJglnzpNF0CqUPauYuC/PHBFsNrUc5q2ZGMR+
dVGLJUm2XQ4nsJrC/v+4NLQdiwqi5VjcwvHbxuon0abVwSYio+F+yJxu11D7O4woU+7nbAL9ZozJ
jfPQhZOch7wWqICganl2HjLqZrCLMWVIjaY17CN6CCx8WA5iWHM2i4Ff1g5ZPp0PmKLVN9a+CwOa
8cyzcgPcxNvK+PePXjgSZTGZISGa0v903aL84gUTqRGjJejKpvx+Y5h5FzYYdKYElQTYk5Z3uq1C
hpvphCyJDbGaid7JehY/w6RrkJbUcz3d9f40ehswKmG+8UcPAYWMkL4/97WFFstXBYW7ZCJdBKle
8XPmyEWukyOQRXtimcBzQ7MGJtMcZusUNwf85xACkUt6w6+86zknoJUuH1OLZWpDHgLGZXb7xXag
CRyuChy89a7wK+ebcM1FNuyNrHQDoUgWc4sP845dOt6puUi+Ftjkug0zoG/RYG4XknGJowNmM1HD
vUtFZusojzKrr4MWALw1QeTtwpSZeYjRThsSuB6JhNTpNOUeLMpTEMOXM4cfQ+549M+CFOAOj9/y
QIDWV6RnFz9dVPLNzjE7kguNJiWODyU+y9sYJljLKnwVBWAvb1HwT9X7HAD3cgdeANPXmpMO35dp
vCDsKmGS5WNckRXRBjQSusj4yQpCKmIZTcCNmnHGkVjDuCDyRtSOQRMjav8UQ29/rC0Zv7KR1XDq
qjAMP+kY0u5miILy1Zs0hL20SWGJA1EfPjmtTgxiR8oJZ3YjVYX/LenGVdZGuD3jMtOABpuhDh/K
QYjnLPDLbmMEXXM3UCOkVEGpkONgnUTpfu7d5o+vJYI0UYzia07LhPKlmoBYFuwu7oMK0unKQqVK
uMEcmPTsKqusvo5pNfzHzBMrQuvShoSMaCyJOGDPwsEKLSaiHauoV+ZYqN/MOiB2EkVjfk9kVJa+
t4jKwj1XNk64CdqSPyXTQa0e6P/M8iDDuCG/MAgDE7N/AaABAQwxhqJFFsVzKnAKhal5Zjus+h9D
lmY5YlCUQcTwdu63URsOAiJt+Kz5bMGrFStrCuRR5Oq5t2pUEc5gjL90WEOg8Aw5/iei0f4v9Pma
VqUy/Fc2Z7Z77yEWLYCFdK4mC0TYFVECsgYEWnjFqzXPI/pNqg8PNjEY/RrlFzv9Gsh0uspnNX0n
aHl8V9qk9D1GZAxAGYJ2+bX1cvWfnAP0/3FlMBNpZ6TN51dF3d2ZBI61O7TOoEJcA3E7Yhl7hlE1
9SSF2HCsNoiw0VYiFg1borIwDiIvk4YNmiEYmk1NPBP8jiTPX7iTtNiYOkrTtTTm0TpI0Sr9ro6p
nJMr3WJDvD4fnS83EtMZLQmO9J5Q/skKS2xZDRkcvZ+uc8ojVYvvc13SZw3hZ0zxoQmLaJ8Uza3l
9tIsaKENoKZKHU+9Oa/+mnixRNqjNy2lKXZQdOsiF4xrr8Z90WLiN2yaBW61UMyyHiK1KijUX3/w
C1sLH6+d/1biZIdxUhtzWxG3BgrVTa7t/N7uC/kYBrNCiR/9uH6lC69YcLTyWFM5TspTUlxbtk3o
jsrboDZbDh59Xm0lkYa/DXsmRK5E/NhPoX1jMT9/Pnah2IokDSDpSvfk+YqqISOqc93N4AXzgaVh
onQwFs+zJ5Ibr/J8CedS1IJs5XuoN07bdtNopaLqKViZsygeEwcCikmQK9ezkJxlvFE23k73rYnT
G6vphYe02CMp4mfosDpv5fS/RhHqx1DGteDVOgMCxwJJ/Rwp78vMC73xoUjF7ue4MICaiUqIb9K8
W1Qlx7sjIplC0amWlJM2DYGTTVpsup7sTXrUafvHrWOl9zp3HRIrOCdv2FYEw5b7bqO1N5cGUYck
dhRkAyrVHJIor2+cOy68DGqepu3RQLUEY/v4Bl3iJHsbzd5mSMjEM2UC3iw12o3ySdf95yGt8GN6
CpUN+8XTIR3Fdhv3swo2RBaBgQcoskH2TLIg8cNPeWtCoqt1a90Y0udzhsS5tzhrFUcQeurHDziR
xDxPBtBfi35XuM88k3p2is2b87ShRtwiBngFOmzMsmYrnt1a6PLGk196yRx/6DExGvyzDSPNgkyO
pQg2Iq6y15xiyneCG9A9ZDQKn//5LdMIt0zXJkabwX3yvCAoLOUkhQcJZaqaXTT61bSKmKzjnVQg
nDVCuC92G1Q3NsUXJizKy8xVDj5T/mH5Ev76qsrQVtU4md6m9mOCDh0Rv5KKEYIVzMDyVuHQ7nWr
538/7LEOCc6wS3tcsj8+vuzoBIZT0T9l0YQND9GIYcteKy+2LpuyG2qJC3MWT0ixjS0rMLZT62gu
XKMhCyjexhTW8f0LD+2Jcr1tH04wpaZWHQijcgkY8mtDb6//sBcGkYtnVQqmZl7yYh7/+wW7SR9J
BBjRNiTwhXTPpjtQ3RePRopW+fqlLvyWHNNZ5xQmRouZ8vhSiecl6J9Q68h5KuSDpUoDOJPHOTKj
kAwgSCSgq/Dg/PN3YvJ4JHlQz6VR8Gbd/WsMVWjPPduiTSsby311RVV8FZ4XH/Ad2nfXH/F8Yj6+
1MkjWgNe7MGkZ6oxdoBmzGJQ3VBZ//2sCIbWVEvZg6o4ndHjV0mZsjNFPCXbOI/yB7K0m/c5Ha8H
g8TFtYvIbHf9uU68jEsN2JQO4j4hPDKuzVPFSMdJK4aWkW79vkIkW8SZjxeiYqEpiYZT5VOg6+FT
5Uf+uPOKrn3G1l9+pblW7wMaP7jkDGkQakvNKEIwFuf2KhvAd5RTGh9wYdC+vX7H5vloQ27B+shR
3kaYaJ/MHBx5UPt6SNijvtb5U1GH6edowEP0vqLORnM26HrozlL57XZgZ/nauVlL+FKd4X/v/TRP
SKGMIKMi4AHkX8QDZd+qcH/UaUm/wyKa8RMUu+iHMJvqeUQrFMOnhNS5QyTUf85mYL2bLFOk5pjK
hkrXa38yV6WJB/zGYnT+DVMiQuzJbwTQAYHc8WiQbmZxFoLgokaYY4mZeU+jl/wMSEN6uf5WL+w8
EPIsXlrfZ4H3T/dXcQfZ0zWIfbMoGBOE2Ejgr733ofVi64la9vyhENXwsePI9KQKZCyJrYOG8x0J
um6yZDETB4zmNXBp5ly/tws/OKAJiMtsMZEInlID5hKDVKk1P7is830dQS3yS1x9NUHj72XLzpOQ
s+jGMHsTHR5vxfgM5SKR8Nn+IYY8fvee7qcYM7ZBIOOEuNzHV/SoRTpXmzIfsH0luazU2sLFb+3S
ZDLdFzsMwbiLrvIXwu6Yrmt/oIQSTMjRV8jZXPh0ls72WeeE/v76OzrftnC4WgjW7P8FghXz5G5d
GYZdQY0Dw0S8Ve2UAVWtxhSOEAw679624n4l847gT5X7pFCxZv25fgsXpkhugboiWmz+8zbC/pqN
WeK9xJMhms05ynZ1bvR/MPHNX69fZZloT34Wl40nIsTlPGm9kU//ukqFb0q1BMhui3Am+TwdpLGd
k4mMDrdryQkMOe1fv+L5p7FI3DxFPc1DmwMv5PjdZlNpFlUN+k10UxFyci7TF3t2q0cU0sEOB7r8
EKEO2ttTCaaEghvIpNDGbdskbv1piELx0M462WtJH+v6vZ397PBLKWcikaSZCcTOOr61Ku5EX9WE
NAJjoXTUsff/Nuf4NraisSq5L8YKCzcbjfCVbPAhgD7ooF+5fhNn3yc3gVTY9ATbKp/D7vFNTGFr
ZFnRA5EY8wEZXDYfkFMj1mkNIEz9lNyHcR9vr1/UuvDo+OJZvJAxUFY9Vee0ZjhgN48JjmlUQx1N
KdDB7FuB++MEB57q505s7cI0sD6aSRD9QW3Z/Edo3PBraAJib4AWVK/TOEMfRzzoBwDWPQpei7f4
p1mIUqBtmx0I1W06vLoDEnnm+7T2YA8G/fPQq/qZTaxGKh5PAxavDGXzGpO7t/f0iI8yHa3xl+3E
hdg2bSg/pL1I3fUM1H0+9CoGMqfCCYJl4pC5bXGf0Qd2yr19n7qB5dzYv1z4jQACoQniK1y2pKe/
kTL6qrTqmiCduNzkU1a/b4FF7GAcvOP8FpH9Gfq3BsbZjMAMSu1ZWvxXLqvLycBoRnuqirLZVjJq
7gqqxrimRhddyfWxcN5WWXZMpuNzVuRv1rDjC3WDgwtUzjydZ8nHjkV1bcD62Ku4VtvKy2GW+g32
tKjGUGB3BMNFo/xy/SYuvWE2wNT3+QKYBE8eFomYVXkuNM9aCk3BRxNjUkIDHafGwnenqjskxVF2
49HPjhh8eYLWHDUDpn76B8dPLtEJIdocmy1x2tYhnzGjZMLQB4eA6G2EfWFPuPHPOm/E/b8+7qIr
Q7BBFxL2xunyGBmVmXcECW+Rf/vfTbpJ6wT7tLUi9yibN0EDvxKvtqFurMtn8z8PvAwoJmT+Irzr
+IHrGZu6DV9qm0GweRp9nwwRogwOfZvJd0MWd7+uP+e5WnK5IPsPXq9D/edULVErI2izWTdb7ZPR
t6njDPJbFpMFjWjCe3VDXBhOXGfuGi9kBYDVbaenahjpzmuzFt2NH/zclrPcj0MFTFDns2zn5AUU
BjnkrCkNhNWpIJuqDmoLjGaVdSH4YAOYejTXKGiwPtr4gSNwF2ubfNolr7gKwGZSGXonasAR94Cv
rGSLR6UZVthDAxK9gOQZK2ZO4LdAeehmm8Yc/ZlT9ET3iL3j9wM7xR+GQurPFts0qD2lNeThkGru
phoF22EyhdX80HRz/N3oUGKAoHZJlfcC5IGJORAMDgqMm0o77byPujR4YdhY3yxrTAi6GMBFCCMZ
yZVp5h64npIFWMVQVIemQGK4L8le+Ibjwn6ahwx4pqR9defPYqETVeg1CSLMLfCFVVqMv4OaGuF2
QMq7N+lNkNuEbpiuX5xUvn6pfSzwRKOCKMn1EBV3gQZacmB3TLKDbsbsYHE8+JwPkvo/JqDZusNV
gDiot9rFk9p37h0NXfjpgZ1Nr5Nf19VWVRr53PVBuOw1jzY9/OYORwAmcGqDaHaOB30Z0k0adFls
SU3s7xAtuTjg4/nOplp/Y12lNnB+MSp8FOo5ftIQEydHUPz+WHtDM4N7JLz2W2+o/Hvq5SC4e1gw
DTBBw/3FERUSajfq8Tu7I8v8lDdGOu3YGhEsZTdjj94xJcS7mPv6VZptYGw8YczTuy4IgbRSUHUP
9aJNvE8NMcK+zkllXBs1+du4gNz+BXsozMbamRy1icGusVC2Sf4pToUVrQHOURIcR46lxNrW42e/
cQhSWBT43oe6RPK+HW0HykOA4If0SmFh0+lc3Dt915TduhcYsNaQn9KGTLQUAZQaOhumRh3V1R0H
Xp8UjKT6neocZFVidmC3U+SOz3KahAvIyCTKYWgV8kPb78hzZSYQWzeMigf6nCTecwZoqnu3mrN2
DRMgx6XLuLPXoZ0VPxKjRWXWtU6BjwgOjLO2B8e98wsob7tkpBPNnGOHbGsjCfIOlaFa1/Rbh82E
q9rZOARhWrsA7qXaznMFxNvPh/xOZ2CJ1hh/5G+ypavsmwp7y96MraAsTDlZHJze6RD1jHYM99Sh
GbRK4LD/ZjtTmlsYVOFjn7be16GlUsWfKbV6Uopfd61Q4cD7V6QYPk9hVYKkbhN3gXj47Xf096qn
h2PpP42ZVN6nkfjocR+R6e4g5RmCdpV2tcJbRR/MvgcuE/hrjPZpuKsjYjuJxYPc8cLQbpL3dd8O
JPC6Mt2SmIjwqo39mSbhWKpdE+uBcEIoQMOjL8Pky2iFWu2RKpTk3hkOnPehBiXBHrAZ1iJQwGzN
hOrcSqYOdXPfNvDbT4QRx0ACMuhVQTkFbB35i+Qun1bU3i+TGW8d8SpEeGlVv9JzjL0dNkws9UA/
7Z86Gf2RyrekxRlEZJ6HgTt/bCohvtWIOBqwCiFRFISf62+2UcThxh6b5iWRI+YimXTcVBPQa1rj
eZsIjU/DXw7uiYVjFhA/B/or/B26fezTqkJ+tcIDrf2VcmRbPDdhWqfPVufM5sqOe7TUbZ1Ymzgd
pm+wCuyX69POhZlgMbhgb0EWwx7bPJ52rKpmJTCbbkuFcfg4EDJzmIL8t4fh7pkawi2N0YW9zFLK
W5qEtHpYbI8vF9pVPhGp3W3zwATvQJdjoWaRCUz9Iem2iGqqHX7P9JCjWLsRPXG+e7Mp1vioIt2l
kElw01G1dDLbUTBusi3cuohCVzSvF13AHewBlEftaH5LY9gC//x+OSdThebW2c6c5l3YFeeQvhqL
reFl6O6K0t4mKCih047ml6ga7P316114SK7HPhyrBcuJf/J7dp0auxya0jbPw3lfOhZnHmeCJBM3
7cENeofiXnZLe3NpAwUkyUL8QgcP6c/J5tyQAq5JS4XIaKF5bNnbDa+TguiMFXAARBMOeXI/lTMV
HRTmbfrZc6O8ukP35XxrEgUU7/pbuDCqOTFSKfEXCS6H+uOfuhGZk0+Orreu4UdfKlgXK6AJSLJ0
M2/rYrz1FV1YvJcSEj5xmpe0zE6GddL0uRG7qtuaZRF/rCoEEYhv/AcUN/rGD3xezaUzt7TZaTaw
7ca6ffxsuozcwepi8i1LYd2hSkgPJf/bTcA2ftvbWbtNK23sWsBI9CPCdGMBFvrE9EeGROySoFWQ
Gr6rHHOwVhVQmo0Dj3InzNb2Ntd/hQtnNntRPqMqMl36MG/+ir8KOZ0jqHd2Cnxe06Rf8NEBtkjz
CWCfnt0VKJXhe4WFfBsZlv3Jpwl6l3RBe+uFnVcRbI/39CaDpgd2Ohiw8JNe72rw/gqs9F61Tpi9
ZCGyBGDLhWg2VTJVnyLZdA5R9rEUuLaT7HNnzfJryLK5mKSz8ok4av1fXGpxP8dqcFH6pxSnCpDl
X1FEB59UIOcbk/OFjxkJOycBpOwUgE4LYYUOde40M9xQf3TfdShZQTPp/p0o83Ibo+m/n+cku7E7
XI6TJxtRSsOchjhn2zSVTr4dI0Qe6bU0s9yFdgLDq/5SlCGBb/8+OJiDTQ55lPoI6TmZM9BNxKAd
FmlX0UFBiUcv/w5UJ3zymkGhs3Wn+i6rynaXRqqCvs0G/SGQQf5/vGO6weiYmDM92mnHn5OfccS1
QSJtKx9pgxpgLdVzVG+oUMYPeTP/lqzcN/b659MThzva65S2qJ5Q3Tu+JiINH8Qh19RkkR3SLpp+
aezK3prTHgTwCKTejZe9/InHPyrnWqZdbMNUEYV3MmnEqeN0mZhZ5kcNzlFNldpH0Ja6Da80+iBB
3S3GXhOJXtEukemAhuVTRaX5h5F08s+N21nmw9Pb8TlysyIuLubTiYEqQgZ5rx+2XhhF2MiYIqwl
md0YPARaDZiAPBf9Y5yIxVzra8xLKvx+/SbOfe44TdmKkIhGQDj6g5NJ2/f7upkMe9h20mokcWcI
/NdmlvvvJt8hKHSuiRIkpqIhL4eiT/1czdOUrYrJU89uaJvTymxhNq9EXdffA2esANLIEs7jSN3i
+2QEGOOdPqkPCeyuAVprohPOupF5C+Nx3sdgjqWt51NrpzGAo+p4PAFGjXXYV0TWZRyIQCw3d5lH
c4791RIqOcmRKbaODwlVy21haGmhXUSLv8IvRa1TgNMoW10c3KbMyPET5Vb0Vnl3/X2fT8MOWoel
A7lMK+q0fVG2IzwPKGJbm707LZ4Uk3xeIG1DNvsRp8D4oc87ccjQP25N8Fw3vvOLl6c0KEyX+p18
Q6j+tRZRJ4tHJGFkmUR9O6762IJSPrmdGzxkbmF4oO5obaNxTW1yVNSIGhT5aWDc2IS+NVtPhj67
UDp9hIjS2jh9DbPtpRT7ULawCpXeI+CxOHrQEvLce9So2JBCumMfAoq530sjiown2xz6gp1L5t/7
eZsnd05kWSAZigFcZqKgY25TOQNgqaZqhC4oOdUSzJf7RB/QYjUPVoAAAfdhZFX4vrXxM7diStq5
qNiRwuXLkNsGBYVtORiYrrPEU6u0j/gVxg6V71TbhGEOaWevEo3LfBOHVXhnzm4T7HKY5u3a9cP4
UKc5zFUGT+CviiSam/u+dZqfXjuWX+BDq4+hEyXJ5yFQyaHieFCtnIltsWemqtxPnq8e3N7J/TV1
bXFDOHe+O0Nfgx9JcPRAJHG6Y+oB1DkpmMJt50z6IVcc3dKiYZCbRb67PsjfzksnPy87YRoli6iH
RWVZXf8aZoMPEK0Xi2DLNysVrYTkKLopkWyRlhors95GVDeyJ2mEFQfwEM4Opsdxdv+TTV2JA6mv
TfTCUKRlcf3WLiw69AwxZrFtpHR9WkZGnthVTQMyu5u1Aek2yDe4EqpfQ998BRRzK3/vwj7Vpamm
FokbRWsALMdvoq8C0bX5UmMKLTzJIOQ0AzYYhEsWetin3Y6M2MK6D9q2zDY+60G96bMilbtxaPps
62MRIeS6J16NXZaDNb2cLaxiSd30H/pgDD70KL7V5vpbOh8rLm451kpagdTb1UkZzvXB3OLXTGgz
BPSL4rbrd109DO/KJgqcf78Yl2JSMlFleGxAjl9Rw9oSTiZRXlJW7r0/ExTpuVnxLqStduNSF/bi
LHJsgpcJkLKfc7Kt82tObjix5m1hR/3DLOWSnCck8SJOWK5aLkuaLQIQFs0Qxyt5XoglvRtj8HxD
S7EesdTScuek5C3//q+vww18k864P29tdtf/ISJxX0a/AONRR6W7NVDn9oi/7cK9sfa8feJHn6VF
pROpDSo47Nw4Jo4vHEE76oMKKkY94iy770IhnupmTpJHOxtFSVwV7Md9RDnmexz11vecMOIXWybY
dAi/9f7Q4I0+lAlbuZ0NwpgQpAw95iruympcpbVuulUPRha5esBEbmDvxphcNWEACmQigmiaMyKd
u0KhTncCwHTKaL1vRT2F3QaSazXfa3J6PtajBlvqOV2JPoc7++NQue9XY9B3/YriJHjihqSNz9fH
/PnYYMgjP1nOy5gsnNN+A6arEYOcp7Z9xKG1Dsk8gD1V1vJdE0c62FrZlN8JDxuYHFR5H+tORO8U
gpxv12/kbHjwK/ED0YbHEO76px8fCsxImaGet0tZkCDrIisPddtIoJZDJ13ovwa5Pr0B1+T6hZfB
fzo80IebOJF5E3wHx8Njyu2Ak7sS29Ecovx+DMyaZQ3nDKL+zk4+l5FDeDGqWDkgMR+nG899Nunw
3EjcUGbSv7U53h9fPgmxpUdJw8EzTVlwPXvElBgDFPeohP3zk1IA41vnY8Dnd2bRVSHCqLyeSeWj
ArmKanrh4GyJO47qwXmYFKeSycfFAlA53F+/9psY/+Q1I7sFoweTiVrRaY9Da8GBLizlFnISxlLM
IYR/GkSWPhSBzL3NSPs43xBYaN+lus/IshhyircAcOLojoWG5HBOMWI89EGIdU5AU91Q4AcGHI2K
3CxYc+qTwe0DpQUBB8rVjYNd5kpCo1tRAAr2isEs13NblO9nc7J/6DzCqJ/IKnwtgz7x1xXvBf1H
nTW3PrILP7JSqEzEosFdIuePf2R7kKXVBbbc+l43lPfCkPL3aLlR/UQoNZ0NkFhFuAtsd/7Vw3QF
7YRxnkBXQRj3tq4md581tSLDtqArRMwF+LI6T6lsXf+RLnyDi3RWICgnAQHt4PFtYpTPg8lamgUN
qdEr6APzwsjxvPGR4qwz7EMsdBE83znQN77C880Tn71jQ8jh/bjKEebxtYfRzZmlWxNqTW7M62nS
3ue+b6fXTi4450RTA/cUxXskQu4TxdymXNu9k3wHujqusfvqG1/LhZkRLwtuBBflASI9cTIxeFZY
xJ5gxFo0Ez8WeT8dZlYKyLV57N9xcCzuyThxNnNeJs9+PxOw9z/OzmvHbWRbw09EgDncihLVuds5
3BBuB+bMYnr6/VXvAxyLEkR4YzCYC2NcYrG4aoU/dGR5G+/kHJ4E8BV2C3hI2WS01ihjDZYsmzGr
hwyQr3JXq8gu+kCohnrPJD38WTuokPimBVR/KFsru4l7EKg7FeIhyvhh3L8Q0lCEMBq4437LfNjc
+Iln2aVBbYfqpmFAbnDOGvu6sBO3qBzzoKHV+VRByfH5bLX3Ai+7T3le56/Xj+mF9ZBYlF5XZGkk
mKuvCQK+ANU5GAe3MbEyxMwpvE8VJfvmRAPyrk5Jd2vjEc8vCWC7NKzkezBAXOir01lZSRxNmXlo
hRb6Xecl0ow5Q97OmCFrpOnMMDINl8CF07D8a8uIgMlbAQgi63t7PUdoMlFbWJOah1pAlewhwf/o
qKFzMosc06wp0TEEvr7F5wELIjxNBSYmDhz0swR+8UbDbCLcGhl63dHKEyVKz61y39qJmW0UThfe
Jy1OSypDStjDG9v1r8wwq3QG81MhrSEFfekOc+Qhz6PHOSl+AQipN2D76+VwtOGml+wL3iNaUvJd
/7Wc50STJpImClLLQHESHcg7GCEY2GhjaN3FoNq2Ts86rr6tiHQdnAR5xaNKe7IiZgpETwvTXUK2
/QA7vkeJoKneqSi+QEvXK79zxRZklE47f+3fV65c1mbAz2AGKUcA56fLDnoZOhOizwfUM/Unsliv
DnAEmL5qAhDcrvZ645ephgraVTU2EgcU/rQ7jzFwj1dZ6EkyjKa+oPcBkW+wO0NlqF1lt1jXxu8Q
5J0o40vDqv25m6P3TWyUH2zwAchyqpn4NaKBOAZhFUkKaRl3P/pEFV+KqUc5V7UW29kRO0XkI7Gh
5kAYEwghFV3Ip8Wtmt9LkTsl/rUx5spgTPD0TSdxp5eNg0jFkMTf4wRAAcPTesCCt6uc2vfmkR59
pbSkDm4XpTtXqRfpp2nBwHCVbvgRAehv5cA8GvYy2+CvAvb+m1MiQr9YSK79pGL0PleQzvzY7Kvf
WdyCWkmJog1W0vOUHpDZ58HbVgnNPTgl5QXrhyw+hLOTPszWEC0+8vz9rafyrg9pZnroLilG+pMC
Aa2MkoMW7ibPbj+FZH3VIWx0xEo1a9Zwqx9b+najMLJHRU2gdsD7xa9YyXXIuElXgCbsUOFHHLxT
uuUJ9Z908QUa5lQJpqFg5U6r8qHlz96FRYSSrKcPSoThaCmzvSLBGp1yw3i3jIATgqGqh99255KM
TanZfa2Yx/7uh4rqhaLXBc/WR9VXvWgxPTbGubmHVRnme7AqaHrbqRb/oajQsIad7Fr3hZi8GUh5
iJjcjI1ojTJJiBpSCpDgiyNULbpJSzW9CXVnRBtTA8WGoHdcgyBtVSk9h10AQKaq6kufW36aMUPN
4zsmI5HBaowMd8i64Pc+MxEH7DEwm4Hri/sattkes8VUF32Eny3mTShvKci4e+WANQpau/OvRQ3h
pY/w2TEfLZL8UQDVRkJMLH/SMLR+4Ufs5j4UClpuEOqnPZFxiB/o4mbfUyvjy9WK0Z59QXFs73Q0
Mn5WM/Khh1kfnIem8tJXNg7esaUkxOXrsfisxYuIH11Tl0kyfAguoVWrQMgBRjp6RQBZfwIoM9sd
ONZ4oFpJBh1NdhVCMzNBy67/INU2xVxFc/ETwkfk7M1uLF6SJoH1O9eVe1Pjc6Bjb+MuSIoMpa5s
/NrzWAdmjVpYFlPU++shtJV1RWKEdR0wANT8qgGjmwAJ/SHy5MsQm195SPXj9Q16Y3WdBjrCOHpP
KCLQc6LAOQ10lYtcgajxzlBtgSaMUYXVzZQ1anWo044ivY2lVYNOqVccTCybwKEpxTTvS73vLL+b
9abdoRGcfwRrUqI+NvZ2+Gw3WMqN4UR4dJnsggd0cvdTAka42NuT1tTUGTYTRBco2ksCQrx/NGZs
GpVxqtp9h/jJ8l5UsZE867Exw/AxHdCicQLFplAmFNjUMEP+xIx+RyKyvlhAcxLoeN4032V6Xv9Y
GEchuxr1dOgdt6exqw4x8xs3jcqnRJn6VxwcIyWgsUCjX021/iNAcBNzJbb4vZ3LfoWn4XR1G3al
84XLfhzuLABOaFIwfv0mxoEOmpOOyaNngmrkcyzKP20cqzSSkXFGATeay33XlBV9Q5g+xwLgkAI+
bInp4jm5wGu4Adzj8xUPX2vcTMZ9bGSivcWRWsTg4XMkHaLGyz/1CwoZR9ygIDn2Wlhs1fDnhw6L
PfJk5v701blATw+ANZtzOTKplZNCNVg0pIKqjpG41euZ36KthBOO2f5jjsT1yjbIWakcLwM1OF3U
7KCl6WgBBqpR1Ue3Y7KAs+AMGUCdvl0/4fIAnx5wNCrp4DIxJHNBBfd0qTaKsjyKVWDcTYtJSm1a
w4NS283T9WXOt9FkLInKLmQ72axbJdYuw6LFzvsoMEAxaAclysJnEA84p9g52JlhbpLnVsO7+/qy
F/IUKPzUEBSdwP3XZSf6NQqzmyQO+iEq8RJctBtUpownGjHdkx7G1lZEPQPZ8uqQ1ndcC4gtc8g1
x8wxmrmMTAMrJdAL3atYpv4b3bcaP7hESb17t4nim8IopdEcog9f0cyBFq5qKHb4fROG+WenswE0
FgxvnrISaumNhd5J4yOF5Vl7PeqU2u96TfuEPYze+x3zxJ8JgIsqKOsJ2NMMBAHxqgTi/i5MUP/d
zWVm3Ct8GjgMlcv8THvYbHdeqBtl4M6W+hBnNa7bM0YleOPB1VLAPRZlQO6/4IFdhEMFhhEEG9ev
qtm+kebGJ6HoVMxQy8UXO5snlMobxVH2zBJrBobq0PeMAaNMP+TIqzd+Otf1B2HNizhOSIUtAbR7
Dc2cudZe68ppYxSNdLKkdE4dIIahkXR7FDHx70vT0iEViNBsaTOwbLusi9EKryu9fAq1aBr2KmEE
/Y4S288Do49xPnJher9aj8kIzm9MQfwl8rKfs5qXj3ntqeLm+ik7IxZyjb7JRHCT0ouhVD39iJzG
mjDcGbJgMWLd8okYGAW4toIuv4UsSW5h2IWtIBE1xhCmW4TieyILRx9DN+Rg7XZUFzYw6X+XpTHD
La5HxOjpOxR9Mn8wQtO599x2phWlVsl+mhdMM9vI8FGbKv3WNnE2j6xy3iM+D1unEsH153tDhJwG
CW5BZgoAaxh5USeePl9bLIbbD14aGKmOqGAW6QYVhmp2u9BuAE8OU+OglDPkN8RLA7vFybY+VUBg
y6Me25PhN4D+v/c5Jg8Pg9HqxdMkrwRQW6T5VGRDZT3CCc1an4NHrmPMyBpLY0Kok7yvgXRaDcvq
2Rui/hF7hHncuzVObn4xocnOd604v/s2V14Kr7V/GXaBNuX1LTgPJKiKoq5DkKRdgufy6Q5M0Dod
jLmywJqq8m5ekHZLIzrIpWpjltoW0cYNcB6WWU8y3GEsSIPSVbzErbgdhrrJAr2IYw1VI63sHr08
XzYC5Loa5+QSFmlRsxgdoLVetaVFIxr1VhoMqCc9pk5boSzads9zq8/761t4YSmm04ZEjDApgix6
uoVAW2nPWVMedIA4j4grgnjvbPeFPoyyQTE5awnzWNAuZCOHnj8D8dX2hZiBOYWbJAG2nqK+L4WN
IxXTf+9pHCbmLjYxlcKiB2/vpsKmisuTGpUj1ZrhZy52euNxB+ZPYeouECGt3njxslwQhQVQuD0n
pY3v+r7Bp6xVtOjWtAfrz6BjC7ZzNYEGEH0c8bmxTElsLRYmOzMD6d5Xra79NFedYUPyovH5EHb2
pivG+Vm1+XDehrKgNRkAnm50o1Tgbeu+CFDXn0p/GD3hfQgdRblX8pYKXHGH0dp4uW8V/2mIkGAR
8L5MAkGLrAFPSZFrajeOZZAqmYeze2/pxy7trPtCKOod1GjrpsDteYesmPhtKhHmiC32U75nlNaN
h47bzkLV87EtFyw+6b5S7HlFDjJaU0W50zsj2gja5xkJhFckVEnvHFKDdY4VY/5hLwN28bw75zj2
BpJRfbmvG4uRsNMW970T9xuB9PwT8BCHkOYRmvxnXcGEtZsVpLhtAA+jTXfIFVqfSgfvdtzYy43n
k3fO6QuBUAnpCCSYS9BeixOacAaRDeqqN4f0AxnlwavyANK+RbZVeE9VpM4+VAz12z9+5syBeTIs
FSyN3Got6TDbRK16Gpugnd1P9BdSuvpmZgbzYDTvry91dtBZimmv5diolRNoV1+54k7QxCYN+y8k
AX8bRWceaSYVr8z+6c440bKFd1sDzIB1ISvHnElHrcKjMDz9skxCstt2VR30qH9+iMOik1BkCIF1
14zHwtKk2k7c8+dcGHeMHMsA8TR3I7qdjQ/4GRYpNA4aAM0o4FfDlCIfapQJ4jaI00T5mWqDi5Wb
Yh9mC4IXPbLRvDerVDFgELr5TqjAoWa3rDc++fPdZ9LHdwP0z2WKsIaHzQx78IdcRKDm2vwoWm/Z
s3nuLVaIo8qvQJx54xI+O9IcZ4oCqdzAjcjhPt1+bYAVEyZJF4TYNt3kOo1NyDLpsYim5dHyCvxV
BNrWjOjyDc2Zsw+XlTUGqUB96AGAPj5deRCG2S4oZQWJLTINhpwu7iqL4poEKA03HvMsMsnFYGfz
7fCmaeueLsY3q8zwh7vA7QzjB/AC7abr1GrfmPq492Bk3k5QozcWvfiEADmRugNgQ6Z3umg7GIzI
8cYKXBo4e1WHjd/Unn6T11l/e/2zvbQUt5PHrIT2Ijjd06XKDO3HSMdL2FBjeyfE8APpveGL2TnR
y/WVLhxRjibqW8hMkrytNVGgoeRFPeokkbHi3M3j1L+D9/4ap7Hbg9Kj8XF9vfMDCjZJXoJEXAOV
0lVAgh+swOHsgTZg4/zTCbPYd5bQtXeuxeh3p0+F0cJMa9GRny33w/XFzx8WIi/EN5WkR+rWrfKr
GGfMHsQhKaqWu8eYz/4zevTFnUKkeIES+T8sx1evQaWVwK819oVCCJstrciDpVvMR1y4593UMLuy
Iif7NqItcLj+eOdfBe0AXiMguLeUdXVqZEaH46LN43XwbGxhT3dqKcJ9I0S90zpNuS8nYwtKJV/Y
ySWKMB6FjwSPAASAWnR6VAuyjwnYIfemmO0gKqZiN48KpNm2qX26cRZ1HCPSzqzyB7seoo1nPv9S
WJ7DxHRQqsit/dRqZ/bc2uxy0EF69qzULpogHLC9xxBlI5pf2l5ESyjybGp0oHWnTxq1jj7St8uD
cdKGhzKj/grzAj3VuHBfUUsaAVJuCiifjeYB8AEGIP1i3so8fI3cAoTjLAomw4EdjdW7SGpmH5eC
KQhgKP3WWgz8FBAtZYCBothjkqdiVxee9epic4RDeKr+uH7Izj9gsGw0e6V4HBwCaQ359wAPOFdU
CuQ/A69Qq5dyhnwqDEoCzSwQo3K7+OB0hrL3qtb951ctmwioZMNZ4Ih7q+MdKyUW8FiBBGqdZZ+H
jo6upVfiNkncLcegM14VgmS8ZEBBzPLfztXpU1o9Hn0UlA6WU453YyHg88TsaHmRQt03+WAZ7S6t
hBuMqQFJxAqhOWVa/jnHWfXT9f0+i1n8Es6AJyVSSGrWNzryP05dWIMDWhwsTqVPH5lyJ+/mLsK/
qjCtjWv87PV6ENgkLxEICvniGneRp6UxRoY94RE3Ne9BaDzMg2Z+zcasuEGVIHwxK9G+CkdXbv71
OcEX00LRqceY0lryh/01GGaz8UlKFzVoRGUBf6MQMpFzfnay6EdW6lso2fNthdwDgoGUhfDFJ3a6
XILcq16ltRb0qMjtpF/8EXsOxlIjQ55B1MrP6493npHSzYRAzE2AHDoYrFWcTLxSnW1l0QKVBsyL
6Y3ps4js5FjF5MO7OR+aXejZ1MlpVnyd42LyO9VEre/6zzjjXkgbKBMsA/gNWYCsw3VUK1aBL6Ma
dHgNlp86FKDtJ7VOta/QQoCgeaMVj3sqrt5EiLl0A5yZ5vqBQWBPnpwby2fd4aM/NKGhLTulUUfL
xzWmAXA9Q7jZdWVj936JOC8e6+hkJLsSC+EKp4UU7ffrD3N+VmkQSyYTm0qlsdbLRAOmz61u1IIK
fPkMaslxPs1AvJ4zxQ5vDCVPDwnCWvvcnrZQITJT+PvWw1kE1jk5NuMAsClr3mEPYkDgVrX42Wjo
flS59l1aD9UGWGJ948hVpHgcbwwU0tnLwvhJN9tYXfxS05efqZN8Lyc7f+oTT3mk2cywNm63tH/O
Lpz/Lsq0Ey4UPLG1fv3omlAQBnPxI/L4hjkEqNwqdJv9ZEb6R61FMS2vYUD6gMKSD1UPVnnx5vLJ
LKv22CZDsxEYLm4CyROZN3cuKlGnX6o52Rlu64kKTqIkzjpvfrjs1wxOwkVWohiMYwOIZeNLeesf
rl4xUzpk3slWqWXfpBz+CkhWEbZVGfaLr+AruQuNwjsqbeZ9LM0q+pU2QDbSGnGDblCnI0zfkgFg
E93mOvUlokPzE5CvJvBCkMOmU2KqHg4gs4o+/zpFGGhEuRtv3I9vvlLrX/xm9EZY5npeu4WlVTeh
8g5erzV758HGNX4Xoc6HVpoSQTKxWwf+Re6pyDLEY9Camb3HztU5OHqqfAQ8SULTp1uNxjM6AueJ
qfkbC46wQwA8fX+aUtE0inQJE+zH73reDXiwzIP3eVwq965KQkXdI72qRftYEbQSTZRdlF1Rq+J2
ou/JSIVCHbslVVGfFQQGP9d2YrzQGkyGXWkB9wiuR5V1Ril/L582VR7lM7n7KlAPQH3KfshmYHRJ
94Lid3IncEfZCxv38+tLnV0Kb2vByEIJQJIR1k5hY26TpeVAQ9Dd6z/qilN+VBTAV1E+iNcmUs0d
0KyU410nh1lxumAR9pYg7vomlL+BQlPClGSKsSbO2FFH4OpR362M5ZeiJQz8WryR/Rbs7zerzNSt
h5Y9iNUxlVkVrS95B8EJOD0QLZUzlGdip7EIxvvdHPsKbYUb5p44dWFThHlClTm3fHL6sQBwu8um
aW52tRGO766/gAvPLnXOJCkOsN1ZFjB4SE1WUbP4BYMXnrhf9lFqlneq2s2IWi7GRgnxRjJbP7vG
tIJCGy4Ec9DTZ1cQEQtZb/F7RI5u9RFM9ZNVTR3zfoigYud2ISjDXOlI8EUpUtuPgK7/EBY0wp2J
qxFyV0baIjQSKvPrkCrooZQiRlzUMRblOBFulCOCIO13DLDNd1E+FRyaqO5vLbu3xo3QfGn7wA1y
eGlkEptXSVQ0d56FEtAMsqJUdt1oZ0+z63S7EQy8v2Sh+Y8jco4qSAMm5HAZyaDWOWIjsOJBoXz2
Gyf7IbxRDXC1tABCNAXiezlBIm+W2+tH5Cwc0H8hHbWZWpJ9oxV0+saaJQIXhkwPXoKmez8sBQxA
N4tQlNG3nFjPbjq5lGwKW0xlqPdWKXATLeMSKi5L6Z3ygG/HiBx5OUNcs2xE1ir7sFRdv7GnF5+P
YkqqL0rvMvnnf11zIebRppF55R4gS/OD0XS871oVeVwpdX59K8+SJp4PoTyJNgXjzms8XapNOf4T
6lh7p7Krryk6s76dAIrburkvrgPkH11ovm3GF6fr1Dj7IJ4Ld7MIw+WOZgh9F4+N3WdLEn40wqz0
UUGpv9tDMTzH2gxyDXs0v7QL9FHC3rF+9s1gBhnKLBs7cPbBYMIOHwokM/0DrupVLtPqzaiH6MrT
PTS8DxR90wGqywzVc0ZqDaWjjXb8hZcLkNi1MQQymSuueT0D5kt2UgEkairHQRFIA4eGB48fLd7W
y730aBzat8fjE11H9SxJZ0BTfCf4cQNGT8FsdlFc+33V5cd61pSNrbz0aNTnUvwDKjvg9tOXrIdq
llvwFvaCseSHuMC1rnTq5l447lbjd93i4mqwEFnhmcDYMwNeNdVdBvSqiYTKHhoSYqgjwvGojk/G
Kx+L8dDhwvKEitWgBI1ipQc16/v99Q9nXejIH8BjEvIYHQLuWwWGqldDJyyxRbedZnoE16E8l23R
3EjTzqdlnpK7EVm3mHHgVATXlz5P3+TapMCyDcXntBYOopates2GszqmfVUdbFOkwxG+BmbZZN7h
TaNSe93RiWCwG6Pz5BxDsxixWQZ+a/7JlrIJHA3V/cdmyc1PzUxrdtctSvw9QnIRHVMoNxu30oUw
evKLV68rKkolaqnt95jKdB8cex5u4ZalsF5NAINITH8YTFLz6/t0aVEGTXxolAwcSvl5/BVGbQe/
K2rhaj94YfJnblu0t7QMvZ2iG5/B84ggArFwuL7oGT1FHgyOJWNlgio0mVU8Qc2BVqBSVPu40bz4
W+IhyOqrXR+m91aJJihYVMBc+7odzNs87rLv3WL1yQGS+zS9jOjlIyzZN3j4GXMJztyFHPbh+k+8
dHTZD1Idqn++0tXLqPIUVFtMfjOMhRPg3Dcd3AG9QY3x959BAI1XG7MI3DrfsuG9FJAARkgVRylF
ZK1uAS1NVDOf8xpnMKNHv1BFZYYXYX126YTjBdv8+OcnlQbqvH8XZZUznEiDkVceA4bed1mj7zvX
TPEPrEIf+031UEzxr0o10q+oMW45BFx4UCYaqPzQhpA6I6tIiMZOklo0Y/dFhMeeZvbFrcgzsdcV
xTxGmrklnH7herW5yWW6AB+Hf06P+uiYTViFERtLwqcHwrXK+Ba9lU3tFPmGTpJlCJOk5xTgjKgA
lq4WqpGHCd2RqWxoSKTrMqf2cRBh9zC23YhuzaQcG6XO/DBmoLobS9E/2pOA+19Ghb2jUxHvRk1P
311/zxe+dAARskTkPxzpVfmSzh6SekJD1hDw/5PQ+8xXgMbelG3YvQfnazy0afXp+pqXtpxsAAaX
HLNw3a22fMlyvcQLBU/brtznUW4/OkrcbPTTzg4SIG4qUYQKZEChAj5dJa1NbSyQKvVFlKZPmrZP
0YpKJSRZHzSxERguLIb8DNp+4CF5xW8d+L8CZpLSFlSY7PBay8QHFo69bFhBRZ2EeieAJ23coZfW
IwJJuX8IXXTVTh/OqfVOVwfH9SuM2sGRDt6Ruaj9qLpl4zfJuIl4PDu9AKskM48DDBYfvNPpggsD
CkefdBbUFeg8Sh47P5elnqJDh5ksVsRjW8V7a6lRb9Yj5MFiWBi6r8Ez8A70o+kvVXprHBSMaYEA
E8sCKxFxGeDqGv+ZgHR6eJFFzaExELXe1UmdPYxJUg9H3FE7b6dETr2lsnF29nkmCiFEQcBca+Z6
OmAgwl+WdeH6rqVAftOB7CPXA9PwUM61ftSQtQwMa1Nb7yzXY1mSHzoUjJwIkKsIlxvCdhUBhkOb
jQ4E5GRjadaXBnAKffQ2Cr6zb00uhqSeRf4BXngd3opZRUDcYjFTOpfduKmDh0VXTtGWsvalhZAD
ocGIpRj3+OryrhWK90YpPH8owbmavT2+ryqr+Hw9dFw690xypDk0cZRtPD2Go10Zaj7PAIl1p3+v
jfiwVSKv/AVBtdu+Qfvq+noX3hVkSRh+dI+JVet6uY3FAPusgNNVZvQbRdlVDz3Sx9qu0qv29fpi
F84j8YO9ezuT3lrHY4QBlKTYdKEnqXWPmjH/WYwx3Zl1Jm69Mi8eco7sRnp5YUOlErompe1obK6n
DjMCaRQ3ludX7gBhbsIwPgPs6is4db4ug74FLT5vyDPvBLHA/Jdxh2SFnr7Bycow5ADA4S8oSEGK
KQpsLyjOG1GQ4GVI4Ec5ji19y0Bgap0GZu7iHe2xHW6QQtwSRb/4+CRz8ucQuNcoGASMwkrocShh
G+JYDBWkOdnYLWLnK7l8Elx/w2f5Iw8vczgaPxQfNJpOH97B8SNfYqKoUoaWfkee7Txl3jg8pMhp
vC7mot40neHiUqIJY2PtS6cLgqWJuaxMd9a5q4lgSj84YPDTEItkC/3lhyaBhVcWbfdBFOn4HiPh
aYvQ/TaCO0l7eGQYo5wwQNRM2lfRrmOCgDNaHvplG1nzPZI0mfgGdQiBbVEpU1f5cGdndAJcL3/n
dsDO/XHQ+p/K0uG825mKM0EqhKJ5dB2Et3x9Ct33YaiPrZ9Q/ZTHJGa8vfP6qG98TFi8Ys/ewvFr
winWX5dCjT+mQ1/SXgdCMvjmYCO3a6IKdKjtCiVgAB1eeZ8pU5vv0gViYdDrbpe8Q/RsuCkTtRp3
bVcUn+zQQv17Ntww3xiMXfwmSLGlih81BbfR6bGY1TDpqnRCtaqdbTQzUGv8Y4dVcdcA5d13+lJ8
R98GTS/h1bfakna7tPbGD7nCaGaXR3O9ZRZy4bMAMwBfm/QCRZEzrI9w51R0k+4nYSm+LM1oyysx
He5ThI2lxHIUbfR2zroSdLf+D8RMKgqz+XQLmrJuqtFLdb+fOtMXiz35AMa141wAtdwNSk+XOa0b
OJokIS39vQRe7fWP88JDU3KQBZOdY/28NkrPkJZuh6jR/YJduamNaGbJLle9A5LU4kkUM7Sa60ue
Xy9A4zFj4bNjOgk04vSpK/xXGC7Xhl+l1fIwmk2xw/8ihzMqtjq/508HMJ5WM4vg9XbmhqDHuqCy
YdCZpyN1lVrOgSPS19RNk4Oupf8qgEVAhX5PrMP00yRHXYV5WxlVI+FfH9go6grTEB9rN68+zxoN
73/fRJmb/hccizfh6SbOg95GVW3rPiY6XrabqkS8ClHaTsCYChLj9dXODypFIsImSGhwXTDRXq3m
zAl1RWyQNGZ00Ks0f7WFh4VDlmrqcUlir9v3mQJHWMvq6lXPR2Xr0jpPtSQ/EcV0BgjYf67rJ681
HRGZI3DfulXvl3wxPnBoxMaDXjow0gwQ2DEEDkuXf/5XSTNauJnWOaSjdKrQpbLn0NhnBvzlkq7T
p8Uj6F7f2TOYkjwzUlDBkHNKODCrFdW2QS8rKWAP1Z5bBdqki0MvOiypEH9/Ab4AZTS3s8JviqH5
EjLooOwow29R3ugv13/LpQ8ThjQiKczqKOdWx7eb+6GZRkinvR1jxVgV8U3S2+pRWi5s7POFpTQ0
m2gIQAJlw1el3DQbhuJASfHDVMufzdT9QCUePnTR9PH6M735j5xexdQ5svdJ3QjNdC3+gZsb5kpp
a/rO1JbvabXVH0Pyn5qMYE6QLwIK/QI4wZwPWRN1025KWgd78g7a0i62OyyaYqcUh0g0lb2zbLh9
vtbA0v/371kaq5Il0hDXGS6eHjxXV9QuH0CzM1ht8CMHohCgPVGMKEfo1X5jU+Tdut4UzhxTDLrh
Enp5ulpqoYnSd8LwCxxJDHQgak0sGDxpS/zezWYTzkQatd+m3GMGgIbP+LtwGUguJv+fr5pjFW19
BvKFr38RBwEpPyDvtIxWv4j5VasWbarimBfnBwQUjF8Ck40AayTlZw/3soNgUWALARoiweuiVIN5
6buNjZFXz+pXAOgndJOuA3lYy7bE5SI1KCN8OcYBIuJEGXmLPFHa7CJPSWLSjiH/xlS22JjgXTql
MhMCtQdAFOrqKhNIUPZUQqdQ/bDMxzvV7NP7PFXbT1YfzXd0QfHSKqbKj5uFFDBXIv37oKrVTT4l
w7Fsu/wDSJ/q+1ip+Z1VWenv6+flQuxFF5/TSbuDsnANYHRNBFCLKlN9u8ZEykCGHA2S1o439F3P
sRRS9ROUCrUuBEy+vNNjObth1cwRzmJ1o9uo+I0gJdoeVscumuoG/rw5fayp3HSpL6E+pwuUPiRg
o43U9MIlwEAKgpfUIpX94NOfMdrm4DhJq5KMFfFHPUuaL6aeJJ8Ra7DvJ/CqG4f/0qnjvkH4iWuH
a3Z1u2rST7l2sR6xIEs/l64THcSYF3e6N9a3vdGC22LOeXv9nV48cjDY+OjAaqIcJH/V31cdT1Mv
VEy+zZX3Q87B7uoxnz8CxS6PpbvkCVIFYfjHtuf2a8FcwATUL81bqM/VJzOa7HnXR2oBSsDt341F
hcHS9Z946T2AYIMjwuwejII8ln/9wmph3MTdgcmRokaBmGvvBYYcmnsITDTvHHNpN875pQU5fEy+
QIgTG1clSZJ5YsTJVPMHvYrwk23m5F0GY89AstJOGl8fBjRorj/kpW8LBKKkitjUHW/Du78eUukc
tTabWfPV2Vw+YDX3Gc/M8dv1RS5ct6TA/7/IKrxkZezWE3Mvf26hUO0htC1o6XlRWaCM2U//yzYC
kMXqjUkr3cbT9xYuLbd+iTkVyrNGcaAIFOOB8z+jSdgwXuviLd398xaD7ONAW4M9AFdrTSZSFlNT
yjohG0704rYWeCpOWWcFAi+eW8yNftHyqO9K8N03/76x8DWgL9HgABMhN/6vt+f16ZI5HUItIIIh
gBo4ofZZOzxBoOs2DsrFZ+Q74FqSZpJrnc0UkIRiE/n9zoum9ptWaOH4MKUYSjNYLg10sJCRCiID
Qypf16boX92kSVTJF2AvADED5r3uQqZVko+xS7Gqo3YVRDP6L626lC8Nsg6H67t6PhRlLRgpWLgh
64UP+ioi1szKKiyadH+x7Wm6t4d0nJ5RbBsjHxUYNhmPcsDMpZq1ymM2mWift11JEZvPugLC31Be
Q3PW+qPTx+JzrLbmlt7ipVCBIDATW+bpVO6rUAGIKcE8OcTjKYJOVmsJXiFL3D1gWPQLutuykSBc
uiIktQt5EVXmR6tPqhdATqyJFhai1/AcC+PzgIvbTSjy/OiOjbOHAt5vnO1LpQk9QsYevAjqTG/1
jKVjJcagEZrKpRXlFzeb4juz9ZrpADC1BveZopw+D4sidiIpFeNu7LKx3CkxMMUdlXJc/Q/ngkIU
kCUVPdXvmv0F8ECrOH2qHytTpRzVyNL6AHhzk30F0Ox4Qds4XX7oa2MZj3GUQIAjq0/ZniE3v6Za
oQ/U5uCjd+qExw+wdy3aOrwXAjpxgFsEfxboPmveaq8rBdVyp9LGa3CLSEIdY2x3Dq5/IjKwrDJV
/nYkRlE1wN197WzLWFUM2Lhj5EkxcTtVi/W5EOKdmjbK8V9XIrByAuT0Hwuo9S3seWHb9lFtoxsw
FsckcpEgolH+I22G8sP1pc5POUsxk+I1yhXXd2EMgMHojM72C4cL300UNeAwYcWgQD+YFW0MJmue
Nnby4qIgA+WcDwDdWkWhWUwHkiQuc1xLPQ0Mm0Y8PQA38FCwfkgKc7r1GnVLlvQ8fpC40McAScYt
SYg7vThy7GkMvXHwtkvgn3IHIwY1qdYRpbHi6FQ44l3f2gu5NURUJv0SIKjJyc7pgmjijCKjv+O3
87x8iouaITtgr/wDfOPuAII4fNRQ9jukrW48hpMzf+yqeeu6POOuSOwg/XBpySObgOs6J8Y7ckSL
zibDqjUnQ8FH6uFE6TQgSgCzu9lpem/cRcKZvvdVrD/ni9QMskJ4RDs9tZs/amW7360yrftHqxib
LygnIKgZW9Nc7bpBmX41jdt4gZeb7l1iWq1xB8VE+XR9N+VmnX59PAYdU7YT0OzZJFqLZ7M3UPTx
Ha0Z1aNdaImL/59e0ZOP8dsD6T1NgSCEZYdMGEnlV/QozNvrv+I80tAuYPZIawNhZERbTl9pq9ud
GhpwBPW0hThppcm7DrmPjbzjPNLIehhOuwTP0Z5YrbJgMVkri2v66jRq1ftmqHNlb0rz5nqhjN64
dC6uRheMqkuqwlirY4p7qcgi2zN9D6/S9o7J0Zg+Ljo6bL5jd+gRXt/CS8vRhELsALlWKWd1uoUo
jUlSF84hS5+43203LQ8ijJOvlb7pIXHhbaHcLV2YoWoTR1ctrx4nOWlo4VBEt/FPDYGwz3WUbOQJ
F8KKlAcn6eZgMGdfhRXAxy6oShZZ1FoxcF+osoCmXgzBZ2qX/3B2XrtuG1sYfiIC7OWWpKTdvF0T
x74hkuOYvZPD8vTnG19ZFCFiB6cCRjya4ZRV/mI/lqhJfL+/hHs3y9WYMnD9PQbWAYK4onJw5IBD
BaohOSFONJ8HyPafqGzGn9dFczMcJ6f5ks2J+iz6efp6/1fsfMirH7HZN1bUraZYOJELopSnHJdZ
rNWbDtm++EiKfW8oBO/pnwJnIDPdDAV2sC+pKboB/JVOR3lmjZ6UteWCUub1qDYg/7LNTQP+Gfgd
EY/METeL29A0bLyiATehiMK4NElhfDCtfjUunla2eeilOgqy9pCv04NuTxBqgdVG5ZtbNlTmNGDI
5MXgKczNtlKj2OzoS7N3897+AdGz/JukfRZ+ZujTUUa8t4c5IKTfYHapi2wGE7TtK6gUDFYgPChW
o3rVJqLeJFf7QHeX8YAvu/c9cdhjLNJSnqXNEptxmmZCyxygKY6ihagauJOvpWoaAQEU9d/3N+qv
Itb2izp0GSlwka+CHrk+LoilAc4fOaKk6/y3OU3jELRDOoLRKgr9c7qmi+lzX2G1A5umuojOoPRS
AcAsBpF8VKJJhPd/094K4PhIHAlxAZ6X/CK/neAVFbY4QecXEo85/lHGnQgamunQsi3tcn+ovVsQ
OSKWmt1selu6lIs4f1pQAw3SbOq+Z1TVnxoU1JKDe10u4maRKfvL9ipZJLjazSJHzoJvZQUyJrEs
PLexTFZ/oOiLmOWgGIbfKaX6PcPv++Ct3DmtAPCALZCiyZra5jkxa2MpCQPcYGpMt0I0ImnPCXGl
ecYNb439ZbFxkdHVJv4ydHOBifc0ONrBj9gLsrguPBh7cLElEfv6c7brXI/IbnlBE2UO4txC0daw
c4AN+824Kp8SpSzTYLadGNtmkCkxMvfWOoVWOqRf1Gld/12Kov4GxpYFHG0NL2hzdJzYx5HX6ANX
7SGYOUvWPCptMgFbMRrseLMOiOfbj6ZFwColeKQV5rYroqSp0YtWKv/MhhfS/sfroVDXH3bWagfF
59szgHcIIwHZoMVJPHW9aP1kzLWIhiSkMzC8OCkqNEi3FjwlSXWwOW8vOIZyudkgyzsQFDebUxuc
vFniDuSgGNtLbkuxZteoLvmCezFIjSMQzO2Zo4oqg22qpcBCtwAchZwKf6RMCSoPtcYYs3rfHbMj
kNPtAkqvTWlgS5qIjIf8Fb9dIu2aVkU/QBJRUHWlVJzz4lOiejWawXvztmAoqgDw8GUKtQWoebNw
sUGbaYzWIFq6ZhwBsUiFEteoz/fvq91ZyYFYPrAaW3h+JAwMxL0FmlNkR+eirNsAsTz1pDdIm90f
6nZboGj3K++F9UQfxLhewGyEVpkluRLoeoGiXuZZyylVogXEkvO+VM2f94e7kcUm7VQBChMsUl+H
WrS5JlSEVFEvA+a35lwnPm0VlJKHCD9WPAQQqETjXR1kWzCB/gt5rfNGfxgs9ZuLEDTuJo6xDL7X
d1YL+Skbp9cJz2v9gg4abjj+WrdYzhz85NsuIV0AEi8a87JXuC3QRwSSIw0RJZij2v5sd/P8Oa/T
2W9HDAn5aSKMPad+sDPjSUeM9V2cIph8/zfcXvGSIoAGEe8XaewWUZYs1mRSXUL1dLIxpqwlQj1p
9XPWlTVlsEZ/dLh2T8j8Zi9FD5nq/vA7bRvGp7TE/ImPQCZf7xInwcweGCgi/bkrIWCwc4IMWfwf
uqFg+YBmdO+XcVZ/Sxat+5SYa3qmrCt+4CnQgXI3xouFJu25LoSITpmHkd79H3j78vL7ANugIEfe
eNPJ/FWSy1RHoYfnuSczj3LyAi3BHCgZL4hNLKHWl93BoDJEu37u6Z1pSBLzWThC245dkfYdZuFI
tJNlWV+jpq55nzoR6o0zhItqr49jmi5BpojkAHC/dz9I7QrUFWlUEbJef44WMjB4zQK5WE1D2SDT
ndArI/fJsKqj4snOULIxTaCK7pbcfddDKYmeVovJykJyJlZzphyo1lxPczjVXXm0z3aOGoMRocHC
xNPG2+wzHJpT/sOjEevO4n5Lm3oIaVOOoTouanYq9CL+iWqOF50nE20qGOGW5ydzdSTZtDdrKUQI
m4HZc9tfz9rT1hxnM3im2NClceBps4YbZBI5z71rlZf7m3dvMDYvrSREbMjSN4PVvaNF41jGoVeM
DlZ+Kj45vsBfFTQewtZHqIe94eRVxlmW+NRtS0XUutrWHWyN1puAwihF/VepAslFpGL4+vaZcWcQ
3FN2I8bZJDmUcMfYA/gSKCY5a2E65UPWp1hwzKi+/4ehaP9JrSuJMNavv1jUTw0KV0YUxHPmYTWx
GnHQZ6L8V8nsozdzbwXpv+BVj9ARiyj//LegA1L7UGIKGwWmGYsxrCCUdxdklbFFLN1yeHuiRKUW
JDMCbYDQ2CfXw+VGyweblCjQMU57l9hTHtQFngdExkZ8sIx777MOEFXi9ShRwRq6HizVEeUZ+zQK
MpNKxjPv4fBnZNnKZ6PRqp9rlLc9ij2t+Uqq6lApR2MWAzfNbVC0Wef/jeilR9yA8YyBA8EEJjG2
kb8fMb74cf+D7/5SyU12Edri1jc3xwY7tSVBgUQem7JBx6Bw4WIrUTOcstYxPxHBjZofr0nzvmnV
ZAkXVBhPyqgJP4368dVKUbZMMX3mhsa28IT34/rgUMY4AhTsvN0ca/4FbA7Zny1hKe5ROasWi2Au
dpRT7+XOC/wHD7GMyThR/jRDtATxd25Fb/lFD2nk/kLtRHjwbxFe48CzUlsaQJyWk2dmAPqqvhzP
3agIkO88i9E8v0IbeaseFwEeaFSeJbh+cAu3eUZnLdRtPa5OLIqfdLSiAkzBCZH6Yrpo89tFQeRw
ciB8ARh3+wiXq6r3k4rzYDYM6bmjfnaC85A8ejOGKa2RNxXWK9b4ZRVF8zV2vOox6YX92InVOcgP
5DHchAOAKhEFpjwO4u8GV412wIj+tBIYQl+fpN8tCrVm/3D/a+7sJpJ87m1CZw7qVqOA2Efx4khP
whHbxId8TeIPSjZ5SFGWTVACFDwP/Gh/GVAMS7XxrUYxfF1kOIl45FtFi3xzPVSGMrrGAujGaHTt
XCL+j6W0hqJcl5ih1Vqq7yI5chAW7Ny3cLfod/+CqTHt6ztp0Gap6kPq2mqRcwIdmof40zmnaDq+
/3YiEMQIqHyCUeS0bEtFHZe4x0lMQm3t1jQA+2H/abbT/NSZanLSvXx+Med09ZEppiww5dAahjg9
0nvYmTEZv03q7BJYUgK9nnHaey2KfXYcpuukXYaagJLCSfHPSKB2dOPLDG+zb02pqgGEhV6/ulWz
TrGAcujoJ3DiivqxoY/8pbOV4VKlefEgyr79q8gHTz6sFdbkEHgfza6BKVJY0d9jCyV6HqCbHCQ8
O5cWXBaJc5A/iWLa9QJ0gBxMIwNAoXjpT6MHXWLEiXuyS5Fdaq+fD+7IvfUmvyEzpSQLK2QTUK+t
CQKy0TGAmCtavxNWSNzPLSSYhNbof5gbJU+QV9R9ac5sBqOm2iMePzJY3atkrrP34hWZ+1hX8GuD
zhjWgwH30jeqIyDMLXpc3E2b7QSsRiktFD3CyUi0ixgM5+LAag0jK7pgcvIeDKwtTYWKx5gAxG8w
+nzfd0ILe2TZnjIDrUoRN4j3Tea3+9fZ3sKTx0BaoqdJSLp5xDOMSxc3N9KwVmv3nK321w5NtrAf
o/jgE8s5brc5esVEazhdAWCXx+C3oI2qoro6FpcINen3djKU/wwY61JQqIcXr9Lsj5YD299zlOLD
m6dIA4MKGDQfvvr2LEeKbUZRVMWhUiGLN88rSv19CuveEP8hUgRFD0iF5qwkR29WE9iRNw5NG4e1
qNaLhTn7s51AXMr76kg8YOe1oz5lcDR/tf221fslQo2/lLNyYy16ZySx8a6u1+TtqRF63VIykfIL
wNjNhGAHJUVrLXFYpSLG/KYbvfaUTdjP96l61CXYuXM4lnx+VpAuwTb0NcQASiclcqFybb14peBF
W6o59dPWE10YKeZwsPv3RiRmkAaxkjm/pQzn1VzqlcE1v7R1dHGatQ2hM/5MbCN+Bjd0RPvYG46k
D1UN6TSDW/D1EehidRWtY8Vh37ZKOLSaeeIeGvxkTdw/8t5N/8PXk1kEqgfQoSA9XI+3IuYT9bUZ
h/ZElJtHVGDsBcd6rIX+Q1ILChPTU5VAkJR9s1GqFg9DYUpboLZZwzSqu8ApU+tjxOP09miEPfLL
ypYrC0rv9aycdYByVRkF8sX66sfRqDyoMf4PCdY9b6/zUF5iMOkiA9ZiM1Sbpp5TrWYRLlPbvzf0
0n7C8H16yVZlOngjdi5i2gI2SS10AN6mzRNRtm4Jtj7NQz1p0A3IBySYzLarWj8XYj5YQvm7N3ex
ZFxIe1z4BzdIS0OM7urQGAtzS23/BNXSPvfxob6JfEdvRkG/iqo2wio3PDxATTSk0i4PewielyVz
sctokbOaVhdDPljlvtNpKLHmc/k56Zy3GqQRKkP+kxQ2ufe1rS9by+dsvGzKw8VOpguo1Y9jlJZf
EAAdHus5iw72yq2KJ+oDVNVNh+FI+LYA6JleRGFobRbmZUdwYQ+RSW3YjqZwjrzy3UA98UEZKuc0
mmn7Hgxh9bkHgPcSV6aZBnXZGn+b1pT+7/7rt/Opqebh6wRQgoLe9vXTKt3rjLLOwjUVKphEBXpJ
kh9RWXYed7YR3W1g9IhMbFt20UIQNWJZwqdegIcC3cd2TycpQd9ize3LPDn2sz0R0biz0x4VgnfO
DnU0LgNSI6rB29ACRsgCRCIvwqJYsn8rR4lf4qm1n1K3Oiio7c2TljmoKwoJSJJsrjl9dETFhwaB
UXX2E3lJ/kgsoJ6o2RunCb3+l8gasgtBgPlw/zvuvB28v/RtNMotANDkGvwWPo19ojZWxhzpY6Y/
B8vqT9NiCDyGrbZ/GMvpCAG2N1UqzpR3mAFkevnnvw04JKsN7wiEcz6q4kzfV/h9lkKPSwocFbPW
/RiJtfF1tK4//oepwlHTiEqBM20x7yQ7KUo8LLKJSISPjPX0R+8u3xd1ni9u5TmP94fb2z2UDegC
k1tLLsFmoguQHzObkQcQVvXX3FlxQLkZa6xk0H/eH2rvI0q3bkINGeFsVUSbCrnAalWLUJ8qG45Z
pf1dDUX5QWh0UA278A5QWreHnyob5RmIVRT0ecCup5Z2a9eLXMF6NV3zAGed+rUX65G65+0CXo+y
CTNwssurukCNoNML7Q9RVdTWtGr4ME+0DN66gFwxoNx4UfhQpMvXE9KUbumTYpWw0cT5jFLrd2Wt
7QcP1PpzUYkjvO7tCya79TReyN4ACW9Lh+ZkaW2uxlXoSqOMmiS193NIaq/qvHYov+Bb7FuTzN1m
7Gh5zvK0O4gLbrcMP8GjNkAfH2DlLxzeb8ewibD8UREECkG4uX2oV2bzxZr78SkyPOVSoFDzZoFG
LHKkaIbsvUD52EapojLps7iMqNJNO+VNql1WN/FoQJlHUgh7O4fBMGel8Q0EQ07+t8n1ZtNR32mr
EPGZgT4z/Yp3MO+60S8iyzvAeuwdBtQOZDKDnxaJ0/VgIMEGN/YmBBFNCK/0gyof2+f0KAyQT8B1
1CNnJOM4bi/adpvTkCOliHYPal9p25vUpmzhF7awaU+vepgZs3deFr04NfqwXNwkotsf6dG/94/J
7d3NK0AfDwADhcob3SXVyRO3dvUyFLXwfGMik6qAgjxiSp8FkTkvj2z6JVSXUhwUYfe2q1TEJrgi
6QDCc73I+MavTtRwFwy5u7xa2fKzsHRR+siM2gHGJ9Pp/kxlyrRdbXQQpMQOjz/guuvxsgKMcqwy
nuqsPyZtNUe/rqbqZU4GJ0CIufHHZEgOqKJ7yysxKL/M7qAtbwatESdpiyGtQs+kK9RHhFNIIiC4
Ulr5u3HU8kueeumfmjLGb6//OogGSJ1hVKFkOfZ6vlXaDLSIEIZVmjEJDKXqX5cEb6ABpaiwqKw6
sO1sOUiTdzhBPMZ02umGsKWoh16PqlRuYwsPkUyKsygmVZ5SmEFa2MZ3roh4OMUASKpHBeXQwe+c
CCshHHk78MhCiq32k34EbpLbaPPZgYNglCYZygD+tstAEDhmKlp+q9Vpfps76xOy+mhX6UP08/4O
2528Z9L7Q6gB5s0Wwm01cW+Z+JqERW5PYZOVeeMnCBc0PpEsD6qVipd6StavIM6JwkgYxcfFisdL
a2ZecPBjdm4X2dvh5fPoPuA5ev0llnwoKaOhZV06CQKKw1p+E/JXzFqUPrgY2hN1u+WjhQJJWHt6
fu5s84hVsnORygwHeDJFLhk3Xf8GbYiQLFf4DaAFJgwRBG7Mff3w9pnin8RAvzxcka67HoXbslSi
nDQ/JvhT37WJNb0z3cVDt6DLWWfi5KT2LQLR7kWx0+TPqMi6CekVkzzz/m/ZCQNoNUs/DxYeLsRm
0edMWTCKjvNw1frmaZx09yHXyumpqoGIKUZkPNWDKAKUHsY/ZrjKB9fN7WYHmUhDmIYIIQDlnOuV
WFJTaxuBnNW6lGChsQQMZkNJfDEqXXh/prfX6S9SCZ0XHKJQnpN//vuDXIzNnOJwG4Dk82Dyas2f
osmXMGrn8lHBteWrOdtq8fZdTT0HBQyI0KTs/N/rYYe602ZMGzz8Ugb9oYfbE+YQ0t9B3ppCvFW5
2lZb/wy/4mGZ3PpZm/vy4DfcfGMW1pZtNV5OwCC/xL1+m7lS9H0xGNoULFoKrCxPAYWiB1AX8KWE
4viau1qfknpJBwr13VydKL8Wj29cfX4DbWpal6QhJLSbDz0pwCt0sD1IEFjxU74M9cUx2+yUZIrz
cRoLz/eWQzPVmxf716D0ZRE/kDKDm/Sn1/ohFk2DkKFSN2idJOND1JjjqV/Kr0ocicv9Od6WSeR4
UmkHWiGoim0ID0NbGEg7Twhrlt6fdWE3T52X9E/Nui6hgRrUw+DZ0xMBg/OhG7PoIz6o1sM4eONL
PavG9zYeFuvg49886LKeCLCOFr2MW7agSK6THLXFTpqWK+65qhvdT+JqCMyumH3Ly6cgdxAl0wU2
rPeX4+Zsy5GRf/hVnyFY3+x8C9dPbwQhEAyFF5/aru1C6PNZsDjdEYZxd5KyQCs9eeSY14espENs
Yq4nAsfulFfkF1UfMq/20JVZc548Tzl3etv5Kt3eg5h4d2SGlPk8Uf5WeMaz10rxGibpWgLaXje3
2rsK1Ng/i77Wl1pzu4+YWHYRPuuqcRD17y2w/LZgFOjn8pZcz1rvm6Gza8YmfhFdUKeG8b9xyehe
16aXH3X6bu5PklIeCJzCIO0ATtycYKQV5qqfYVK4ZVNeVpEAxEwx1v08Tf10qY2y/egsIyaZ93fR
7rDEJmQetOlv5DTRkDe8bs4FFNpyvUTGZD/o1YyZa7amJ++XUUuZdgdbd+erIuyIDjBoBGBY2xsT
/DWJpI2IYZ93GXbL3RjiIm/4LbQsWAUi+mE4U/w4rJk435/uzjeFRoKe7S+lFnjh19+UFrkmYBCg
Y1up1SOM//y9a0zFv1qj6Qdbd+d2pJbLewh7RXaINocmX1pjINoVASEg2jQC2yVsNpr+pRgN811V
x90f9+e29ymRy6XwS3wrga3Xc9P1GD2cvhW4YSbmKc6W4rEwPPQ01Ko7pV2EYuCcVm9lerFtf6Ed
KIFxQ2zvZO5jVwPGL0BiJfM5QmbuaWr6+BnGd/Ifvh2dWFg6aMzSvNlUcFSW0+YgiqBDBvWSZp36
zp26MkjdMfp2fyl/rdVVliCnBZ3MplJLq3RblR56C3MHJxaBkmnj+1HJM1CzvClWAKnVS3yEFdPu
vJjaaPut4kXfvFjknwrTiyY/i7MRBlqbQ0OJDH0JEdksPhiKrlhBNamJ8zQUveOFShGZf3mE5O+y
qoi/t2j+4wA40GXwF8rAbwaTUY8lCOXEwffkodpcZ1reN2oiPK7SMTNfRmPoL70n8lOvef0zsPCj
rv0vi4rNGkpJZbkp5EnfYi1tbYlXoyXk7EBTuFiD4B3/L0WzwvKzIprip3WY8m8OK7k+iKosy49Z
uxRTSPEUUc3RidIProhKz7f0CmkPSrDD8nUu5hkdCwspY38dV/G5ENp0EDXvnFxwJJJDyfnlJt6s
FG3Ywk4iZQ5I2OCc40QX/+hGq8WZMvWS2EfLI3UOEoWbzIivw76mRk+uSMwuf9NvQaSG31g39RqW
ac3SfIw9759Br/WDbb03CFauVOSlggC1lutByn5NtaHXCRmSYvSTyrQhw1T56f7h2bmHqHqCbwPJ
AKhpCzRbm8ZN1UEhFtXE+sAnFY/mOkj1gHh5WEs0zPPE8w6elJ2L3aCBQzlQuvWSDlxPLTOXwStX
4rC866qfYlmT9RwpjkG/AQW4g6Bvb4aA6NC2YZ8Q/W6qOKpYeyOLifibJsU2rVzM5uOA8NzXDulH
dC+y7ux2sf3x/rruvJrUk8G001BGMXSL9sr6SZtq6CTBXKvDEMSVnX7MFuQfBea8SJwVVv6imnn6
rhgm5eCb7i0vKD7gixB6qfBttidovVSrPC4P2RU8jd2ixhd6Hv0qCYHKdPCo7O1TNqhk2YPjv6Fn
VKo3g1lK5sCpKvsb31zXfTWzjyqOe5OSzrMwY4D3ws6+3jOr57WdRT8+wA1vwWy56Z/F3BhPiG0g
6Xj/4+2NJWXfHXq81Da3TfqZ11ldRmDOIzWu0Epmwp1eU7uXLO/6/3AWpLo8DxexjrOV7qiQjATX
iAFBp6EeHrE9goVO79OiatnBSdj5UqRjXNp0byX2cnPsxmmd0CHlJBgqAuR9Y0bPedU1B/th50Km
gIgjCHw6CbuTv+K3y9Ewq8Eol4nd1yZ0MqZGc+geWkPpWyKp26elsO2D4P+2dodTH3hgIlQUDKmF
bx4BSictT5Ir0FlrUuXE6Vb/hTJlvkPHafmJlx/4Ci3rG1AW3lyqYZ7G5UVtlV6HDVcjNvXm/SOz
X4gm8mYlsLxegqSMAVpVGVc3ZRQ/mxcHbMBYXyb0UA6mvrNVQW7x8pF0URjfkpKzadYz6hwCS9/a
vlj9YP8xtpkBVS4vDobaudIsqnQmnU0OO5CL61nZlN3GbsSSCAi/efbG8segWdOr4ujze2vN1Qe3
xbcAjV3jw5uXkw61FAzBUlDKeVwPnA4sY2QwR8takte4aAzCiXRqCl8tjeVAZGNvQclnpKI8jwbK
hNeDjQ605HFBaqFy+vyPPIP8rCqG9QJMN3u8P6+dkyJ17QhaKcuAT9sMZbaW3agYEsDRVKbXpdf0
8y/0aM8OD41uOsKl7byEjOfIhhXCsKBBr6eWe3rvNZqFxm01inNMhcxXRPuHrSXGg1N482OlHvpu
yZO3iSu51vh2hEuYJm6Bp7aiImCaijFYLDMv/ZgeYe+bi2e/xmh6NH5tiPJrwT9r+3HT1l90N6+P
fBt3PinVNqAjnBRInY7c2L/dSKMXaVD3WOfYysv/JaaSf1pUb3lnu0N6FLjvrTFFL3qc9FaRf9qs
sd1ZbhqbCXkdBuaPozFbJyhS4l2GK3coxeYAdBdHeuF7i/z7oJuNNGiZtsY2CVBjVziGrc7yWKwx
LOMkd3Atz9Jnxa5+lCS/Uu3tP7xgNELpt9K5RpjmJpXNVatP5OiI+5hhPWnNGbq9glNs1Z/vn5i9
Lwnrg64EWTNPy+ZLdmYcU0tidedELA9aRd5VwEIJh8zWDob6RaDZ7lyppkXPGo7ATcCB50/VDagP
Bo6w+9PaNdnzqujZc6cl+ffaQbvA97K2/dSOemBl48PYlHbrl2aXwmEorIsM3omgV/sHTghrRs49
Wn8nI5qq99dEftzt74SKJxlHks9pb94+d151Gxg32ndLpfxw5mTWfVyB2099A/0b7RHt8/0Bdz4C
bAmuLD4ES7MNI8CMV0OecZxgpmFV6Rb9u5Ka8tnp4vXrfxgKbpOEJtGS2RoYGBP1vk6oI4rVnfLJ
qHJwUPlScm+1wjhIJHeeNx4XkPusIgHSNuWmXdCWlbWMQeuiP60YNBx7zvmXscoUFDGr5qEBTOl3
MwZ992e5E5cxMlGZVOGhfrmJy/Slp+BtzWNQGLbygP2pHXgQCA72ya2UE6AIagoS7uFJ1q+8un67
BtuGTGM12dBKqZdPdpd/cJx2Ok1urJzMWIk+TcLL/FmF7xQ3JlKPTnXk3bS7daRHlVTXlBXU65/g
LYbZsxC8Biqn1oxdM1RcUlxwg0t4f1F3h5I1fiQ1IHBvrbD6WIUmlbnsUm9xH3ATyNHwzLUzt8qb
wQlyYWnTwyKSAtpbJI2rxkWy0hQMvMaJTqmgXDQkenyJk2EMBvJnpMXrIyrNLS/z16gAoxE3lA6T
m12zJrZaJpUxBgIt9fNaOvkJ2cH11UWN7oHmsbOcm9psz7mbGdgr1kUNGDcSL5FaTGdDz6aLUCaU
+Zx4TE4FOI6wAl1wJCy78x7KwFx2nPgfDtb1F287N87iQuNU9bF4P6ZLxjNRe0/wArPPCDF6oU2n
8eH+t995D+nykVARwXGetmgRE50EoFRss26cxSN8k+5bnq3LO3Vds4sYy9zy9WiMXrIOGQElGfUj
H/G9WXPKJGrdoM65fafmbKCskxD1GMrsXorenZ+7mBwvNtMxbBW8NlZdKQ4wOXvXiNwHKBVQk2Iv
Xi91Oui9XlOeD4RVu+9i/Er8MZ6O3EL2zhU9d6pF8iahPnk9ymzqDcLhXFZm2/Ynramq/7Vl/2+U
tcNBInkrpiVRXGQbdDykQssWgDBG7BmIeWPQ9JHrIy6pvG+q4S/bHqpXXYkrepemHqqxsqD1WoHZ
V+seV/jWfKnyMvl2f0/tzltiBGWhjP7LJvSoxZSIXJfPgxUNZ2NQ/kF1VnyhAVIf9CJ2Ng9PkIXS
BpVWQMibI1P1uU5sHg1B7tVq7PfVqDxWetabPhrm6/u0q42PmFwcgcl2JihR9NQA8bhBDGczwTXz
RlGv7RjMlOe+a1Hr+rM12O/ncj5kv+9NEU15EKvUmxEt2MQsCbL+Efcwmc+omuemSeY/EDOhMKFP
9ihJrk7otFUf+dPQDxhfoXx4zlOnfQR/Xl08s15m362yzDwJc/QevZQOVBgrtXKarHb+D1seeB20
OYmtJ3OXs/nt4WwKrWvSycMMOaEIW3hJGhZZlL3YojviRu19BJP7girXrya9/PPfhpqVpR6VtmFh
Wkhz6dxE/yRjkz7bTu0cbLOd60LmuDIiYFPfyG91aaqUMcPRNWHFvN4uT1o06F/uH5ud6BSog1QY
BswOfE/++W8TapcJZ8wRI+lB1RfEfqfSeymAzX9r5sF9zZS8+3l/wL0VJPmSDDOCJpjF1wOai9VN
S21wetCFezDN4YumKHjdpP2RFNvu1KgQwufB3pkiy2akpGjadmIk9NUIDiGvBWkcoVdUqPPjmFXJ
wau2V+WS0aGMg6kY4OxwPeCSmLHutKwlHZYIwKOafJ1RsHwyTIFzQwe05oSzg/qXOlrGSz5GyqvC
6/sg8nZU317hIvYnWJX0ItKxzWft26kTeDqibTh17fsiKo2wxck+8e0xO/Iz3vuiLthsYnM4GQjy
X08b0LxBSss6N2WclAHaA9ZTXyOc6BtKPn+6v332biZqBNTsAa2Ad98UuWalK5SV5lVQIwT1Lc3H
/K8WUMrHGs7WEE72ulS+Thfu4HXZO4yehgK8LBvAwNx8WtPp+ZstcwjKOcJHdsijszLW6vn+5Hbi
ImnKBvSF6dEd2JwNIx0dO+0YJfOGKYymTPWh80FEXkorgGCav0RDkb5MNe7UkSWO6jD7w9OYIHun
zbiN/pV4ViKkvbgLSpjR1Ww1kN4W42Ssw/C4OsP6NFjGcPFmT6FPa0YH5+f20wLq5NQQqAOyuxEy
6aa5zQYTOEGureu3WRTuKUKtLwvr2aMyXEbOpPiidtSDK/B2/5Lt8G/KwURl4Hmv92/l2nVdJckU
YLJDiWYp1Q+93b3vLI7q/e/7KyK6rgXQMORUkmCBJKTSdz3UohSzkfXUR7Cs7azThIrFBy3FbtVP
li7/pna2fol0R/k+r1n1njam/uSlWfIsa+B/NZpQXpC+dT9XanQktbe3+LQekB8lHZP1setfBoak
MnInGimVRLB9ehXDpQ675xoHqj7BINK1/LRfjxBft1uOw0xpVULtuEG2BrQD5taOiedX4Hl52fr1
6i6A1Hu7/wbmULMDZBayiyEa8T1Z0co858aKGdX9r3L7TvAbkJuiQMZtedMgW8u+cWDDiSCpRXvp
1UK8pvHQ/KnTuP5Cn+bNMh6yyMk/Bz0P3B0U/OulXp2k1t2UMu9UUnbC4CgPkw5nM5At9sGR2tna
zAh8B6gvdtsWoTOilux0BX93wXMctImIwbO4NlJN1RFBZncoxNHg3ZPbUaG/npWSDZXdmpSCVC95
rV3pqFR6WvVs6+OhHeHuWFxT4IHQIyZ0uR5LF04RVw2pNZUSrXueranxHuocU3vVq5Y/37w9YOZK
RikgaPq1m5ORJF6qCo/BmhYPhCgxXzNjjdIwmZwy1JYpP6Ig3741qOlRziLIxKeTx+B6drwCqYEZ
MYVNAByvsBxBeDfcBPentXPg5YaXegJ0NQFnXI9idrliDTPpxIIo8BwmLroXfpO0+cMyO96X1O70
U9ZE9VG7f3d2NpgG4hNi9ptif6zbC0bWXDSR4k6Bl9bpBQyHegSz3NsjXLGU7LjUwDvK3/FbYKuO
0HGoHFPgMTpQtD0g3hLZjyCl9BbeX8rdoeTfhqanjP82Q+VNEWUTXanAaNQ4IErSnkoh/meOlXtQ
A92pEaJVR5eEhJuTRsB+PSsFfQhZROSycPs26My+/lFXqxsWrZk/1qtiv5iD+SkWk/ZPlqbrV5yR
jsh4ex+QIIUzgeoF9/NmtqhiW4OHUl+QwKIKYntdzyh1ZwdruvMw0OKjg+CgvUZjanPEcUQr664o
QXAuycozMEWPwlrKk1G747uh9XrM+gbqsKh2X1rDO3IY2vukIEdpDYNBp7y9ifeMpjMSS9CsGdc0
O89K3oboAtBatefh9PbdA3AT0LyMPXiCrj9pn8yKW1Y1JtRVZgV9u2ShsLD7m832zZRC/naiD/pA
0NC5zzafLh7oPLcqoD9U1/t/VNE3f3hJVj4mQMMOdurOArI7IL2Z2LpAV9pcL+UymJWyNvTZyEJC
s0zakzI7k19Ovff29xuVNZvgHPVR7rTNVpnUSCCPQjVRXXkBUn0Q6GtL/VuXelscNDkmMvc/2U7l
S9J+UCtBcA1g4xbP0JVWIVT5rlYZtmZ+Way19WFUpkk71f3c/s8ezHQAPD5WFrS/zPnYlo4GvbKP
nPdzjm3IKbYrbfz74GftHE3AqjDwPMmLp1lxvZWy2YoV2+V2KKq5PSuTnbfncZhwZePSaP61LeAk
AQTERP+zTyb7XY4l0xhkRVK9mhkOBy+zlTg0B4tS/TwYc94chCM7h1rWTRCFp8dBPLI5VQjlzJaa
ZlRPAEOHNgWiAF148+S1+fu0xWWRZ0p7EEs7UgA3zIMGy96W1HUTyyYqvwYQ2+vVqR2LjNxmwk2C
9yw4dOU5jbV/1NHWDiq9eyMZEukC3ApKgbc5Z5lXxEpLksbewy6+ril7grpJAmudp4N7cucZl8ki
yyq5uwAiridlEG0lCD0RTCbt8tx08UIY27lAL1IjvrT6gvN2SxX9/k6Tf+smj8F9x+Rx5cEjZ9jE
RA5F1R6Cm0CNLJ2CSZ+Lb7ZVVweAlp3twiiOxARyMULQuJ4b9kRaJkwALRoGuWG5Dvpz0ufG316W
OWdlMJMzolX/5+xMluS2mS38RIjgTHBL1tSz1ZIl2RuGZcmcSZAEx6e/H3U3quqKrtBvh1e2hQKI
IfPkyXO8XRYkVtgYvfP6/iR/cgAvZ2kG3CywMTYc7mLDZGPglDTVj5EeccA+WTENOZG9xPFCo52Z
xlHc0hiz9wclnH2cNnoOcZ3of+R09tJvOxh/t3XaHhs8iA5jHKd3E8qvf/aiyLx9UkxOf7Cn1BJh
VqY9+NDENbrPmt5ThwU0jD5Ct5zKe98V9b60k6C5Mb+32SghxMZx3+AG4JRLuKHA7Ut7REbYmAWf
MzUeg9jbCrhbOhqIgMpUhUnUstCOVMHEMrerDr38r1Xmfag1+neu/vD+kr/ZzduOQlXtZ58/wdTF
q5G7Y5FRMgRKShb3QaMGVYRGK42HBNzp4GtJKzUB3y2Nje1Dnn3on8NSAiOaAVy/lAZVPj5kJQ9H
lCxBQG4e9Aenh+i6xosPIbTob7wfb+6HnwcHMgljQZO4PLQVsJVCyxzAuvWDo2rH6VTGQxVpac03
wvxrQ9GutgmISGLuS/IHyW0OMZ1ixWbdvNOu05FMDAve0+Yt1vV2e1+uIlQA6nokgBsJ9Py4DrXl
9lk10q4lu7ihVUs7/1SFGX+hKbPf4ZWJqmKez8/Dsjo3oo2rQ6N+ulFcoCJcls5td2pyw5n4gKuX
ontrOaFU+XiU85Q8zpt0ddV2ZdjP6rf9iPiUNNjzD6gv8764owrRY3LSwyDOaZwLdWmtaIN70z4u
u1vSztd2qQUzlP5MFIToPT9f38Lu3NwNFo3rZV+GAInLbg6Q4Kxct9yto2fdqO9dHQ9I12M0gvDL
ihpIJB+ZMkBkGMLYVznc9tZxMMKRWG1S5LvVzn91PDJC1pIeEe6j8/kRceXztGabxXsxveqhDXZ0
RTZ3nZdAMOmWW04gbyv0fDvbh5UDM4d85nJBLdG0wOEVEZBGXeNgCExpDqmgpymyB999qXKvkjs7
8AfenUAkL43h6OkPIx1W1j9Ppymse7uWoSwGiQVCTasm/9L6SP+9+9sZyfZjEbv/aepLPnyxOuSe
s4lOBXUTnvt9MMv8Oc7Imklsy6/v38Jvs0zGgjhEgo66N4nmxUlOpqyuViWonAhDfOXMqq+Fszon
f1jMb7qr6YA1q46qF5fAqyPk+sM0ukHeiNeu7QeSanYD8AuiORe5brzQh5Ajmx4ZZbzuijRbnhxt
eV+MOMu+KmmUn9+f9rXx8GeBnbx5CKGidb7/kG4saWbrgL8He3iZ40Kjdb+OPa43cV7sdKZu0RDe
hFGsMxcWzYI2iCtQ5/mIbVIo0+9absy+EZ9ogzQ/pGl8I4q6Ni2UTeF48kW3ovX5IPi1rOvkKx1N
weLd9231Me+hoLmFIAGYR+v0/ipee3B+HW77Ob/gLqYJn9SQjY5Q7q92aWYFUYqs667vc2///lBX
ZwbgsbGVbKqXF9GCHKrRryhAR0J2yyOYpPGhIRz/qojnmlAsXMHh748IGrApUHAhQpc5n5wRB15M
Hq8jKdvpFEjdh2AUXlgnrre3oBXeOAJvW+fYIYgrEvnBGSHDvZgi/WyuO9u8qek42+ne1b39wQLT
8Q5UubuPYlI6xzqtnbM9psxLtifCSfzQ7Wr9J6Z1ix+iO2GWUUoB3r3j+qBjvrasMQ2bUnl2mBml
+Uee9hCh3NIq7nK83pxwtKv8++TgIRyOSFdaN77btS0CTsYdhp7/JsZ+voo9H8ZrXFYx8Fdso4Fz
D9oujGNAuflGonJti4DZAuUYqCyCRpwP5cta+bVLSauei2XfjZX7DYCsiCbPFagAW7cy3GtT2xp7
qGxzj5ABno+XGqudmfHKeBbgZi0GO9LIhBwdJ761F68NhfAK5DkU8OhxvhjKTEoH0JESr1/GGfrM
U/uYLwuNMH2d3chnr4RXgArkkjQ1Qyq9rKSPrvBGZ0mHaMDg/EeMmn0TKmcZI88Q7T3cy2o/KaPZ
Te7QJjeO3JVpkrNDiLeplnD2Lu7IrpdF1qgazMCqVOi1rj4V0CRD35yKw/un++pQG0sQXjjFqEuP
F99cOrutCTayLPlv1I19sNQwUo6a8hsjbd/mIlSmixnXGipfyGJewouqSGnHNnhgk1o0+3zr/Hdc
dcsU4Np8XO4NYFReszdpBvdvQGc289Eu2qVh2nbT11Zb00iuqcpvv794PGPUbWGdQY66+E5L0Bsu
lnFDhMZdFolh6u9L/BGeEfc2/3x/qO2PerN6W3cidwj9CJdt0jOWiV5eAq+YATaRltUER3sdh0NR
TG6E/rQJND39Nsq4SRMDMRKPgEiQSp2fbCR8u1UNDAq3JX4ceAYQvp2swxLTZzpCPLuRuF2bJCkb
uQx7f8trzsezUppcfGSmosHT7X5yhukVN3DnxHbya/qouuYuQ3/3RiJ15b7c1Lm5U3jgtuLk+ajr
7PQuQBzvTdv5+7Ke5F2A8AwWzyjqQUQd9+9/ymtblMoJRSieb2DBi11T5FnSICvdR82w1vvCH4xT
I6Z/IXLfKihcWU86tim44mIEBnjZ8L5VGXTvi553DlZzGivrS+GUiL83hkGrgG90AstPbTl/vz/D
K3fnpn279Q8xOqW28xXlMo3bbovx5s6edzIXbmjOZfPUVM66mQfYYd64KQWcqr2Rv72VeEHtlLR0
e4aAeN44GnSY4wTdgMGp1+nmtaAFugVxGKcXPYJA44JiR35uVId80M3OWjv9oQ8mxO7Rj/5XLUa3
T0Te/A9YC1cSPwtNgO05uVgPZc/24DYkzNBfpr1wW+suse04rAO93HmJaxzfX/+3rKxtFQL+Joii
SeEySrQ7mYI5gw2YApg+6kVDgFRYVSZPYhzWV3Ope+cw5EFyDz7bmLtJFGMeOWrp/hvlSOzw/g+6
suX5PZxq1Gu3EGH7978GyG0mE8vg96TzQPioahfnV+svoIr/IT7eNAMokW/msnAOzkeyYXODteQA
BohWpMe1JbsMF9/WUDrdKn3OA7u8RXu/coFQlQQ0oDGe+PiyeO2blatokusjGmXbwzjgPbRs2ssV
D9XrWiKM9v5qXh2PN3QrxPBsXzY9IrzpJYu0+sifG+9vrWcVaVFaFDwSagpz9dtK/OymTeQQOBpx
kDcsXKnTdii12yPx4sShM/VGZIP1HC0t/pehuMwDfFi2zoXLZ06sfpm6rdnTmWRTAs3b7Glegu9O
MCWvv7+IhMcIxvPIgXNvi/zLlrTitZw67NERGfDSk9sj3Igb9Vfh9bhKaXKB94e7dgK4CLeedIiZ
8DjOh8vQbVx68opoTtwhpLsmiJwm06E33YTnrgRafKqN4UAAhBzQxREYusClnzkFUJZOj91zZp5Q
d+9u3LTXNuFGtoTRBXuKF+Z8QmrN8MQzqfhZtWW/tAL7EgtCWeirxgip6tY34vGrdxrxI1xwOP5b
b+r5gEHm9nkpOWU0s9TcIYCCWaODvejMbLcW03BYtBQ7Wt7qTWPFCwer6o9J5zs3fsm1mW8tWUi2
UVSGt3f+Q7Ts6JaweL9NWRdRu+JNbim/C2eqUru2RR37/a1z7Xtif8HRY6FxPbv4nhmFXp1lfM+2
TMxDkfhu1AWB98f7o1zboBsdDVNANCkI+s5nlZFbmFIXOurwP98Dh31XMmlfFSyPG+t3LTrYiqFY
iW6Wh5e8UmDFbrJt4i0P/ekow9z+r3jqmkfgjgrwKVsfggIxGWKH5OP7c7y6khx6rs6NtXVZi/Xm
AnFhDU6TjpX5pW4yBZeDPpj3R9m+x0WoTiq8tfiQfyC1cRFP6hGWk6eAaOgmECdq/9lfmV0r5CGn
eW9PPYoACD6djGo0InMeshvB19UPuXHt/n/4S534Tk2ZVwVMsrKVR+V7dv9AvKGLaHPLTu/P9OqX
9Ci1EKojVPVTwOeXO9S0UmGZgp3ZkTvsGjMxjuxRtCplTnATr3ZEta07aLne6sO5egaZI3H0Zid8
mbaKPBtW5o83uEhyCGqLsXNSw41SIrxoaWnD/x9muo0Gn3C7vy8yk9xtt74sxmuqtHwO0io+LuPW
+imrci72ce+I13wd9OtqyubG0/GTwnC5oQjkIGwC2EOD2r74L8vsaQ1pQSbAi5RalruptUcTvbq1
+AzzwbDuyEB9BNcskf4x5UPq8U6Xxb4c0xgpCTyBvEjnrRHQ6AAZMoyLoG/CeZ6NKexb3xL7xemN
LzIfpw5f9tF2bqzdtQ3pgUFuvEVExC+beMRi2X2OwWiEev+wJyI303A2VoTNFLr4v92tQrDy62gX
t+XS5GadW9ueRH7rMJeFQZk5q7L7bPWdW3jUtW1I+o/yBBaLWEtdPIITvLd+CkAbLN2uEVlYdTLQ
R41kuTSHoFfpjUv62tXCF6Uzhsedx/BiJyRrlVeLoGgLQVo82GhEGqHjLYtBN+cyqqhFBW/aDeaQ
fs5LV/47Lw49re8fhWuXKC12G/oMZZ4u+/PdWGRpKryiAxgrU+NhVZ370fOqW/2rb4kIfEfSuI3A
SzMWPe/nw1h8vTzuJU0PTboWxwz/0+9JN6GCL9j5yP568aeqxicJ7eWy2mVmmf7wY9lmFIswugQh
TCijTPNcPYnajvUO/dxxCSdhr0Mou2r9Ww1KV5G0K+WHeS9iVMU8d05DS5iVes56y6STvGzrcjdJ
3f42M4e9QQ0VrAPoCJ30i4DQb1XRVVtn5DxU3ssoY0WrrlEctDZuvLdXzh/P+tYnRtGWlqftg/5y
fbRri9+OAlUpWtcJEbRwT4RYcWjlsKLf3xtvBQo2pifun3wzMLE3zdSoiRLISDL/IM7zOvKVont3
RR7l7yy3xAeKq7kfJjnyq3f0Cw3uR60ajz3sJlMVZq6HqcG65OaTBATrwtxQQ/bY9d30oV9YyoNK
cIS+kZteAUm2iACS81Z2o0/hfHlWWMFLnwP0OnAGDtniqr0UVh15q9V/X5pUZaGqGs+9cStei2dR
RgDN22r4G/3jfFzll16bpaTanV06z6Kf3B31jbQKG2AR2oQRhaazfxqLSBa0xI+LCEKvk82eI37L
HOTKFiGZtIBqAN42e+jz3wK/Xa/+GrQRshD2tywdrb3ZSviu/bgUt97SKwtOdziEPd5uGhcvKUZS
ADmYcuQtjdv6URbajsZ+TA6kfMhcllb1N17mw42vfGWGDArGzX1CBHhZWMXiCW2XboVCO7XIkw+D
decMhoG9t/4fSj2bgzJIAM814P32aPx63lB3s3rZ9VHvjNVeKkqoYzlbe7RRb+Eq15ZyO9VQkiGg
vCG3rlLOblWS5Y0WghDwXsqop2np6CkowgqtwQffSW/FXteWcltCsgXyZ1oaz+e3TtJLLEzJ0IFs
zcjJc31wtA8XIOv1jQDz6lAEePzFa/CmH7ScjMwds7qP0spKj0lQ20cdqGlXD/Utet81AgBVVfpT
aIehEeGSZp5lRkPlH+ihzjhpBW3CEfWfdD9bCyY2JbqS7tBgMJ2peRcEVMiNqehvpA4/JS0vQj1Q
D+h3P8XK4Iuer63jK0ONiLBGm956e2j4rJ8AKpI/1075CPwXkntSFaJMTrIf6W2cDaVUWGldSm4s
P3nwzZlaH1CfdzfVHWF5h9bXn+9f81fCHhzJCUR/1vJBWc9/5Zi2DbIgVhdJlJSp56Tr3h7sP/vO
LO/jwE1uAPRXdgFdchiagOwRE1xSSxtjgbTigT/Bzilx9I4buizj5FGp1bj1gG0LfPEBtrY4hEC2
NnAs5c+nRrA3xvYMyqDaOfb29uIPO4rcNkJfY1uf5ho79tCMYwyt7UUcc/yQq9ATrjj89hLTNrfF
CHQ9YLpxsREU+I2fzcArxrhgSIzD/S61smXvBkP30NRt8vn98a6uMXy5rQXHoCxxcWkpgwRhXknK
7WDwoJRhAQjMoe9HIIHfjkfIZQKbewvFBu6Pi6C5mRfT0p6NiVFSBidMRfD5MlPjULX6lsHx21lt
QzHIpi8IVnOxUXvM4bFu9rpoMOr54NIdHBpjPBzK+GYv2NszAdQOCYSqIy8pVLXzjbO0fuHETbLh
iStK5s6Y3lEET/erZ7UhZYH27v0P9hMKPd+pLOAmIkrQtBV5trn/8swgvuo3VMiYG2C+HdWjdJvD
KEjFw5Ez8pLXDvRr7G0LAhhXOw9N4QR4Bzgy6ZGYn0gd7AkHjTD266rYoxRl3+dVPH7PZWUd4jjT
xa6bZ/ORtcPJUKHH/EeCgke6f38iVy5eUEoeL3jVlPbJr88nEjdi8YxCdFHhONMPAPzqrkHn7q6u
6DkLfaH1vphFcGyx8b0LZGx8AW7vkhsn/9r321xFtl5ntspl93iGplPRpgWXjPCsvUh8cTD6wT2O
sWXhZ3/TcOFK/IfMBLgepEYafgi6zqcddKlti+1Ww0fcfarnCTTB1rk4qRKzyjI/pJ4zPRbcfJFO
Zn+n2beme1P+6G0Iwc9AeM+Cbs7cL/snnAX31EHzxNqJM2Eu4w/HuUxHxKp7IneQx1Ph5Ldg/iuL
TbQJFRsAkLrJpSyMIjGay97toqCTdP34zfIY21n/PAVFMdD6PaIu/P4uewtVIdYIv5IWWo7Mm6Bl
8o26iTfntLYUcAFaY4nKyULWvKXulQnh4lM3GTt/tNpP74+8xc4X53TTpsHUhNqJSVh4/p2BA2c1
KQC4JZ2dSNVN/iTX20IMV4ehp4q/SSsQhTkfph36Yo3noIsMp0VWIvaW5k72yxLq2Cr6UCOMlu4F
0ob7ZAF2zTORf5qqzNwZQZF+0HIsm0MXp+lhTW1546669rnpx93gckinlHfOf5vo0am0Ms7WmjfW
J9uh/aWb/OLgJ7BcdmYMxrd7f9Gv7epN4YnmEBSX8FY8H7GNPQOUjBGFoet9lTpOlGrpv+igQH9O
8Hy7oGM3Br02zV8HvUjp3bZZK89IKbcPhUdxIm93gSBycLzYehnj+bfV4VjRLQyj1LmZj14m9oYx
5VNS4CzhLcFyB7msC9u4E3tMitZw8OdpD2jpHLF+vuUA/mam1CFovwEFAgslNr+Yqcr8xaPATy+M
yPz+5DhdggjGZoGBuF9pFMd6nZNb9i3bDj47SOSlBEQkcXRJQv+6wNXjNc3LhepZNNBdXR2twe4f
3S42H2rPjG+pwr05TttgtMBs6h5grz8D9V9e16UvtLKahgw4Wa2XapitQ9DW/qf3t+mbW4lRaIZH
wGdD0N+Wdgw6mAjoINhMY/ohUxQIoFoqEGx/DYkjaJAEwdz1zXKrJfktUYKhuQdB8EhRXcTozk/I
JiTZNAKIbOmk+c9gNekPolpvQQgVagChmL0ZTtvZd6y7189oHiVBmMwqeI7zzl32qsQsEyp43L2+
vyRvTu72u3gRABehLbH257/Ll5U5C42mVZfrwI5aFZsHfxqzXTISs3W9coFCTFwS3h/2yvdGG5la
Jj0EpIGX0ZS/MZ+DjWruVXHxpa5laoIVOjfpz1emB+6xFZ1BTiGpbSfrl31F9Nl2bAbGmY38WDqp
LEJTzpkdTe0i/wQ3JqkTYhi/vT+/Kzttqwhb9N/gZ0ZL4fm4BYKDtKkw7ppQpK37Th9k1jhhk5rr
PljNAK8r6YRgkrco5m9XFtFe0jZQii0CvywUtzMUKN4elG5zf3gyY7F8bDPd38B33t5IBI9E+vBr
CCjeRMNDmi9MnOy9z5MgyvvROeGO98+66vGUzuC87y/n288IW4zNAokLnWvY+ufLiUNoMNgO5fyM
PuYywlinPxSWTk657cavsTtZ953I1e8mwhtHDTTkpxUg+/TiHa3USGbqwuda0WM7JE0175rKzqKs
mNWN8/D2smUobqSNs0QefElt1M7o5pmERzMg8/0tbeb4+5yX5ksO/Pvlf1jLrfviJwRJrHS+lsJM
J5aagqWLiLb/Z2UlSbr3koxkpTaKyYf4V2ZH/HjqW5aGVydJALrVUlCfv6zqLcJuO+BfDqPRxkfl
OcWDrCr/aAPO3tgwb88fiSF8P848DEMC/vNJoprmCmEB7NDVL4/KoenvGHTreLTtVv7wE6OR4bK4
/pNTp96NivDbDIt9Q5PatlENSgCXpCgiETzuBWcu6TqrCCtp6IK60dCi8J+o9UvmeFN1SNax++TK
ev0vgKyCgHA5zObH97/1lcsAUHSDDYkdtqv2fBlEnBbTHFNHLaq+whaHxtLILGtp31jua+OgJ0L7
35ZlvLFlT0yYpPCy2VNO1T0klmgPi5Xdkn6+dun8Osr2K365zEHw81GhmwMRayjo2MXhVvYxdPBG
K31A43v88f7yvW3C35jvMBd+AstUdezzERsAQFEjqhlRgrY+4YHppLu4tPznmiL7XyN38D2AjYlk
rpzsO2RH9GMZ2NlrFdfVvZ/aNNG9/4uuLgFqBzg3kNpwI178IIQcsmIjczRF2X/2RFPeL4Vv/tXK
yt9JLKNvQd7Xziwx0AZVwW9CeeR8QHfQVadXgLG4ENlpopq9i9VS7DdZpRtpy9WhNtARkgq305vK
kPbXyZNQxFr6wg6rX5d3EA30Ljcn9/T+Ml67Hih20nYILgYGfXEuvEoMuU5kD1Dll/7OlfnwQ6fx
oFGVdja5WNySjS4zDjRb5Mf3x74yzZ+dnNwRJGlwds9XdN06KGo0PqIRtcqnYWmND8nk0zlK48zh
/aHQ1r1yMsGtCAUIPknPLoFNp8cTo+3gzPtYNnUPYi4kRsktNVucYOzmtUsF00y81FqPnTkMn2iB
n0GxZSd06KR+kR1MqLQfReGJf5Zljj82XRx7IdoElblbjLiddr1szSDETXNZjovpJuMuK/3MOKrB
Vd/bznbUoesG/a9X1/McdmvnpWE/Zv2HxaA5Lco85XyX7Vx8N/WcNye8gJwybHs1/4GtzNCEIGlb
kJ7b5b/E9ObnWnadR41Aya9T74/9cVmb/Ovmo9vANnZ6j87VuHjNHJu4tbPwpcJmvk/zkHZh46nP
x0CdgFxpqiLkhIWRG2v3fRw7r3wuPYAo2KRk50StOHsFmFzHu7nMOu+ILyfqKTZOtYc0WGV2ioM4
ILeXtT/u0Las02hplr7cU0ep151ozGw+IBBSngJVTsBqSkg7rKqlTT50Y9J8hS6b/FN39fAVL063
gaxRqZ62T9T3ds64uk9Y0WKfSbfv+Aw2ZIqdiIdhjkRgzeZDnFfKCbkk8n9rV6fiSfqp+QqfrMV8
K/Pjj2anCDQHJJZQpExLyOe9Ufv564gJTL6XI3S+sHTr5QttAGkWWpYeFv6TNv+8zutokxGhzOqi
OwJSNqb9U70K3D1Ws+Y3Da4Zz1t3VfYjqP0E6zR695PImYu5f1GadkAUwFDQOiQIZ4E1isx6Fni/
ZPcovNXPme/HzDQNivvEFZV7qCTbP+KBcr42Y57+M9EI+xUCYoCLOcr+BvWAfDlWPKj2PjNdagPl
nKMiFzsJWXBZ59QJauwInxzDWaZ90vgt4pCZOddhknZ4rEKqXaqjVjZuXXUSfxmr1XShGiCOs+sm
M3cO/tAEJY05tSqekCUwIT1UY3rfmgbENWZhHhLtps69cGYgbghCThH2dpWqUI7IsJzc0TfETg+9
ha8qWNC9SGP5A4kkXK5UClrEgupguqOtJMcUJzH8f5wpaN2DF9P+E5a4JsnQMpHGfh3muliOWVDO
8q5eXDPfoVbZuEc7jvnDhJiX+8nJXIFgRN58kFbbvOCJrHRYGl3/mMep/TpNmYG++lBNf3sepf7I
mmACH3HjKgsIedpz700ZxzbUJFJMrOmh8R/WXq4mJj1uD4stk0yz9Me5vDM85FQfiLVrO/RxEHl1
RSLQizQS3RzKpWsROxna+N/B85fi5LSx/reJrfrL7GLVANt9cgDG8BtuDkuymP+luZc/LsaccRV5
aTuGzux39NP7ieOHddsFH/tEsF2bpQVLY42L08xepOHSG8oPcaKQtJ5JCe5nFIP9I47BZJJ1Y9X/
9Tn1Dejgo0Z/AMPZIhRD29/5fmm7YUfgXR9K4CjwmrSshtNU+vEugJ7v7ItUxtYd3ISm2A7F+C8w
sT2EE3jda4C1htyNXTXdJa6c/uxGAet2cYr4L29mq+xqnFy7uzGZ0x+k28tfrtN67W6s7ImXcnFn
JP350sZOyUBUUSmH4FV741TvrSQtkjuRrtOMJKZAx8iqVZvsbTkZ5s52B2MN4WM4xqmwKXLvdVfE
bdg0tEVH04L09r4za4ET52qsuAfHKpG73mhqI+zqNIcdbzRD/pymA1rvfTYs424p6mo8ZXE+xw9B
3UzdfWbQ7R+mPr6IUaLncbxrpChxh9I9iN4yo1hxEsus2tBPDTH/nWbJXH4iw3W+m3JKMRlRadc8
wWCwgNKLtenWDz0/Z9pLewEQQ3d+rh7N1vbnIy7miXxg8RGo9xaY5yIK2jLXL4uc7ewhXsUY71uE
4prvnj161dckLWvuxGVpRYIPtifRfDh6bhf437ws6eW3xFy0lQG7jt2CmifyuP4Xq3CR1gwndx3E
x9Zx8+DHQriodrJY6k4cjTSeTRG6S0wBNJxNq6fLSihZqIU+225ajKgxCq84IqHfp/8gkWyUobZX
uX4X5ji2LsYmnmpPceKi0/0Qy4A7KzKzQBuf9DyY82doiTHSYWZjTs/oJmb6ezFYqfVFOHlfPghe
FTtCizGJ/+tsHOWHg5Ibg+dIfrTkH2DOWtPTPKeL05IXBBCtw74yRZPvOhDH5kcWrFZdo4eum+Ej
SudZ81DMU+tT2pMr/t1dpZOvqLa5hmL7GEPynE+tcjD3S+bmMQGxh2AzVG5vf5IWercA8c4wQiKd
bJW/itLri2TfWIWd8161OpYKXQbopx9ZN8PeQUey+hdJ/TIR4dqjbolczeokzhKRXrrN+KW0aXza
50YtFxXNANJzFi6JnOKT9gqdPusqGNWPKls3lcjJZus/O+20uAeTswERx0D/FsUbA8Qm/0HJpE+6
3WhjyX2XkkEnOyv2qufRmrU+ddjrNZTqnVE9yAaF2SQMKvR67MhrVRO/IAWokBg0/XVxZFirKUDK
J0+dgTqd05T6yVkXFTylpe8n4VINfQzxx14QjApxKw28T1Wf8VHgpompKEI9B4M6zkWQz6eiGhzr
1Ei3d+6KZnbpEDeaID8oD3pc6JRbMNsIu6yjtRoGI8FoIEjS79Jfx+RZwXG0wtWtUKBL2nFxQmMY
UI3qRUp90bKX5aXfZDh2a1wSmKrSbjCHsiaFiwUKtdVhmBvbidoJxasWE1OdBTvsBCvq40VmGnRY
1/h71Dg7ba/kGqc7rMcQk3fNoXyBAY5I8zqY+edUw/yOmlG74mjDaHwJai+xQ6sRwbAbR0t/MVZT
j2FJLyBeHUYy3VGjQ0667vyZmlWG88wuKzz7ZSnn/ivV/GmNBkeYXUguFM/3tQq8ZUdLywDPI2ut
bI/mBdJGnq9L+GexxX9vTGXyrXKRWIlUMCb1aXHX8hGr0Srf2bNqHrQwjfQppgdg2a9jnL6M3Hss
HJTaP92NWpeGq1V4kgeL+l+k67akGuHz/0ZVPhAc+LkPy2xMwVSjvEOQDwEgbCjC2uh7429V9BXl
OB10KiRUlG0YxL6yDzjpjcFRIoDhhlNfK7nzdcPN3KkWHerWHHqMB4xh0Z9Upaf2mGXVOn0jdLSc
kApfmf9IxZTDGMEqYTrGPe1g83MypXZxWJN1WkU4BfXUfpV1qQ3/sGKfbaH1Frvdvu29qdy3ZhKI
b+bYGX+pjv59C9H7drkzpm6SoQf/mnOV5Zm/N3CqF+FCO09F3Uda+qHu3fxkxG5W34/4tsnQRB1t
+GAak2EQf7uL2iVGXK97j4yue1j0vMzHeW4tTWDrDxVbPdfODp88DHTNKgCc9ap5pYnGHCfEkl25
3uHvlK67oKldcz9mHXFZSDbdJc9cxmbxbE1eWnzIdG3WL0uDPtA+t5uuoX9Kzh8R7IvLE0w9/y5r
y1RFKs7UenQyQLbHgO94dMrVZW84RL17xETn4kPjLba9T1Ur7/tcrD98Bc1xbre4tC6z+rlwq+5L
iTVXH/qtQYjSzhQcIOpOlRdKO4OM6q92+Y1To7+59GAYodWuyntUq1bDvjEq7z9PDkm/t72pre7t
ovH/G0enT3cJl+dj0yHxtku8Atp2RYBbRabblNluboPq48Q18er0rabBEeog73SV1fEzfgV2F/ZD
gdILGsBWukPdxHqdVZY3IeFx88da8brd9anFS6vqfI3veYc7lAzTmihWd8mmPuYv/Ajppu38FGAw
9lSoTUSq68RYhFypbROloq0xv8iq/m+pquIDd7lcKXLX1ee5KAD1OAnpx1i5/KGDR0tmNMPoJTIb
xdLtpzxDImxMsBnce3ph+B7F5BMtB5MfUlqm164ogrredb0gHUObLYj61i1phZ5j40Oa5W5OWGXi
Wadl3zwk82hUX4Dn+n/iuG1gHY6m6u45k/5RDFCP/vLSMkmpd1d5HuIdEn8ex3xsQ0h2a78LkrIz
QgK87G/ttfog2qBWoTXCeP+0erJaH3tHiSwCBdb6vpwH9W20g5UfTNMgpFc7ldNJO9wCVd4Ew6H1
u7G89zJ/vSs6vtZrE8v00Ry5GfdLZ63mPUczru9AO5oqdFo8RR6nYW37o3QoIRyKtsbqQQSZ1xI4
6NHeax+n+6+9NRX1V3MyvDpEiq3OP0+V8IJIrI2T/x9H57UkpxIE0S8iAm9eGRiz3q9WL4RWBmga
aGxDf/09c18lhXaHaaqrMrMy00Z0AxYlnZcUSJyG+VdpSfQdTD6i9g+tXlR02BL6O/BrlwYXMwnX
HFchdXxTjV7THFpV2eMPTDX3OC2juvjhUlvx3JDl+u6LufqyG6M/Y+MPH8MedQ97q8wv6C0hLzGl
Y0vrlZOcuW2wtqeir7r3qJoLINCah9fh9zP/spbI06k3IvHW4RB/DFWYrOdynpLvuJjNdArKYvVf
klH4QT7srv+7sJwtzBLRBfGFMk5JDWo61dE00rkLor6/q0KaqpSLIkblOij7ZW0Z2M/Y3zjeQ6XH
eTpr4s8pMlHRd/dyMktz1r4SzntrFjU+NQ797p1a6+0k2k0oBAOrdcM3uf32zbCqk2/1untqaUy9
O3/xl38V0swxGyUrwakfX73Imrif+sPSCzLw5gDhy31VS5bOHewSncfCja0Gh7kg/mPbW/ImyZWb
L4AZtZtqITv7fiE46qLrJi6ywPLj9bROXkErNgfy1HqdLs91b9dP1trq7Tbs3Fmfp9gpjhWQzHzX
aRFcwtXpg0OpXWPftjwd4savbntY3zvdBfI1FJey87w3rxwkzYU3Nyjqx9j7dGxDoNrcA9ym1gyS
eN36kWAEk+c2/HSEqClb2QwVPYGmPxZdDIJgGs6oUHbh5oPrqBd0o1534M60bodxGEWmI4/QBH/g
B6fYeYx/3dYq6NqKufbRQ8t6obWd/a9g25r24o4Kr6IiHL0bVjxEdFiZfb2nbVri4+hGcXEKTOvK
dByNmPOVkEWdri2HKaOCUtzo/7bfjl/VXdYPq2WncRnXf3sx7mW+hOF2U2t83LZUOqUHdkxk63Yn
+6IfU3+ZgYq8ug64UHrR9Ud7R1JxYsibcZ6MLVPpPnU6EoeI34n7Bzewmu1MbgpImo3dO8WEtazx
mq0sb10jgttdtJGd2mDVzrPop8EcAb3c4LhCrX96W+Luh0Fg23m0QQrKG1d0s8nQ3mJEUri1+NsV
WOKnGAZazonX2nVOKz1Ke958nGAvfmn2+lbs2zWxhn0sP5UzZsnMgFYVH2K+o+E8eFV0WnaPBUqq
jsNqBc5JwbEslmo4oOJ3zD3mmuucd0nvLh+zRZ+YG36dnJ6V/fUSDUV/WJXXVOBvDDq8o0kZYGZm
g51M/Oghra0oei2doovSuirbKi37BaQlrsqBdaOmK6yDiw3+Y22RYZ82rGuPj361R+fGlmLMwK2c
J4q4/IHIofJTd/O778ry25t4cRHhWm1tNxel6RMxawx0mInG+C+Cnamf/LbXNImGfPqTAKP4wgLE
e2t5+9aTdIdB5vjiBJ9dstdD6nl6vJ99Lqd/erb9dwyunSlHiS8elnKNDRNJCPYDhLb/ZNHHJzF0
3dzqoIVr13fWyMNKq7XXF9V7U481pus8L6KxrXM1EsF2F8AGLBkOz+Ftx/ZJk/VdnagjejbvJW6t
MUF37IoxDUOrGBn6/v9ujU6sP6B0Sr2a2FHTY+STbJkPi1/q3PenWGbL6EyvAUXir1npVA+YirXB
xZPT+m6PuJznCuV7ksdcNw7VP17vNnYTOfm8J6dmS6T13nfN8m3cSPfZLCtvODq+ltd1Ld88zoOa
5GVl03FOuT+9j9YJTJnF7VIVZ2/3i2fj9huvk23RI2vLHrJ+rTBRwiWULZ1qqtgq8Oat3NLFzIPH
11rytS2FiR5RNIMdcnxmN5UDQpZsR1551itmNamrkMvnW2fbY+Y3LK3QjS0d7g1Nv/9aEdyqgyik
btI66mtgw3auXjCmLxpMuGigzzgQg+M0wdQ8z4qltiNo7fg2Bg3SMsSI83hgjwl+s67G+A+zzXaJ
LObHFCxBndraBXtIZtkv33PiDtOxn2xP3XZBOVq/DJmB/5KxnovDJCv/rhil+hMDDDe52LX/vixF
fTFuUcqcliGo00BX5MzGQIj/vAbwLK+WEfPrcZg07hRdARuf8u03y8vYu5s5ziwwrZmhUlx8mmmZ
s1novyVFv0HYVdb0kXjd9rKFXD1yByc6DOXovPV7tfo37abk87brwn4JaQqWo2VryM2dXYHxBOM5
PUq2E2RKae0eLcPwmPvD2F1iSED3sBl6yPtga81JYwLInGAc2eZuJeZPF+3zdMGeVT4oORVdGpXB
vJ4ca5LneOvd+qa9CkgYcoK2B+ySPa0TdwSb0YVu/+yA6TuQ89i6h3X2aOd1oVm3akMzF9nuxttn
TFirTJs48p6ssK6YB7fYvh+IoZzzyE22X/SmUhzsmdEti+jx5QFLo+2HSorgCWdD0Z7KJvLfx9gH
rFvDUBiyH/YEGLiPxa9lra9ftWuCPLS27utKe1QHZTrhsy24mOfObxnh8LDAetfYRbWmkymHJ1Zc
SS1tdbTwIqg2OsbaL/TDGg5JiZTCzLkRSzg9LLFFx1TGQ3NPW7PX2VTX7pptUaidNAE6f+tLwsw+
mqFpeUzEIk2vNgPYF8avsTkoj/TlB7XXy52PIUzA28ByuaDkKd9LG/Iy/skemu2076N6YGMsNLAB
xGo8enXIgQNsVqlwxbWZLvXQn8pumnJaOeR2rtcSfOvi3P06oyjrboOyLs4TN8prbzr3rnev8WVu
vPQohNukMM9WUrms5BDrlG7gmRgP2ZZy78vFCr4BBwN1YY4P7s3Qh+VZm4E1S7a/vJ/I5JvvgooF
is2O293uyLpPabimD+nV0oLDsfR9qHuLV59gDpyG98H3Dn4b11MWF6Ut2KxoeT95VROdRxafBeB1
i+72uIz83MFsHHEzucmPThCAT+zJIgd0ClNspyBOvpW6VWze1BjQWQz7jo6gsDz4mMnSBeb2vnEO
paNUmYJ68PIwaYGB0nNi+ht5xLHQPkBkXAKxKxsM1bjiDEi9vnJHW07W7MhV87Aya30XOhP3zkbf
NjyAUO7ibu0Txh98h111aZ2y8rJAuPtjIUz7UwwRqzJrQIyqFxOF+OBPgseGN11tHRo1S3O/tV77
uQZ0YB+yDedfcq2D4EV63kSo4Bwszl1MIuzNvvn1mmuSYnijCq/2wVK78I9sktJJIc366r5Str6f
pwkeZRqT5Ydb1pEAgcRMjxR4E6UjCya3KgSuzdq22h76QqzL67jOdZxjIDF2qe+VCuaGOJqbcmsq
+Z7sibtcv9YQv36t+y8vGtrqsjIJW7mHg//bsG0rJ5Z4n+TbGwHjyFeyyw+tZfzJMiq/dN3iG5ji
KbgV2dJvS5+Fm1eo89Bu0XYr46Z73jmg+42nVPEek3Pnv3V9Gw2HCgp6+wqVGG9wHUQAY2yvtQ7t
6G7gc+uYkC1JzZ/pl/goVBSJFT+bI1ZyLoCJrXM3WZ51L2s0CPdXKPFXKLxwwyIipC1Z1eSabO/s
UWd6DdY9tyzh/fSWebJSx0q6KS22daiPg4ZNy4zvjR9AOol1npt9/HY66IwH5bXjn3C2xeMsV4/N
PaSt7mF2dxY7G2fT6hDVyfAMEc+mVlRWyWXHOcx9a4IaMsnxsNTKsLeIks8NFq05gyhv611ch9Or
bGHNvid/WcRBOXNPoQ/bPZNMATvzHwN4upotDG7dhPfpXK5Eft/VRgUK2JHFwsuOQ7d8m6pqrFOa
mKGC4DHAqRMDXnJoqtWreYrRDpgdNg860H73nOi5/0d6uE8qFgIvqmlbWuN5hidUZ9JK+UDc+xOP
BhlZcEZ+Eu2Hfgzq824Vfp8luFtdKaSiuIXyCZgH6i65x0InrNGbJQIrhGQY/nk+E0fmdROpr6FZ
QnPdQumfWcTZHgchx+2gMDwsuEEVqRchFBXoN0V1ycq4d89X5Rf+/ypa6icoV/zKIM2L3zYTOyYd
bWTB7s7haA5x6IwPNVGdY1o5tfkF/QtFSHBoUKS4kdKpoCelZ70aUN724dp750k14jOMEypHK0z5
e2r7os2ZufnHGmEvRrjs5plULaDnR9HGxR8TtuNfvx5otnXj1PTpXfDs4/Y4PAyYpizHSXlWTjtp
VcehHrr5OVi1Ojv0dwb0UQZ9WlVMTEew90Cd+CyRC/TV7q/eilL6ZWD+Hk7rpq2PRM47ZkPrkDgn
vLwHdWnwiJ/Sxq62pxjWReSza3qU1nWxa7xKDCMLaNJsE3DmUAfNNDn7D2/fBsjEpNsYTmPJMsBG
tPh2MNFmvyzVFv1ahsoRB/P/+ehYApHZhrAaDtxop8Gf3E1+2KOpHJiMSf7unAI76N7qWe2sWjs8
rfEk6oz/UryWgzU4r0lH0Eiq3UlOx2QcvAkzoWgH4Vk8aISGHLbwCF3mC2B+m8UIjUzLpEFfqO4G
+glXRLLEtvEYq9q3s6bsy/2+wHbz0Xg7UhyKk/2vmyJ5JxF7LydpC9LjmnALc0FJuUKR7SDRrPCa
VwnLVgc1alfgTeYBYallju+aIFbWxVNOL3IigTp1z+hZLinzPoO814ZNBpu3qZukiaGfXUZTuOrY
Xft85RIAQC4tgDl85X6NntfA+sbdrPKqcwcmlcVVbdqtavvCdWHi3ts8eUL2WRrKa+vX56QuxXTj
w2/yHJzrgZVqK7OwpPW6BKhv64MXafCxqS9wLAJHwYUAT7HOx1vNDXs8MapkS5u+SshT44JCSeIZ
XnqrY/Mnl8OiHoamho9EW1LFKYOJ+qJ/FnvKoC7D1IloybIOPepLV5N1eyt0xBRkTQF5Dlhwe0eW
cNoxM12kxV0QDKrNk7KIAVCCrbxNEqvZ7yxCIO/6SbMRNc4uFJ6/VWzwT+Ww9GeuKfu9d1v7b+Du
RFRUV4UqSE7fkgQunYbzZhVbc/jfXyufSm86FmvTdV9bJ2ni1yawH6a5bNG/bx3rtr47OuCr1j6N
acze9p5GxMlccAqBWfB1IP0UzWb12tS+dI7zUsBl0d4st1DZujpNjg9tZ5ySf11O6HAuGyJeC3G9
P6vU4AA9wnDu60sJGTUdZFsu/EGxwsV7BivEvY1EfaRn1njj2mTdpcxZ+pLsTRAdoNma4erZYV7W
BlF/VrIRFJ9lxQbGpcYT6mOAn7zRZt77Qw9XX9IyLVoed9VZVioZJq6hFo56b8FVPjqzGyzU9FWi
sMahnLOinrAgYotcDDcWBPXrQNvkvzMNTurJ97Yh+gvuXiETiGrImxZAaMukrhwwHrSIdL2l7r+b
ZZwUe7YTO2vssxSXohU4x01749cXz9mmPUPHSa2GNS/2f6Fl+IcrQ9ArSg1Jv+5NxksR/9iMRkOS
HOu4CiLqabu7ZylV8yrKof5ZLvDIeLX0JYIFJ1kNm52d+Aun4UAwGLi4mnK+xdNxN2p2M7AChBD0
48gW4apCfD2TObnt9pFgvIgQEBRSbYCmaO2V+mZSoBUwcSR/9/Bma7rVoFC50zqrud2bxst38t1X
Fl3cIQsQvasLs8Yy5bJksyAjizC8cf2r+mCtqOUH5Bc7N1xQbTDlKujsg+x9Mz72O+YQYGPkzKW9
orQNEs3BeV166nU8ht0Tap7Bf7ZdvqefoTLSnBdqeZxO9lqFryJWbsSmmYDC3nBrqR7gPah1MMuA
cO7kuwmrvhitpSUwF29rKDtgltbRIG/S+4A54upvZ1GOH6Gm7H9Kv5aMoNc7n/vd2w9LMk9vSP2L
Jr9aYlUZj1l9DnqJlvu6s11xAWWB9W///yjGjqXPF0yv81zWHmKDTRnxuau9GtKm3di5S1Qp8Nyt
a+GxhG3UZdtoea5S6yY+uEOBtcuE8coPHyiDk4U4pD1sxH50R6f1uaoi/vLXoINAg6rH9lvYb/Uf
e69EmSI6sb/7KQqr22IcyJmDvAvno7Mr9abHvf0bKzmaHFcnoe/U0i4JuWbxgE+oV2HLaxacgW8c
Zyr/tdYUVwe8ozFyZJnRfmEGQn8+g3eXPHuGrNWNUWKJwJm5vydK+qEj6ETnWMKVvxekUW8zSnrN
BxBOmMX+AAw5+r7lZmPSlfqniqb+laj6BJGSmUp5JJ/aRVdQ1WHW9tjT4yIyDJgS2c6IfsAMyUx4
nm+q+m6SkbulosFrK/PKCfB+AJq8MwgBUBbtW/BviFZsfrFeH97JcRsxJxnj/bUNleOk3D0ezHWD
neKdUZTELDJzSEgp8HBxP4wTEP80bFaUKxwt9c9l7Wz/sIpxse+h350h9zus23LXKuRjPHXuBlIl
ucWKaTHrc6itMMzGcdfDjdgsWoaxGf37sPCWPcfqaq4ys4nEzilvyk6rOCCLZoCuyftYjSabKyRu
V3x2v+viyQmP6746PqtQg9rzzhJhCM+3yw9rRR4IRLDwzBuNAvC5qKOEgr2o8LagT3gtPB/Bl5cg
W13BaVg4KYZQH5NkjB5pQ/ovCC9vfIinRpxn2930uR/4rzHHkM2D4/crHmaDUo9W10T/QiPpEiBc
4+4ID+8/jrS+X5AFfZCyH4PABiNwjEIHtUVxGlQIIC6FD8JklVha/228yuypQB0CO6rV1mR0mUhf
JgMFotrJr/Nh6FYbx1jcvAK7FDGEh83IlKK7oQe1FdLvnKBb7muSdGY6UQlZk3dBW6IAg85/GVg2
Cg6z9qY/xU4ZuxUz8oyscKSzZuo6STLKioXGuijrx2Xa2vGtbtD73Vkk8L1dRaUmjf3dnENQ5emL
cXb6hqptvYdZFluboZopgtyic70zPTzqwdGWuaunbfNT9BBJkFbg+8sdxlDjaxUEZIlxkilB+xxQ
/ojkVQ+9CYkqRX+xy3TVe/szbJegueE+C751sdQPOwY6b8k0hLiN7wFqd+QSzTv+/mtx8G0QV5RM
dvwExu/P91XIxZOqsUrw6lvC9Y+pfSB5HHpKc5Zu1dzvtqhRScHlA2yME3KIeJDxDU26V2WVAwOS
7WHZvumVQOwjiujRfhTVSuVhlhz/dPsmHtuxsDiSHdX+MBeyOToziSwQiCCxn3vXzlO6WmQ5o4cv
9odeGz3+DnqzPS6ut8YnmvvCyediXhM0jFby06gmYCDE7x9UCVWR8zvy0Armzer1p2tWBvtprVfR
+ukkqQ6UIj3dCq/cZtgDbO4Oa1h7j8oKll9cu3onM8brt9ydnf6zFKZBfzTh73nuEnsrb1SzTDCe
Q5s8OGoJ/cNexFDLGIFJ91wmc/fO7N1CSW91+UgRGKKsQuP7rfZIfHlrCRh/Bcc+/Xao3kTRe9Gh
BDPiM+Pdw2FsmvhYxORM5JGxy3dpVz1ukTOSI9RDsigRyfUU1HKbhheojyQtNMHBKEknD/BpQtVK
+xBXP+RSyylv4kS9FXVBUUAxEDwhjkXI5fD5ntspSAJKRSnadBkHf7pfWqv8AmAldNeu6x5j0URR
ZsOymW4832z7YetrXB0xzNv+guqxuIllv5GHRUBw51iiYR7rDGEyXmeRyH5pFtm7yNU2p8I43Wof
TNJ4Pxb2K9ybNXb0DUOby53GrbKeXN945rkB/Pol4n2zDmqJmCoYM8vwWC9r9GFwjBYPW23ckglW
dl/BbkVLvoU8EmpsbZhK6qm382iPZoCfSorlLJakZ4W29MoLWLTojp0TitvQQ3kMJy65UuW+g/Ib
I91f1uYn1qmUsuTjJIN7LwCZLU6pHlVmqtjj5+yu+2OfPBme0PXrs8sQcB33x+Ep1pZb5VMQcDJj
RFhfuMQBi+rS65COy+qlHqOyPAzLEvxuwwjFUUs037vTds5r3VirhUouxNxHJ0TLHoaI1uNotXPw
Fa2z/F3XzvqBRwbb52HP46VPswwIlkjWdAki829FarKc3HCwmNq6xbuTaAZ/1Kj4hqOGxolQd1xp
Z0i5hV1GsrMVAm+6trrz1X5AnFXSFndK3s5FpLvDOLni3S88Zz9o3GSsk2mvlD/ZP+tzizYK7qSI
5AcKHr9HjeDwoNw6DKCMmSOe6mAuiXKtE/1rtQXVBgen+K6wUVge9a5jnYLVll9Fs9ioaK3AwW3K
k+2eWgLmneYRWylV1krkYKTtjxYhI9Ks2ZHkDfk9jjPT1VfnDEA6UeWdyQU1FOVzwbFGXF5bABXT
2MVIWvyww+N68dxztTh2dx6cYHsMoTTEYUbsE6V4p2wixWhmHK92ItGalsEO6WL7AK9PUVNYL8il
EGWU0yze1xWOrktXptYbnBKaDn2VrhE9s9DNyESrCHFkKf+ElbW/Z/MYJQP/YYmcDv1Db9IeEfGc
VmOhjoD/I4Rhslc+s8Rarj8TPKh+C7+I/qIHim69MQBIdjR9PTqdOkyyOFmqOS+9zXVPEc/gLUpq
188RwS2XBbec+YGkrea3HqzKfkCMEaw3U7/J5bFyVPwM39l3B7WO7pPQeJDdrL3T/uwQfSO58m2y
41pLLw8EGIY6bRavvkNkMg8EwLfWBwxhhe4YofrBVSE3hatb+dwrK/rWOOcmvxEbevNRoDr34TO1
uEcwD/ioFj/5068xsJKHsiwfWSkl+sNt+voQr7NvnZt9FQb96m66m2Autu3UTk7bZiPqQv8OMqR4
WmL4/+M2dgoY3isL+7hNAnLfGoaG2AKvBg5ian210b/KI4NFeBz3yt6O1ywSNkSMilcUawvEYgPp
1uVbjBTkZR2W7auc+vVxCeNSHZdiGSAIwnEo2CS0YdObwPdBAlbLGzEQdIPbUiP9S+0p6TH7l1Sf
D935zfiNrTv33N4OwsoMsrbm3ov3bngJ2lpvqa1oFhDur42TLs22ZOHAkHsNwKmdNJxhtHH/Rndx
ZL02golRgXwo42u6J6I4+0haissexDLvt2W3UupxhEAaNvZt+admMTqk6QaeueVceHmnO2ohBKxy
0R0PXOGYv8sd1+1g+NZuzM5R0evRP4QsrAP6xOtScWsMzfDuzC6wDoMq7KK+7hogJR/m9kRkXd+c
CxKvX0qyd5u70a+Xjp5a6Fs0Lupjx0T9dpel5wBY1ZQ1e2AlEkpq15uT+Z6OndxSSeTfx4u2u9Ps
LLo7q76296yb6YRBmgCCU4dUJC5stufOQ4CMmwVjr0GY1TvNN0ORz3LR6Ogpd2q0L0jxK3JWUVpW
t4G04ISqqBKchNjb7tsOH7ccIVqX23XY94y7seJXkdv45U87eh+1tv0lcRWsMicCPlzzbUzPkyoR
Yo7SV/eJ4rZIS2uvwhTh6Fg8xqtTIxgqdj95qhJibvJmIZfgPlqZhQ6EdyTeZZZl29FuhHLNqi1k
Gm0QL91BN/f9iQl2eQ4WH31a6bNwnTpF7I4XytY0M6r1/d84AthCdD/PFHKTxN0hQM1UHAMCjdCd
SLt3LgvoBKkPMZVkJQnsbaxl8yeK4MlywtJ4eaNhWn5YwOwe1ZCBL0WFWe7HHqkZiXRK4GXVOKt8
d+tKV8e28WwHn0Uu19yqVAAxPayam6YrSYcPhYo/DMoJGvIkrEA/xIa0X6MbYJ7oEebWyHOBzIoF
/r+K7Sbb16INDjrY10dcHtSWs51ejwdjlh2CYJ07ed9BHqm0TlzRZ40hFjY1PPeN97rZtwzyFS3G
bIXWaaWqrceJoJzqWBn/qjHYdPHgb6sCnbZUVaSDrddPLK7HZ92PM2MjQaf1QSG9D6AsWZRJg7ap
t4PXLK25aE4zYG67Fz8CfuST50XzazuRFZV3PAgYw2hFaDzKaFQ3HkjJPUjWgqeof3VYcLk6Hkdt
GnGMKxVh47/XGys4qB/HQ7nZtsiue/zQplTN74ilAS8P1awbjJxdwTi+bOTlxD2hs2nt94hnE5+i
gMhwKBixV0RRAxqcBbuZVrxaax2Nl6UI7LvOXWKgNYdNxgndI9hB0HvhrR2xhMVugxYvZLZPMGxR
N91uzRrxUoNSfTeF3YdHAGj+rmi4VA+AE/PrTN9RpN6c1I8ACkGc11vgNY9RoJZX3Xn29im8qnQv
M9GTyXe3httFTt5oQdYXlf1nhykbH7oRS6wM9buP5b3TyPlUuFtzchHri78O+VThP1vZW58iDMAg
VbiTQ2J4PNhPRCIA1CkzBa9m9Nr2I2RMHoFj6/F61M31yKi9BXq3xvjEb+ntZzYhlhvptWV4Dj3p
IrKNTJs7IGJbzpZuK+Ge8Ge8lKw5bXyeEba9ALT7UZYdtcVCWf+vK337D56DiI/w5w0fC3aYgNr3
kg1GAdSUnBYNrH1Y8KCZoWnlgozcFv4n6Jkz5go79Q0adg3+JLNinQTZJOppB0H016yU/bMYxyS8
H+Vqlk/NRfeDa8QkmR9iW3dAzVEqSJ02/GYzBph21MFYP6xMrGUunEHuByK/rZivpdFnX0EXoYiq
mjDrhgHco5uU/TpWcJwnfhmUkAws6lMiCZ4y0Fx3yl3SmETOICD/Tqwrin9WWHR/mg4Fx0lMkTdn
PYHBL0EN2yZGw/zvAZsEM1RztX/YHGsCg2sinA9JYsyjQOa73/B2D+qj3iJEXKle+/UnMMkwn3wI
8o0B1Z+JImSxZ36XS+mKl1kFeOovQYi23jdJ+6tofefOGzUQURPRuGZtjDN8UWrQZGe3nf0WCaI0
B2Hk8jJHHYse3J36pvPXDnN+q0UiCWPIuzomPhXZWyS1Z1zm8KkK5YaU3Srj+8nr5/h6YGaYHjs0
ojmU3phUP1qxlyKlhSSNAfbGwV+o5tvAC6q8rZEUjpd5jQa07FPIQFDEHX0oYVkjbbJqd51ZPhsq
abw4407H4tFb8Eu4Txvs0nxaa3t74+Ua17MQs7BPJRffGaYMIdU8zO49NqfO/r1CHxQ5DxmhqI87
NVqnZVF3SYOxSeZEzEOXjVVDH8UPsbbp1m8uajHhGPNr9gkhfHSJuCpOKyydf6e2Nj5KsbrO0cUq
9Y9mW/0eqAkx9gYClAfiyvTweG1I40j/X4rFWoE198u/2Y7NezMiZU2dcalfffyudGbLaXy0dn/v
T10ogf86S7e48QYlGJ1neNFJ8UYvkJFF32+HxvGD7ruLpgEM0hmKf4AsDcsl7rA2x2FiY+TQ1Bwy
Opym/FFJGxKNnlUnh7Yz4C0iAnc+lD2ClRu9gxMt7QRKuznChmZQ4PLMhaKVZwGX5T2NljaPLFmw
XabncL+VzOhcyfZccWtPdjWnhi1rujW/ZZmyBk0MH7aVJQ+27SgI8eDaLwgjNpk53M7R/arGbrjs
JFiyWuZzJHPmq+2RnlQ0qajBjRms2UYE+8XnGA1X4i0Z+lvbz3Bui9ysmcv1LRa0zDdOUzEoedoq
bhX35cX2wuVTTQWcnEfqCHv8okWANsdUimNhufanHmnR0lYMy2vAVt4Tm/DgJ91ayC9rXos3GwgZ
HG6fm/4wDGP5B2yPaaqZsSF5t+kJftse6CrQHZ08lKvcnwazrxz6huWYU2x3dpg13E3PwC4B8PbC
+u4pjovgffdEZ70nwitoh9so/ux7ZX709I2oLExN17UGG6YddofBsrXaSAtHp50eJAdV/sfZmfTI
jWRb+q889LqINtI4GBvdvaDP7qGYQ6HQhpAUEZxppHHmr+/PX29eqhKZyAfUqlAlDx9odu8953x3
FyREIOnLJj+7SZJuQTPib2IowcLSM1MST+zdQYnhpfSqIDmJsk+u30+VEhlJZ0kBS2WHKOJJlji3
QfbEMDLOjlAl0jfiMWJmDlcb9EOPyNKeM6Ku7+pKeLfszsnwj4IqfK6K2vrGV1MvG2xy1Yu+arob
LZPgY2RN8qc2gvJ+kI30tv2qTPk+1H3uXU9QZ9KIxo14MQ5L+M54m9f6Cf3dSzh5esXsJgdP9W54
MlHqYr+l/M1Tm0KtEM4GHNmIIWux2Bg/qqK4xMEo50est/I8GGiNgONwFhzrurHao9MxiKd6VYO7
Z4qQ4RifcAwhpeYhirRxf/ZCltwz0LJAuqVTfw8AiZRnTiz9ucuE+CW7ZDl3iV0w1CzRzrEIrvM9
0d/mAbtaohlrwJd5cFO3fcm0Y30dqtLIzUDdcWd3woqPTWdZX/B4xv2LU5O72wIqHY/svWeIbVVj
/kiVKFu+vmR0IgLe4qJaHWDLDfkFRQ7TJ5AB3iyOQTUE+iCzZGkP7tKO8y7JB+yhqum9/D5kT2n2
JnVowjsGA/P4xRiKy20z+4fQgubRD853d82dJ2Qd0VFzd4t3SGPhZMeOYIO+il3OJ0s1YmaoTd4/
MB4r0iOmxuyuWNYxvWf4oNIoW/3pA74/x1NKWn22IjB92bB3MzvQzOnqbN10ccANXdekwzaNm7nB
YZkZNB29yguaXblI91D1LEvfpwn7NN4c0JEpkKzcoDnneMeYbzEK2A6LIuWNw4EWcbtMOi1OZTO0
HxzdyfMqe2vc2WWOVNXIjpxMznbmT4sq/IJtfpkuOqDr3bjZBORtsFe5m5zGK7ZtpXK1X0FAkqaY
mdiXBZ8rG1O4gT1vqUZk3som6GrHtjyRVM9e8ZCogpClQiukAIrbZ2ux6p9kNpB/GgajgAGWoZEE
RQw5z0xrfSmT1obS1LPQ8DB1ZLW/QuueeqQwZtho9zrzKeI9l0K5XLAHVS7bUzDc9b8SpuczLXtd
4C8ntMx43LEwJ5IxwJLb2g5/iplVtmcxQePhvB7DhFmZIKdFOTp8Q1gsv0suAZsfGA01JuQ82Xst
WNyrQyB4RoZIb2dCOWlUl62rD8prMN+O/iqRvlXj3thU5p9OHSz2flXoC1ELKOZXR3ufnhDnig8n
83AlJuM4/uQQaWY89pShe2Jy+kdmZ4Ei58KhE5Fxc0y0rARityV9IUker44Rlt0w+E5MtoILklXK
Rkmq9M8gIDNtmLcGm5yC7xInvWIlmnHNL0oBPGR6cr0QykWt65PEKfFYs6Seh7KcZ485ZaE/x0Go
N3cg8gAYCVHXSWae+9ByuRmbrmvUwSwCS2vi1/NPZO28PWKe82/Jn2fL3dpjPTnSzCMwAp1fB1KU
vXgnd8ZwjJxCcq4EWRKMkHZZbuZUzvaOACuhzKD31cVm+lbuyzUkagiBAI+fayvno1nt4HUwzXCL
TsuIvFb1+NLzHFc85X51IQyD2a0eSEnllUSzEEuR3U2ddMV+6RKXoyQxOO1TzN1ny+PG2bItzNxB
CG9+qsx2P5emLS7rQh4AuczVKHqEHj9Z7CafJX0pailrj6x9FvQs3ypGpoyOrNdqOw7wv/ErJphv
+APpbbFMrPc81eYXjkfw/12NEnUs7MY/UgAAUqi1RRrJ6mp8iNAi823aSsd7C2mjhm2eeLWzcesw
XY6yX53xNJVFfa49kaWbxKoD94j2ratNAmoQfIQWa/fNYxuGfcJOju4O3aDCvIRhrsMKwg8/moJ6
vqHLy8KzTYvUfRmxID/o2a18SARVxn2uqG13SoDki/J8XL7I6TqCsfMpDLZT57r8I1ZQF9+zlRzL
gcE4P3NV2JZ5hEnk6o0b5+EltazrwC328zuPfYofAhOJ4P+eBReRquQ7nUC4RsEUl/4JVFtdXpqS
afajnbVWdqpXk63bGEc/Bte6thkREXMJ8rwp7k0x5XbEmEZ/r8IQ2cmta1TEyWYD4a5P7DHdFqTN
bwmBElekrXQJa/vTfEPGEu09oPBwosapBiypQwCYsisqd9469lx4XJosK9003TDeOHGXvTuqd/Vb
kM72jxldqM63omrjekf2KL1VjLfKw6SXEFcfCxDCTc9BfYcZQzq/eJ6q+FKl2rnlnEw5nLU39Tea
A4FAY8n7s29KRmvyXACiyk8emuDdlPbjjwA30rugl3zsYSu6u3nNu2+qy5Jxl7p9PT3WGL63KbFb
UvstWxdrNQThmWWZyVHoakL1TEy6yxxYwdsAR3Wyl7GrqhMz17pl63bI6cvfb2bKral4GcJO9Hdl
keWXgN/Ogm7VMmuIR9ZeHAaGwACjyqLc2DjqyeQBhP9qT1fjI0708KVW5Hgjfwra78mYulcNOmfp
mPZZg7cJUZGzyPWK5IeukWRwTzD7ZJ8GcsWWS2V+0rnP85XlxDEji3PNnOI8Hr951Kv3iV1qqgfX
md4920zPc87yDYrMQe5DIlrfc5N11RbzmHUUdVf8UKanIS9k3UeoWQ4MdazLcpsiYo/72M1SvWV5
s/iG40n/sLy8u/CLaLkR0zx4rJpMxBeHxQcXsCazPCUKGvce5yyRSDBBwyM05GbdEtwjkNLAE4kv
dE9YboIKwT9aEB66yDj+IOmDtPeGKBemR5ufPVdgEVRfGSN1402CPa/c+ywaHcE9ivqTwt2TLCoI
HcEt5UCdJ+2g3KOhAyJG17WaSIgzJ84mz69uNZ3ldnUDfW6c9kXYSxTcutQPFSokoyE7V9j659hb
v9Q5JTT1zODLU906oaZqcYp4v3gMKnZTYDt7mF2KvhgNAnNcXLWbgrgvWzuLfiHluTjWaZooUHZT
jzwVCeYjOApYWAFoYpw03RakJHPpx6sh3HG4bSBJdwF2qpgYGP7M/I6lsmhZMp8NKJppZFNaxYbO
PVzulbu2hPsSgZwz36epK5/jrl6qc7nUy11XxMMtdTBipXSdBdtk57Y3Mb5RItZW3FGES2u4c0j6
O+SqvPHS1Tpcv5L+X28D0Tcprb+Dc5pi1jBwWxVBch6JxzkAhLS3/BUWMJ+KCkC8cAqdc8Vtf/D6
qpz2FlIjly1GunwHx6C6Y+cvDy1Xn/tIr+zWx7iBagKDq62/mTIOLqvNcR9R2FZfW5lXX0awy3qb
lHG/pwtTBNkY8pwodHEwFVpD0md7mdp7lOE+Da72ka2DoF3fG+3immhWr932WRzfAjTpkxtGhV6a
b0wlQt5WO361isQ7N4S8+VSR0A5zubjjrsNEOESacSmD+SxwqndnYsHAZcgJvI2Rlbmzfi1BrPyq
Wol7zOrt2SHTDvJ+Gl1vjmotdbCnpKP4yYEIFBFswha5rFjwJSLQ28muGmNx0bZ/jQoR9Msx1FsS
G8LV9bgpZmznZOAclyltD2kwMs28eNvgOoZhMOPG5OfIqa9RixOpv7UWvCJ3TRH4P5u+kXj0KRDM
bnXnULxywzXqPLN4b0U65/CN0lkb4mGzb+GH8PL17BfoMXVkTWNv7ZuWinDbi5YTvMbTuRFk+5NN
iH2R+DB342bO1HjLvDzkwWqp6/amIKd6JZjP8oKdiuXiDAdaLIdZbt5jf+iTF5yjabf3+B3Fm163
0IUU6hbh/mIwJG8JEKb3Q+w0j9iIRvKw9IJqA6sj/OVOgypOgU7H92pe0i+DGn2gPk3l3VnS85wf
BRwk3NEpTpWoQd0YtteinaYgLQgemnHxJ4gB0zVFtiT+gy9YBcClbjUMQp2h6x6qgvQ8L1YTG1P+
nHU7lbXuY3yNwlJxC7fa0cO6pJM7rBkkmFItHjBXYI0bRaJvr7mj01xh9WC0UjHhqExKvKkNs7aj
9a6D7EDZRK5B+suT38BH/b4kJMDGMVTV/aLdtD6lcWrqj8li6h8RoUDc1+jU3RF/bvAFP3uPMtY6
ZBtCxmqMgeKQJ7/COviA+k9hY5wB7o8PkOfVBKRHIrl4yzOzcPfBDGb+maGCvvnx2shbWeQrMBs6
YIYzTV1RBQTlp50ky4dAw4mjfh26p4I/6DoVQf3dFinpRHqxTHzrdBA7MmJFi+LRzHm3I5JZU4UI
pb32MO1TJyHfgjve5CAzUCSYZOzshOVBKabdfk9ySJyT1bczfeDMMOmZo+S6EQ4Ts79z8BFyawq5
/sRTNK5bFjArdS4KRpAb1zXzpa24v3aFUyQtcCpHyye/bFNzVnU8/NAoH2ShAKp8vSZaM1AK2XzL
iUi9FWRcznuTVoydTUe3Dm0Dn8UOt1VafU+thjN3ELkJT3k32Q/pAnbxaPPcJFGyFOOtNYTLsAlB
L9BkeB2Vf9eaYdzQ1xMdRROYiG7awIfx+uv6w05BDkZVWHj9TtbsqgLlnZAL453EjL8cP7npMX29
BQgaiAJZCnnc7YM03CawUrJNXuTzvWZjwKtVLWv33Et+IfxKeeJxhTbV8EIDnw+vgY81nQjs2r9Y
YHpeGfVcs/ttqu/jpODdIJMON5A5WpbosKqsicK6957gEsIgmLJ85VaguccPSfBAbcJcqLvQ7g0B
8Bm374hukOnuxg2kwqlhJ/29jAPf7G0YFa8so/R/8HFL7+jGq6Bh78it7oUpZv+IxTY/22wf1RvZ
eTZDM4YDgKF63L6blTXzCOC0vepLWM60w6NW/LOL7y/q0uplutFJ0nbnKYsDFDQFJmbDEEkxGmHy
QASW/4YRERq93pMDICU0snsq2xABGUhxFWKdtlSwoDvSxeFpW8YkdrdFl2LQHUyCBYBRKiVrAzYZ
rwC8NHs3kwc64LZo/Z1FlI+igCmf2BKwdKporV3C5FI74qHtYpLYHJF6R/Y1tTbDgEdhk3Xr6pAj
Urk5TpPP+ZKXOsl/VfRWPcwdVs5G4zI1b+myhvqIt8/1I9G3yXPmj8nLSAge7dILe2+XZLX5waiK
z0ulRffWlUKgDhEqCSJyROYGWR5VoDcLIC5Hzqk6kC1sfxUDmGpgHmqJoyGryX3EJEWX/aDH6WFl
x2wciRrHLsyTqniCKrPaB/DsBNJin6/hXMajM5Wca+KKN4Y+V+JLsryzIh3cnLMyAEFQU813B7r2
/GnpON43CR62nn+AUfIuIMo/7csa6EqkMmBwW5mG8dNQidy+s3Xln3ADDNkGzk6yh8BclMelTvvs
gumOC63DySrOIVBbHaGc9eQzQviBmJL8A2qkMTc2gDV7o8yon7vJDZ9tQtTu3vDgXEPv2joMTdYm
B36e11N+sAyn9NAUe1TdAffQ7ASvnV9hM+xmCwPT6PJMhoPjHqZ2wK9RZk6lDqPuBn87ESndX+Va
ci7ET68TSpdRKAFH0eznflKPltGYPjK37sttiFf/bYHcFWxLvMKPONFRm2ISx1jRWd1ooqFxvAog
SoqHeTaGTI+FUhJiMiWWRfmV0ajNHg5C4kUzXLarmTBt7TaPenBs7yN36susV1gDGJCc9m7itW7t
lfzEDniGlfC6ZXdciExZF0a00t/MpNAnrLmFd4oJqA7bsk4ZmHJyTGFEeu0/z+BWZfdV7jD4bFGn
IhutMb5My1CL/VA6MBHg40j3owtcdava3kzI8dBz8MzlXWNHpJcDscnicHjgyxtLxIxa/wzZA/yt
wdATnAMZ5+Joh2IJKZsdp76R87D6PG2e8514V/CVG76wdwOOT7rdzA5/2sayn4AD0P12emLOUeHs
NQQX38O2W51NBU5mOK9xYicHhtjhR+M3TXqypUgAnzOEtzaTHJp117KAaL4BOiGzLQUVdXClR/O6
mthNI2MpTYDZSm0MLMqjZi/wYIwn2696Hp+wrOa91IQItk3CdH/ne1A94O2xeBf1P7aCJ0gNhC/8
BPftfmW0yFDPm92TzQi4QYhxAa95sBTPAxu/vQ28MTgH89zNLPUTruIIwbD4kLdz7qJHD8y5U2zC
F6kItsOD5RHd5ihGgPsca/4BYSV+kb5VZ0fSZM5PxCLAnJRnExjOwXF2C7M3e+OrrtPoXB7h4WIs
4M2l5GS4y8XIwilvvDKoMQ5T8AX4vesIBHD96RLv0ufAozbb5BVX/45tX8GV4peS0+S5Cmn64Y8M
LxRbfEuahY3r1l0CO38Trd/NmNYagChJulb3MmQl5GGmCuYXzlygeoTRqZlVri6zhIJj4ZtV4jk/
Yo/t4ElWAQNFto/U+LBrx4/JGgeCL32y+ajvSoM0caIwYXM63dRcnDHtiOvG6LEAPeqVqSLXqwAn
EMpG/lurlpucw2JdL0E51GRFqrVUt0Rn+/qWAbT/FrRIcs8WFBi1W5jb8YIWti7AFmtDNEqW+Xrw
SagyKxuypP0ZYns8V4S3lhtsbmI9yInc8GFUxox36Knx3aD94qeo+y57xASOb5Hf4MKIkqQxXUQr
WWMihtELvktG/vmZxFyWb7sqoaIo+AI1AU8HK1jb6d46p04svhYL6zuPxTDnz0L3IA5GrSdiBEVC
TkiprLzwwYz3Yad1tuP60dXPvKPm2XVWtraHwcuWL/jJQY8vtvG/pQX2wpnnm8c2MV2KBTZI5rv6
6q5kAqUeBXgq4r6OzPct0/4JyQUB4bFOfMwX5AiK4aYI5RzshVXVh1XQAZHRFS1ICr6Ni203Y7uB
hxb6uzF3R7UfYani1/eg9RO7yIf6NEll3qB/NkgUEv3qWM+QIXdTR2NzzIFC7JY87PVd6PX1Ny9b
i1cFMpAeyI6X52XNc33jzNjpdpQ1ytklDv7lbTKvSbzt1YILMwXIxLOR4NVismyjFNEIou/PysFG
WLGsOgUftF5mAELDQYdJ4W74/IqRbG8y82PVpn4srXyyXrAXs303zNnVdhOwEzPe4T5OQzQzQZNk
T1NdHunhCvOls9ruXsyyGXdjP40ZLoU89XY2+MtvBc6sbB90YT8cEFdSltuGNFxz4+DyQCSpuAhX
Kx93Q9g2N1LqxoUjE6zloYtnh6fYw8VL32FVw48+nHFfNR4MQCLooTqs2BnTiH7CoZ9c7UoCfyx6
/TpzJ2H3sK2+iggI1ahnzORnUlZuXoG9CIYmwtIq53vqQafZwIRkkKsK7Z2dHIP3aTR6yk4N3wVj
AqyvzQ1O0GnarbiYvhRqTLy7qS/C4ss0ZzNidNHNB+yj2ftkWYFgaVfOl2Y7q3NiegbsyfHr6wPe
Wd5nnY7tfIv2G5h9V1ZdeJ4tkoCIBxMhcKS1PtnZ4D4BYXWu+Gppb2ASsvo913+wMOyBm5MTG/Uz
RVrBq64ZNYvVRKqvBbzAFTWSyZuT2HddEyYTnDI/8HYNnG+OhJ6qa283zIwgFgHmW6U1vePW8D4L
bchfqyondiy1Xr6Qe0vfqUKa6hp777fhNOP/u57lW1qfGVU2nZNHbXLmu5g3mAgKI2SOyFabD3hl
2U+aLASkmHrvEDADSG9Ii3Us38Z9NrCVoy+Hp2zS9HV9KuOHorX1+9STP4bkQLBwV9gdq1/TamWo
YSsbJnzAtDOE5eCA2VIcGlxExBu+plWr1TlO9PB1rdf1CYgG/AWq8Q/CUprDJ2C/MRCGLjzKDvcW
sJ51eRZF613NDAuOQJ9f10Mn0/zISq3knrYJAcrvCc6fS6+jT7pSx/QGPBgYBdfYVh6pfrSDU9MX
5n1oJyKSjiFWD4+2JbukmD4sR0EaofnalEBo99cFYT+8Yu6Hc82zeyCtHPeXua+LTyaKncBcxt4z
D5tGD36UDMpnOJKWYpKH05fnN6HwHlUl2x1QOh1GRsbVIczDhDVRFYOQ85znpY3otzrMbT2SCrhm
muIWVllS3gKp4SjWY0GV60tGvtu2pGW8NrFjfFYCYXEnnDXQO2FCmLVeTY4ucsHJ4s8k3d7fap60
764J+/c20PEN4B+Bq3nq8YN0TWtfOfJ0NtT2frHuVpXaD3CgsT6ZsGwecEcgcXd8zccOFBgCPj3i
d4H/vdhi4wXsDDkW/PoaN3axswrpf/JlGXtTw+BOT242O0xrGjCIm9grC+/CVTckB3hEbnogRclX
wP9yPKq8LrmZPBl0NzGW6A5Zfon5CXa1ek2pUcwxEWCs7bq2PjwRF+txrYfM2c/5sOprmqZ6wPHK
LNadrP6HgBAksWn062dVgdn7Ar7FyH06iv4XIPv0g35mvs2wNj64kyb2V5d287VQtnzh0Atvs6Hq
v4XkJIddYoWKiHzlktaanNeEQvKrt67TFCVwEHratDVnuzkc7FOBqwlHXCZcrnOx9N22oM8g1a4U
rv++GcAyx27s3ZXY7C2O0Hz4Rb+MellOmf0jw6P5fRxk8CaakX0Rdg7siGY78Z5KZ8AYpdnhyzVV
+NMFPpYvNyWDCS3ekMSq+KR1oqZdxdjL3eSEl82eKZf1tMbZ+t0RxpgtC6q9N8bk/MxZSkSnBHjW
3C9wDEAYAGxB+saOdOcmDMIjihiHUqm2s1urxY8ZhX2ip11o+SWTM7SgbWcyNSCoo0BgV3WmD3fJ
y3uW+8a4nLnCIFXFbodxLmbj8sYLpjm/gcUpXvqRusAay5hFsuPM6FIodLbJC2prE4cy9G/VGtpQ
NztPvPnkHB5w76TppsCOygLSmi3ysLDi4YgiQoy/bi31yibVwN5a1IB7hpmwiIZyBDbCkqc53dfc
ePgG8OJtSEeZfEcmjDmmV4Fie8RuL8jKQRMhfdYMKNfzVYqoEXmJWpTki6bVsftDiq3gSgToSnqu
DA046jy0QchhmMfO4Audg2SBa3vXBTnAB+w5lnMo7Zn9SjEDSIk7vPGrr4MPOgtPM6/9YPzuis6t
+IuW1vTvSQZAB+FuspsztZS+yafeBrAxT83H4lvixmFGwygfgfyLLJxm2KslxFld8MDKG8aEa771
ZBNy6kpu7Ft7wTKxW6vMqvZNOahXegPWsgkDbjFCWOIuzZYVhF+bmx5YDBXgtK/UStkdS6XNVVtO
sq03kWjYurlzlXktL35Z/KX87Guq9E/Ppt7bQyK1h0vVAriJgPzByB9bVMTIzVft72rWRk5oDIxO
ojRzvZcpbTR6g3KY7edtRoQcPah5X/y1mqEzFt20zQi7jhE0stZjD73jf1R4/C5m6cTn1ViURPZI
T8Dpw/QhGqALXjNHWPZBwi7hk10lY3E/WWpIL1nX+AT5CPHzOBpCr63WObEok/SHirWvAEXdsKT/
tNb1Z8ZIB/idNvZeJ37vMtJRLv7AHpDyl7iFoxOxvb0rj1PgMdEijyZMFPeW95SBC37vfZjIIFzC
6a4ITZxsPNlxwsYZz+/eS7Eq7EvjLV60yEbfQttFv7fgs8CPncWr38nuZw+GHEeNQxl6UP4oPnK2
GZW33Lb6ljATq7u7WNjDzjKxwChdElDkDSQ5808o3Wc19fkz+BP0KJB55qVxWxZ0Egcaf0HoanU0
sqDxw7haxFuwEwgZEM/UfV/6KdUBpy0su9bNP0MeQei/zpijOrmTfzNRAJNRSofgVwXCdoQ3BTsn
KmkFgwgKE4dAXYppInFvyNOFyK7ntaXcoPWaqQxg8/jvfofFu8uNiTdOGXN7aGmCL7jPCbjgRApf
8ZSnR8dk0HhMNRFFzj2A3Du+DywhAMt7DDuzCq4yW4rbwpZtUd+JqnF+aTwBzSkEGFnBKO/EO5s9
LLlZkloSGa39Pj8I3Oq3rpqr/hA68TpuSoO2uVvYpCMOuO6WW1/NA7GVObHnbVV4zY8ySbK3GCPj
i+uHM6C32fAwvbPNUFQH2E9DF/mVSARmm2F4yNgXER9zUxTZCa8DNTUmu/6kXG0DkcI+/jrXmXpV
oPWpX8ZxxvZSjVCm7XX8kVWSan3tO9x7pUvLiSHSe16VGzDMBMtFDNFj1QoaTF+kd5Zley9WWJIF
tgq3vG7zZMY9QDDw8UpUxsdPzMjpWgaw31k/ef3Kodg0JO1QO7ux2/tj7b0NSeMTL3dW+eyvGArZ
mJCIXY5OjVMDtoaD9uzSnfIMpR68UYIWW+zIAaHLhnxgJBBEs529BIyZ3BHkbZRUHK3blBnYboLP
NHDaoNRvxgDT9y0+kB5eGSIQZGtBCMLJNrxW2O7EMBXlcwJpJAZzPSM+4p0Mxx28XXIHsV/MyHGx
WqojF3KWbBmHuOVRStx0u8YZ5U/YvyY7NiLFjJ0GvbyBZj8W2wEHP6e7yz4IfmyW/GabxH+O6W3V
Tlb2WmJRIt62lQFeji2uHcpUEoz6ZmZdytcKP8TPQRurRvpT7kvVLSOUDLLXjCeSxv4Ge758VKNZ
ePu4vL6EoCgMe5QvRbmcW+Ffl+gwhP+sOVsXHG86VcAUx4aZOwhs9moEan6pxmH+1q6Y3S2VF1iQ
u3W8mGxmxixdkcHCxd/9UuLDcy4zOwjIhVFjXbECxKwO7GQy9/bo8AOZsNQ9L43UrCvUfEp4hogv
A2mc8FPBFieC4ePktPYYjOBK9SxBfAI/lzjfPb9jZj6x+us25RT/5dqJs+z9HDj1F4t0CbPiJVQ5
xyuEd4aBlVT3bpkSPxgIcLS71UmJVebpIpdtggXzxI0ylABJNc7pznK9x6HyBm6yksupIUM6RJnT
WgX1pG/O/piF4Tav04AiBUKM3AVzP35fg0V+tdOldrYdqiw7usZW8bNOWGi35ZNemB7XhGoktqPq
snhCCoYsYdy/pRPx7RvqleVMftnp90Yy0084EojYI9/DAyfOq+/xftKiIt2mLyO7QnF8D4nMt8hB
isF8zMxjS0tVfLPgfbQbkJVLsG/QeL/VaefPwGes+fyvlsaEbgiVKSg9bhmhAXWMpgVi/q82Daep
rUs20ShZiRvDHpGf0k5zpsCVQDsZY7IJoLlb+SvpCZ0SQ8O+BqdgSh4bD0WHrS454766gtHAGEb0
GF0GuIDfGY0P6r41aT18Qcp2qOG1SeJne5jFunWy1T2RNcoqkjZtWkf/Cicpl5rabou3Jr+gK4Rw
w/mpF/t/2Q0Ti4YB4TYNYv8dra5/qWWeXQsobFiCZPLrv9aVMKMYJelfv3NiylqBWdHC3cospKn8
/b8IT/ahCOJyp30nlRvB5XkWBUt4jjke5uVv1kL9yT4j57pXjX8lEIAqrjuH/stmLFskwF1k02/w
JC2QpjxMLvt56md5nIekvFnx2H1f4mI5KQYH2//xH//z//7vX/P/Sj70/f9fCfof9VDd64zJ1//5
H3+2YshF+6aYd10R2r/tOpyoaQLOOlof0h1Yl0DSMs4LL3/9Kn+2NglUnoupEYdJqH5bAZjki2Fl
EN2T5SCuQmH8tIbe3NJnzOe/fqXrDq0/LD7lnMB17gpJ7+Pxgf7xw5zyNNEwtVgpa6zsMq2Dc+Ay
nTauxV4Ir5I/jD8BOGfBxqXzhl9//eLXt/Hbi1+/QztwWfXqo0r/8cXbdEwKcvjsjqhNfmpExr5K
UB37LulJCLpjCoOnKHd//aL/9tmi+qH88XICQ50T/vYNrksz9amH623thuarkICx66a17sDhZ/90
pyJvLPRcqSR8H/aX/fY1IpbNPfsNCJg1Tbevg7DeElXtt3PMVqV/+q5cm5mK7QUuZEJf/Lbky42d
sYGBD2wy8J9MmJdfZtl+utVY3f7zF6KXdNlCb/Mxit+WspW272FsghYAJ7eLZiYCdw6n6h4NnHTm
X7/Wvy2A4824iiWQIXv2FFHdP/4+SNiycKUK3U0AbRSW9OJEhdQIFriEIxZijP/04b6+Xnj9ujhX
HLJyf3y9vOkTQGe8nsGNf4D5aO3cYa0e/vG7Yq+nEyJSCEYb7m9fVdUmK7e5ouBkHdkm1nm4JzAK
GbcXwE/k5P/NXsR//8GD1g7I9oZOgCL0+yNuW+RgK4EHrxRDt3E8HzG3BU/kTmr9+o/fGulKx+P3
HvAZur99YeN1NFBlrJtY69J/yZsBwSFo3M8eQOEBv2r6T8/JwGXzOV4+xgM8YM71rf+Xq8BiHwAX
JC46CxjvcU00FTkWqg2399/tY/yTT5GfBSvsQDS5pGN++9ZgHPTX4ALAGTigRxa68AQwndmQXRv+
ZsHkn78UJNrrf0J++X98V05MMoUM0fVZdtvIcjJxijEQGit3/+aA+pMHTHJmcBZiteX0/+37ahxM
hnPKWzH4GEjo0mBPyZwfUm+CuLa2+T8/pXi9ULi+74V8lL+dvez6mMox5KdYswX5ME8y2brsDDv0
Xf7517/EP/0MnVCCGlEi4ML+42dIyJ/dOQHB8MIgy69DEu+MZkF9Pifmv/OmJHFKwUfoe/K3l0oo
6V07mzmlJgdOHqSAkxcTuwD8EPzN1sh/v63Z7wzWE10NgyI7bf/4rrCSY7qJQQrDwqkxM09Qc/YJ
9TiCPOtCPydjsOv1joUKsuJLPi+hpOH9b3y0SqjQtZWS6vcF7ZrmvTYznAcntlp2IJE2Z1hpjkJN
+d8cyP/5b/2xQiC/LFhi4QvUX8f+rTwRSdVrBDG5qdc6/WYZFJyon1lt1OAyuxNpWdxnxrgXxLHu
hmV44o4rd90htasTVpzgY/l/nJ1Hr9w4s4Z/kQBlSttudTjJc5zGYSOM/XmUc9avvw99N261IOHM
rAY2YDYpslisekNS9r+AZecO73uwWXT3k2scaRR3FegvOxeWPJlbP3fxfRQFmGpiO8YxoV8R5CEd
WH/E+gCjixNy7eoxm9oIrWGEQra/ye+8c2tk/XZnoIwCxWVg5AbxRgAPKMtlzl82hbNjpdn9kysh
ARQJ/vVro35Woyy8Vp2/8yvWDh3Bn+9ly8DlyL//IxxDHjJjA3QPTD+0Jf0IjfEGuP8DIuHVzlDy
UN3NFwEFTjgwYNteHDpKLnEHdc88+u13C4zmhaZMTlsXHdkSEaHt1V0bzJDGoiA9oD/oi5zHLZPW
lPq3tB3zQDsWmlk+KyKuL9YwptTiTVhnO/PT1tbSoVJARqLbQl+6GbtwrMki8OBEwKVB2xcvAhDY
fvkgSNcfJty+AKPo9hm5wOG15Kagw4UnwInSSPxZ0V37aQL1XXnwZ9RzRbH8sr0m8mpYfABIxRry
KQ61Pq6Q22+dy+UvkNACFQex0qnA25u03k7bo6ysAteSS0LLBaWr6mJb+/NI9xXZg2MzqUjqmgik
CEs/wL2fztsjrYRWwrfGxa6z4oa92LvpYPSg7cj96A7VD3OY+w8l3Z0jZRTZgrDzS99oIVqQrvKM
c0j99qBKQk2ss6l5E1UXWywbYX5GQ2gdXaVQ3re2CrdCncriGcp1+nV7qivb2cLi2OSlwMbSlg9o
EJJwgCvGAigsXQAMfGqp04GmniuIZVif7aztyle0uRn5hBh0W3TzbvcKJjqIeVqU9AGtNY/VkKD9
V7bOc6077s5Q8p9abEuGcjWdtIaX89LCGZeeBmMgn8s4FbSA0ibqkCiNQkTAMVU7Daaqv+CMpexE
iNUZOrpjW2BuLEuTp+WPyAeIs45RZ0IRDdLFmTonKJISTXRYHcX1zV+PzgR65JxhRyA3ejuUraAl
D72UJHf21Y9mVcb0DcAdX2FVJi44vL7Sd4LR6uxcm1cld74mnMXsLKPViIFsGDUI2uqkICr2grKJ
FXsR1PK3P1dYRT6h7di6QQZ8O7+WhxNqcCwlyio2SCPyHIFf96kugXduL+XavIhcjqub2MEKYzGv
BBntAvyxdYRwZmEwhPqwkuJR2wE+3Nkgaxe0PAE8HijpwPVcTAuuvmp3HdPC5EkEx9IpeguYgCiu
COsraBiHSA6ng5sPvNOm4VddV/0DXj7149xpJOdvn7nNXUbznKBqWYtw06S4QokBnUxMd8W1gwF1
Ht3mczdAiv0PI7kueljge7gtZDD642TwesOglF9AtqhjKAA9DKkjHdwrjng7a7x29oV8n+GqRt/X
WVwWzVgD0WqAU5TAfR/QY6TLhnuVV9PDeUQ4WnmAmuj8h+PI+wL+LZGbGoVxO79AoPM4IZwNojgN
YNoCw8hCW/s2mdm1nF1/58W7OkfaR8IkxULPcvHhCjgOjj6h2+RHRfdeRGZ8xINnvqKokTzDEsRy
Aq3Ctz8Tid2GhFZppHX2Yo4zEnTg65BuT8GqaidJGgUn2Ar9ncvYP6wojL5t75q1aTrCYW+yQ22i
3e2qooRm+iM6Hkd7sprP44zQeF0AZ41xJP17CJ30uRuU6X/bg66FA+rKKIq6POdMaxEO1DoXlTmg
lAAVZvSKSZmOdqpAEKBbfHnzUNQ9qclQFZRFoMWK4rItmWb0DqD/al5ItfKZsnJyTiu/37kRV2ZF
mRyakyp4M5Lj3C5lB30JUlaDUqyrqucEZCW9kNRG/tr5d3tS8l9a3L3Q/NiU5E9UY9TFRxtV32+S
UmuOBrCSdzWm1SNczxyPzu1x5B6/G8fgEQxVTmVKi1DqiCpPYqRtwbvU7pWzUlzssbHxHTcQnJpt
8dnowSyUXIeYIIjkx/bwMmIthxeqDbCERplNUeh2QZ0676xAGJx41Ro+Cl+dP4DqRrLU6fNzNeXK
TsV15SwIvE6pkFPjMpxlBO3AJoowoaXozAHMo6wQvwq1CY4R7X0ETKQ9JRDID2+eJDEb+RfDMFSV
h8TtJJE+RrQfrPaxdxGnK1CJ+MumO31GDxJNE16UO9/096otVpVLkf3pGBZnUCyCt5sOE23SBmG1
Lkl+WGEmfsoQ/0MVUDrhTtXos2vhGEJhmiF9gOYKPmVUIG1ve+L3q20J2yWjMMiycBZfHBfIHMg3
RRRKVVvR32OamP5LSwIHVAgIT0glWOIwQbAxD9vD3m8qS3BMmT+0EEQb5Cn+45q00ReOHEyV8C/E
cSzJpZQJNpMP8Fl+sQmjnVmuDqc5ssfkai6X5u1wSBZqUJcAOUkNwE/geMyHOoUXPyojpOywQGbu
zfOTK4rPFyR4jTneDujYUpW4GBroPwptydjI2o9zZ9oPseUPGGgW7c4MV74jhm6MKbhHSFsXF6VR
9VGGyxLUTzdrrpFRol6PtYOn+H5yDUPFf5gVRf9re5Yy8txuYmr6xHOeOLzieF7dzpICbUEbiaOK
pwfopnrEZDAh4xFaWf7PDqvqf3Hb4B8AyWjn/NxHeTmyTWbAe9wGfnU7somy0FRXFhcm+qUnWs/i
oTYc/Rmdn2KnZbiyd6jgagZVOUq5BMHboRRfj8vQNIE4lGg21uM0n+BWA3aey4+Fj5P39pquzowv
SF0JdJ1pLW6VJBOhMkdAT6A45+eCDBKYv6+ckc5JdxZx7fNpFHhc26XtpIrFJo31EY5HJvVjZgiA
fa0EJxPdHRS+jb9p/OoXBI2kTcKo7GR1Mqjc7hvyK4Z0XNJIVnSxWZNhwpkoq1soINSXFFyKzhGF
j50jcf/heH9QPmZfEmruzmCvoUkC8bs9Nk2MpA6kAA8RmvKMUieKQzjD7CynJnfCclpCPs7oPOlk
x4vjUKslIsmt0dJ0qsx3ccoLMoxzTM1Mo4pwbfHri1o2kAVsNbtWVYZUaeS2p7YPDGQ9hupFRVTt
8/Z2uv/GNvp9OqU8Os/cIIvtBPI6gILHN26yFHWIniD7NUja8YJOkP2lbWFiXuMRdqEHjhuQ5fbo
K5/A5Z1J1sd/8DYWYd4V9ggvt6Kx38zfA+SPabxgMj1BaSIEnrcHu8+TiEIabVrOjWXoy/azNMVF
EBF3ChVo9xVDLkR2xDxc/QzLXApr4qEIMsQku7aNTxZQhLfXgwWHiPH5FTaC7IvzlFIiVRF46o5O
Ev+PB1HzgkO7j5BsYr7fnur9AWIkEjIopNzdzPc2JnUV1nyJBd5GH3MYx1XYXiLanTsbemUUMjAe
mDI1oCex+HqV4iKjrfos6OxC+8X851HRkUrdnst9wBOyBClnA72F7XI7lwLNWpSkR+RZpZzXFBr9
g63FX41hni//YSSbDM/gZUfVbJHJ9oiWwV4ZMHYFjIyfaSAeM8SH0fsw0oftoVb2IrVzHiEaKtV0
1pcfKHSwpbGldgy+jw0sic46m6M+vGg69fpDZjTJp2yCt9eIvvrSDPbbK8mozwEZ0gEo2HQ6F+ce
gV7qOxkwKswL82fa4fOpGNClTNTRPG3Pde0D/gYtuL8/37IhiAZM34lOH5DjqaBJJZDJ4L7Hr6gd
7nUm5LLdRljccZmRBLKoCEovdqTjY1KlTbAtK2M2PqJ3V34pFVv/oivgew9967heVuTFm68rRgW5
xoNSo3a2/JjI9YxjGpj9cQRK+YSxUulpg2v9h3OAwR11QIknoJF7ew6GCWNo1USiHcYhuqCzgVar
MddHvPzeXqRiKrwniR80VqkI3g6l6TCWAVkDexJYlghEWk844VmHwECO5e2bQ9ZSJIiADri1OHN6
3WAK1Bv9sfKb6TK7KGOHNIrPaT/+2B5pLVrRiOOakfAqmtO3k7JbI3PnFLeNqi67h7bmhZw7IP23
R1nb7FyohgW3FlVMaxGtSsOn9BfDvawcbENQ5UcKuraq69wW/c7leTcUkyCr5iWMyRcIk0WWNKOz
1Ngd3q6q1YsL9ijTtRo6agywkE7bs7o7V3IoVs6mSEqmay5uLgUjb3hFyB0leRZcgT8HSBC14Sue
bM03tzehpMY4dhQ7M1wZ1ibLxV6ILgLXzDJK0spmH5R4YXIFkFW3X7FN1C5plui/kFx1CkSgrOqt
54wHw5+DLja/hRROFoTjjJZdATlNx2AHVY72PEVDf91e1pUvSCfPZYYGEBr1DooU8QTS0Uw4lghv
PoJYRplT4OcGANzcOWd3eZ6cFdBJ2rWsJYCJ293vAy6JjDGRxpzpiDUb0q6mgQAP8AXlUva6/Z08
LPk4imbn2N3ddIuBF1sHTRdg9WY4H9tWG868A1Eviiyomtocl4+orYceSl4w8DEffqaxnO0cyNU9
xGXAwaeDQmX6duKI7M1t7WJ1ooaYUB0iFVlLLwjT/NlHIiCGolGhDDIhcbFzxa8PbFjoTtFFI+O8
HbgWGhKsOG3R5Uv6v1H9qP7RsSG6QIURXqWK+ZJgAvn2gyp75FQDuf4Agi1WeygVV8v9Qs4WEP+R
klWTPXdtng8/5z5XXvuwiRUquEX9c3sr30VXYEW8gqneUkAxgNfdztYuZrOaUMA5Ir+gzLBJOlDx
OBaLT28fh6TTIN10AZMue29cF3rl1PCnbcpQ0lFnqv2nMIS3svP51iZEaKVywZHDgHExoaidhZn6
iSo1kTFvLfBfmJt+rz+7EgHEn6MsjmWYoNGO8Id6RA6kvQjbR8U9dKUKkXhzSYQvRLJOjwRyJg2a
xXWBjlSV9aEO6MYu9G+hMmnv9U7Q7QJP5G1/pJWtL0hqca23Ze95iaPDKMdx89RXjyi+obaHZiWq
4MP0UPeqcw1w1j30iLPvfLCVCEe+Ytu0DzTEN+1FJqGKUCiYbGlIzGX1Tyov/6CIOL8biAlPUPBz
z5qlt5wrEJXfnu7aR7RlhYtqAvX+5VbB7C5os4Rd0mX2dIGWjhFjDMtPR2tn53Ja25Vk7cDeqIzY
d2BZl15PHVhIhFAALy6FWlSeoKiwEzNllLhJo9kqFAuB8AnYi86ycyhMJD+rGRc34NUT6pGiepB+
t+dK2l0O1aTvNNTWFlBWRCS4U/A6XsRod8QyDpsv/VhbeXYqwm464/w1XeA17tVBV4cSBBCVdN3i
OXkbp9QKJhTNJv1YQUo8ES0RJsSgDN1JsQeRXV1Fbj/qipQGaVXcDpVEoPUzkerHBk/MB0gM5kOJ
e8rjCHPxr8Eygsv2Nlw7dXwyIqNOpkZ763Y8nBPitrWZmmHUvxLoiteohTWX4JDrtRhGYF49Fztj
rs2RJ8/vsjk1lSVkoATwHuQjYX9yW/U4a1USe1M1ZDkcenwYEaHOn7dned8ZYXO6XG2gZwgu8GVv
p2kVNoYAk0tgjt0uOqTRb8nr0dXOCfLJCNehGkacc85RaKFGB99QO/uFCs1s+4esxRvmzRMe2BdN
mkU8TYSGT1QYgX+LHf1VwZBFBaNhDxfKacPPvGgtqEvI0vdNbezB4e7H5vwTYDHyo5xPLel2DUol
sMd+8rHrKuLK60xzTNDJO+juGW5S41VmOJzarFFO21O+jz4Ma2nsZVNispYPXQj71LXkxY63unkS
U+y/JGjfXbdHuT+icgDQ3rykuSnU5eQSZ54wkhvB0voWgSfATAu5l/NYVl/ePJIwiQLyTU2Otkwm
8EWnSDcKHXaioZ/cZA4vg+NWF20e7J1J3R9OGukSuOvYgDHuQGaBHVlK3kRA811k1Y28QD1cVZCl
yh3/DCBWQWqg2QMq3Z9O+s6AQnnv8hilDXK7TToBmbuzAPHB3YyuZoW3bY3N3HVsYd42ETjit66n
LCfxnOedSK9puZ55nyQN/lPIZIVzB9d3rIkMBQ+P5wx8zc5mvD8Dt4PJbfRHi7Ds/HAYJIJI1C1C
1E6DVkTQGZ46WwNWvfD2RUGIz3D13qn3rIQgHdgXYgpgz2Wis4i0hWq1VkDvk457LF6wMeyPSmh+
zRULt6IS2VOESbGPHZEwrWocj61M73fC4P2ntbkwIVRJdgkBQO63P2ZfRK4Ttqo2eVOtuI/KMAWX
KRX+NcmqGYWhaS+luz+UjEcfGhoLA1KBuR0vRcIRCSB3wklHd1+oOI+YoYWGF5jdXrHh/sMKlSCj
a7rNsxgixu1QqMmMM1oZg2eVdY+qYd+0nyMXzXata5MOyvBofcd4pX4KcGPf2VT3y8rYfFSQzSaV
lSXFKp009FTHYvAcrMJfBhg015yCLLpXenMJVa3byZTvl1XmjTSCSX8cMIzG7VxxzBkVOxIDhogV
wduNxwNyGhidqvXX7bP5u+V5m9QJCXDl6qS1Jntet0OlYe1SsQ8mD+tYZBqHDDzRoTaxSgXqZ3R/
92hmvdoo7fwFKndC6z+mOXKQAtF4FGCwexjSzN7pnd5fKEInAKskzfIqW6IAEY/qVGDEqKj4KqaD
yPmER2PIp3+35y6v4sXU4XFZMlGhBHAXB+GJ47qlmagrBA0KQlDd1SOgnyq6aPiOgk0zADjAlHI8
5Dpb45BN6OZt/4SVD03RRY5OsQ4xCLnp/zivpuujHZs4bGpLTZ5JEdqrWlvqI4B5Y+chtDoU/TQo
OMR8kL+3QzWxQRbSaIOnz0qLF1oeauYxbBoUn4UxdDuPn5VgSLGYB5cBEk6+9xYzC3u+hIpkCUpI
g5IfO12DL42mzqMBZfXYtxq8dWOKLrCEnXfNXAevwazt8T3XvjA0VjpEDjBuGEHLOaMhqGvFiL+Q
pj1PuoFPTETlLs9m9Apxg0XpUle8NIXfTxbTfdr+uqvDc64IHhb7efngNdPGDxMCh6dpiYUGpUZD
OemhRTuxNaKXCD4ekHWHykOJTawi3oy3dvgGNJYlKUi+DhffoLWBdnRjPXpBn5U/ShwLL4bfWYeh
q7qdI7sSIbl42MtwQqmKLEktgdY5rT4PIzIpCVIaOChfhxGQN1I3Eao3envZXtq13QzwiM4tnUyN
5On2y8aYYiamYHtVvTt+shnAg+HYPsVltIfkWItGsjgi0yWwXsud3HYqxpERWMfEKPXiIcwd5JYw
QsN4YHtOMtQu4hE1Cu5tOK8wbJeUV5FOfRkU3HBFZThPmKNaJ79Ahqjo2vljayF6jdyWe9oedGUh
ubhlPUYiK/Tf6IQ/IhA6p2IIEgT17KAcMBHDK8grDWkSVDeIf+2Ehd+IuOUc6bEDN4JFIvkHt99t
Anic5eqEZTPo40FD7zx3Mfybc1Wc56rX5tPgR22B7nI2/UCUwUJbHrlVBH8rKUczUCEdDq0aIwea
4GrxDnx2O13oiWrBeeiQkp/R2vjeqQKDWaTb+EbYxtjze0ULFP9g1UHvnFBqH9vHWI+KFyYepCgz
62/mjLJXDPId0iMXpoO+KDvlYVGnwuoQ5UMV86NaDI/BgNwiHlriMTWxUnjzV4QOx2sTkKxFwUR+
5T++IsJ+fZOmqckTt3O/Oq0IngsECr4Zej/vpLkrGwYGvQNjFDAB9JHFUM1QobMUdqZXGZnzEZmY
7KlVrfxqjwgdbs9q5UDIRhZVGZvk5C6b7ZoQPlnHUDTCxyeSa8fT2jl8jFMadPAu9Wcd86Od+a1E
MpJL+pysJC00c/HljFmvhY8kmZfldv4+EtEDNhYkYfUAMr5t9zCGa3P8c7jFgchT+aSmruHN+F25
19YJEFxTZ8wSD27DVdXTIcWJxizV0/birn1HJDLRDOD1SYl0kWNGSKciN0iRd5hG9VtCteZrpQbV
5zTJ5tftoeQ9szj0dFh4IZjAqkD1LObYaKieBLTovGqa1RNFRMy8O+NfTHYw8RoV/VhgAPNv1dCg
2B54ZXEZWADd5GNqkHJuj4UVo6PV+43mJa1Ah2fQlU+gpv4tOrV/N7bgKu1Jy3fWdWX/uBR+qPjS
dyfGLSY7OCXSyYIxe792uCgQKHnJAAHGh0bHpSmfHHHenuXKl4QmrkrACN0WCrS3s2yQBXO7GQHT
AS2kb5raNu8mM8bCl1bezvtybUEliZuvSRCnzHU7lJJCD8uQfEB2tFVRB23rwWnfizYX9EFaXT/q
teO8DiVsobfPEWqjYaDBRCZlyVX/I8BFFaUfgyTSq30fC6EWldRPVarUyKu5Wb2TzKwtKJuVgqLM
lokEt4PVQm+TiOa6l+e+88UopgJjiQjTCNuJpp0cce1sWPI6BKEPWGSJuEmw72uxgNE84fp1gw+c
1j/1qWOh1sVDlHKMjAQ0vfQTqgDdDmh+JUF1AfyQa1AdZvRFgkhsneOqNrE2sEqlf5hEGlyFj9b8
sZoCcGJtqpsfMt+wP2W91f2bN9Sntr/r2vSpVEoUPZ1JfsjtUuMLKqyhqQzPTjJk2tPGiseLWaTW
P2lSqw8WpuOnEOSf10w80nYGX5s+9RrQTpJReodfMPSxGwt7MBALC/P0NAkjqBC71KuPiQuU1iz8
5AnDANvjudqfoMLv4b3WNhrPWxQYpKoQl+nt7BO67rWC6hCITiNHCLdVD1HpmlcFeY7/ECRgCEv0
PPnBXYIeakkcCvTKvWwI0XMMne6S4fH6kJU4nWx/07UIyBCAnnjAk1kujo8e5BoyZ7Hh4VdvBMeB
8smvfACSfMDbZXjqsWt++5BILXB+qDGCS0ab5nYhA6so0QqrZ+LS0L92cCZP+HZiXsOfjv+UPrpl
23O8D4QOulaoS0idJCnxczsgAuO1jVDg7KWaHn8Fr4HKla9oh0TFzinDL/GADPO4E31/3x23Fylk
Y4MujhR7oDSyOC2jruIBnfQTCqCBWnhjP2pPg2n5/wywyj+m/hQ+t0GDIvZU5va1zeLhJcHx+DL1
rvq/7QW437pkgaQN9PShu931VXtUThGJUKj8YQbwSYVG/CMHL/hS5lX+ZXuo+2NKFijBTFypvIqW
6YNu0BuO63j2OtS2T2Omu6cQv9pTmTXWJ9fvspM6RPWB21Vcm2z0T9vD329nmYQSIeiwkistYecB
TGmbchiqGIgo5qg2JEjkxaAaSM70unrue7fe+dAru0szJHKCMhgodGdx2zmwpHsMCydPk7SMPrXr
k9Ep7gmblvkHHkjVJdHF++1p3kdiFJyp0jvcsmSay9IxJmXa2FVIFNZNFH1OM/218Z3iA5FQuWpD
iOYoj3/PIRneCRdrO4ngB1YYFDZv0MVkgwzTTjdMVKxX0T9qRz14UlKw/UmbBDsX+z3W3nHIXIBW
4PfDTloWVpu2q9PBwuDCABQKoHaIUZhPMBJ0ar94x+YZDikWs16sD+OD0ILpQ0Te9Qm5VbxQ2zR5
0SsRXLcXfu1j07SkWg8MiwxgcahxF4sxMyCURDNkA0xBHcDoGDcFRx97C8yVEBp+yF0L3bftgde+
OKkU1Rr4ciCo9dsYFheYecXjMHtNWQ7PGAbpf+PWmj44jZH9bxpr9VwgeHDWEnPY2d9rR4rwBUJc
531Mift2ZK1AH8uv0E2m3t++GxutYK6a8gVdrPaxDgN/J4KsbTEOMWfKAotL5+t2vAyg7iAi7Cmh
j3bnEVXqI6kfRhGjU+xcDPJrLUI0sYrVpONOvFpWdIsMI17pkIlE7ti+p0FhIjjfDp/f/Omo18g3
FXUp8uHFmakQAZycJp5w78zG6ohfoXiocgRzNCUpz0huUkVqohZ3UVgeys6+WdmwZGqwf8mReVot
ccCUc6u+oVrlzcFc4p5VVQ9WOejvOqzJniiXd4dRG4u3R2HSCe52CVZi7yw+oUXL34qiXCqoNni6
miaWG/hCn9Xe+uwkkX7ZXuDfeIHldwStS/6C7IHFrXu7ZQzUbPUEc0ePRmlyRPw5OWFVOZ3nwbLf
l0ZXfNdQfvYmPFNOo4or4qmuVfuCh2byKepKdOtRlDSPbsWjaOenrexm2u1EW6r4uLEvC5KkcvQx
m3by7ELor4mrzA+i76qPQN/yHwGucCd1Qk41Gerwa8mr8WeM5Y+KaKRZnHG8jE4z/gHPLbHoqibx
sLM7Vir/FE/oW8lXsEn1fxHPIISXszD60RusokFapxyG1IuQ2fnWqIYizkLBJ/XRRiXj5wD2PzgW
Qa4+o82MEsHOSq3EGU6gptK4oykLiOj2I2YxxeGwoP5v9bhU4q6XBOcOhecn2WmfT6i5GI8TdmtX
G49kBM/d/Gc3TWV0KtAq8yqh5C/gYs1LJMrsOakHTPi6RLF2tvZKfkMUJJFCk1I2C+Tf//m27SsB
30sdvdgvRkr0sxk96VORPXFXut+Rdkdet0DtnaXMp/KgtpP/9/ZCrZxoSR6gWQDa3iAi3/4CC7E+
HCNVDldkYe0XYJf9iK9B/9lOHZo3fYvw9gm3Puft9wCMK4aUtEWAK4t7IG4rvadjj1ef0pXYjdbY
RP8Ka0OBQq0Df8DoXWT6w5snS39cM6FbgWIzlo9ey9cwx4oG1cNxqC6/B8oUXmO6ntXFwSsgOgQN
blGPON1Mb64sUk0kbFM5IYhx3G5XGRCiiS1STmWoTsoKHxwXpxYjqVJYzL4yX3GsN4q9YCHj4iKO
gTKTSq706El7Fpc89E8dynSCfn1ho3qn+UOCxWBXPrn99MMAg3SO1e51dJP+MqKzcqQB3H3cXvD7
eEV5AoId9zyoE+TwbudtGvE8hFRqPZBm+heKRRZsOgsBpyZHy3t7rJXoA65FJY2VKAyau4sjH7q8
d9SZwzLrQ1M8ZQSo3DPSUHwzu7qpX7J5mpyza9aTiS88JMdj46PBjWdNVuzRue9zAcAg4jehi/wW
XczbiQ+RgbQJZAys2Qkrh6bSwsuMZc7O6b2PcrfDyL//I360Qwm3xDE6D3ibE+BM6nRPTYmzAZ4e
zT9u3Jvn7UVeG5ADS+UI3AANscWeamO7s8Ys6fGigzLpFDgGYWUKiQoHxIMP3GYnQ15bRxDz8nNS
UEDN7naCmGxqABKa3jP6Ongp5ib/pFvj3pV/H4YpVaCWYSDdRJaoLZYRzJw75FnXYyVQNWfImIl9
cLGgeaVTVb/Oluu/VolivBRlkHl2r5qv26u6ckwYm+yGBNWSeJPbWVLaCM0hZvwwa3IP7y2cxtum
eZnmqTptD3Wf+VP1MoB8EIjInJbsB8SsO32GRONh65RgkVLGypc408VjoGlYe9OOxwkk1/1fvAyS
varbvWifrLlRGkJ/iH7VXTugUrAaCPSWiUaYWxxxBPGfxNAkT7na2hXCRyjW/rZU/BrilXz0zbL7
u626n1nYGp+aaE5PSRmOCAz24pkeUfthe3HW9gFkXCCzkl8K2/z2OxThaGIplPW0sruSijYiQx8U
uwgvk1IaBr7RjkDvrh+QMIoN9SOi7tZO8rm238kDUEkliPFMWvwC38lNv3b5BYOFA+sh9DMAu7HT
7FR/144xHE+g//BN4dMvwlOCtV6v4zLnKYraf64KNcFpEhPW6eLOc3XuaRs/bC/t6sQonNm/ORr3
XfuoMXESyDnIXMxf1FH33xk2j5TtUdYOEgIhaDARNGD4LMIFdO68KELiYZ626qlVfOFFWY85WKG8
Hb9D0QJUPBUTtOZ4vt/uFT8KibahQDCjd+JLMQyuZ4dqePIDt9zJldZmhXAQNRJKUQy62BRdoRVp
ZLidB6IUpdeua096qGNsHoZ7FZm1jSGI61JkUacAtVzAtq2d0iK+TxicPelqG3sYf+eYPce2dLkY
3gz0JysA6yVxKoDvl/ckjY287PAj8nxIRGh9Z/WlHqvA07BxO2/vjZXIp6sk2WAseKCQBN5+MABQ
Rkw9rfda4SA568/uMciVGPBI31z1wOWRoJjANYfE3znUKy9KlIkIeWCRZP1pKVgd6uCbaAN1nqmE
zec8mUTkYcopDloEMO9ala72DZlpHLBVPNSmYzhQTuUVaubSYB1TKnZzh1sZN9g1KCEjettLs7LB
JH6VCidVXalbcrs0xeSUDc20wTNxOrjMVfqtxB4IvXB7J8CuRIGbgRZxp/F5wg8haMoZ3MDooSKC
ZYnRWs1Ote/+VcMTFG4jaQM4KDoStxPqMOAeOoVtrM+zenH7vublqymn2kRJ0FFz9Z2CnuDOoGu3
G1xKm84A7ykod4sdptMW6IwGo9IutsPiOCsTRsAGmqFHZ8j1H0qZqehYqK3hxbw0B6xeDPN9bpTl
h7KaUKQmcnQJWZQfPMU8Oy+cmPHL9pdeWxhQ9LLrRkQxlwI8CXaEtlminBJriv0pxZT1ZESdcgoS
l9JKPAoPM217JyqvDSpxgHRVqd/cKXKiqo//qvB7z2EzX+Ow+J4Cczq12JM+YB6G36sP/XN7ojIm
3j5+6ExwC1iEF40QvdhpftzMsG0UMg03yL/ZRf81QSDzEpVt/qy0vf8QaQKprKkunhI/+bU9+Eq3
huyY4wj+UfqgLMm1pTP4rWbL+xVKQeNlTV28iyYRuIepmKxLVLTpMfPV4TxGWjlc6xS40NDkgF1p
ou8xnFZiunyD0a8B8ioxmbeHAZ/LNOhTjW+eNekDIXZ8NwT6P62op0d7rJrL9uTX4izaHFi/yAwP
CNRiuATnRKXCe2KerfZfnH7gL7dZaZ2socKXHQfT6ClAIu7dbJXuznWyNlWHug8tbRpGZCm3Y8+G
GhdYareeVk3uxQ1VnKItdE4Orltnp7oadjonci7LXYYWMJeJvFpg/tyOl2RlqLkd45Gajqc0w/NY
sevinFii23kjrC0rZFrKvsDg+Z9FvhHn85RkmKl6kdCH6NQ4Fj50FEOx72qaKw+V9heqz3iYAtPW
v2x/0pUDLHmMEtQLSPHep0UPiiQLGLvLFfvcKa10IMM++MXhT6ujmcft42hXzml72JUzDHiHpifB
Q1YQFl8ztKqUo13DgA0iO78mqjpgWaZQQ4h8ZfwwCmOoLr2uGB8nsOzoKjTm3otlZdVBg1AEtmVT
Dhnv2w9sY+bnzIrfeIrTJmd3Sj+Kssfeeta7s1q65QPi+6HXcHnvnKKVnQUuQkJcifJoBC2K3n4k
ando09ZT4sj5jjeteUknvaRJle9JGeqrk4QmSwqAojC0p9tJ5urs+LOK784wCutHjYHxI50p/VL3
af8wt13ohYEdHoUW5X93WCLakCGAacyqiQdS4vh9cICeMDz042h4eQAckcCao+4M8rz5WpVGiGdS
bv81+HNkILg+998z2NwD6zkPj10aVUfChOUcKErhuhfb1TWcoj1vjdVZopsoi3+wWJe4TMcJsbRt
hhY/KqX4pIzDY4oq2wTFVK8P9NYnBd/KcX6h5lrtPH5WwhLoJZ4+hCagy8uNrONuGNaiab0Wu6pv
RM6PlVEEDeBX0AlWqH/ePjcrWRYVMMntkPH+TnKkq2InJI9sPbspeUXDV+z0Q5bv6aesbVEARMwL
HhtqaYstKqrG7/NQaT216jDYyJMswkCubKbH0sHdc3tOa7EASK28xVD4pEt9u0dxfY2ttJ952Snm
9Ll2zDp/P7c+lPJuaIyXgXrUhOVR2+Ntyev6NCRY9G3/hBXCDLgLhBToXCIwTlHz9jcoeC30vaHB
r9SsakTYH+VY9CLKxn+25xy8Sx0Y9d+ohJjZiwgnXVqC9wGKIa32Mymn5JcWZcPP7R+1EprJcWkH
kbiDdVwGqLBx0yo1cDEGajk8ZzH21X1rtecsyKdTVDd6eEBNZ0+4bGVU+MQSveSSW9GPul2JUE9c
vCeVyuvLxv7iwjHDc7DyzY9qqZvTgaaJ+5SEXfH2ydI3BrJKAcvgzl1ct7VT9+BW0cXuY0dtjgls
oeekoIFzdHFCOaEtDVSDm2rn+K7NVsoBAnumPMiVdDtbQ4200PZn/Mpzy/1iVfrIQ8L0Y2gBdVCe
1TbvzvYYjDvD/i47LrILUCfkULLXik3j4hWj5lqdOLoCKj/hbL0YWoMnfW+46Y+JGvqH2K2N5JBC
8752k5nbBy2ho+D5Q1zpIN1DjGYdpHE9DdVvVBmhLaBh1mJNdpgLJfi1vQ9XgsHvt6NsfvNplpmQ
ZiXhULoDQld1ruNAbKZuNL3aBsocGbaNXb0XENYGJIzTZuRhTWhd3Mwg2EqK6ihrqaIE608anT7V
aRk9Zi2CCMft2a3sAA4XdQq5Bdjyix3QjU7jhFz3nu/H1pemtj8X5Zy9ODgKe2PVl+eoCvYygJVL
A507Mr3f1W82/O2um2hUmkkpKm8qFOxh4rQR+ImrKfqzdjV8qdzhP5TBoSRDI5cPBVkKuB0Rd2Rz
btusppAVDgn8iXhur6Ez0sRNIhe9tFlTwhcRmEP2OMyVqcSHvNb1f7bXeuXDwvJGIJs+t8ypF2sd
0X3ws7qqPC0DYDyJ2jgogSCOhRjanbfHWltj5HhogqN/Qoq32ERuSkGA41x5YVz3HwItnT4nap8d
GNq55HMZ7lTyVvYR1El8IlBcIg1YqtAKk1IHGBRehKlWvUfuD6fQUY3DEXnLNv6rKn0yPKfv98g3
KxmBVKyBaEgijQ7Z4vY0Ui229IbWWAT65hSiCeFpDo/j7dVc+XJIS1K+prdgIGe6CM+R6kbCTcrG
S5OugGJuTo8xru/H0E2qty8knS+aCORUcszFhOZiarPe6FrPza2qOgQJwK6kCJwPrMAvOEXiDMMh
OL15fi7WjtC06C+ieraYH4BptdAdlJj9vJ5f+wmXW6RCFbCAWrwT+1c2JhIhUinr/6/2xVBOkiDn
X/0fe9/VJLmRpPlXaHy6e0guNJBnN2t2EQGROrOyZL/ASkJrjV+/X2Rzh9Xo3sJxhhySNs1kVXUq
IISHy8/dc6hwTe2/dUlSmmIoCFukAOlXaSbNJQN/636INsC841oEPOdfHv0mTssSJa9rVvSKXpsQ
rOHoYI2XG6hU0rmvGnWOv32dEIbgA5LPkHiMbCmESCdzRGJkELdDCyedFKPcQaejyIPVwQ+ehCRo
xSxkRSXIN2Kgj9FKbOHUtbyhqG2vFaBoKoXgyijWlanSU6n2eml7ghq+Gq5aDlaCGpbQB7oyTE4j
ziMvGCG7R69KvRe/zmu0g1ssM+A3R+MuzowkoUs3lTzbiBEInFEbvzrzOAmQ4EASAWcO7/OEq8J0
6xs1KDFN4F5OIUQU6+VSIHGujE6ots9Yh5uPCfXrWyIhH24JXt0NuSjTiij+CARklGYqK8LKaDcA
JcF8U2L0rifwEZSjtYig5qwbQHnmNMOvOA2ip4i9wHSFBEEgbcK9qxBd7obBU1kVosaE6fFO94EL
Avi1Z5HfB4wU9gAC7eiB8SXBVoaLHgoF2tCgskk3kAGlxGm3iOXt0BvJ08fL+dXhwL2Q8QJEIk/m
XU6Lq6BOR6o3qM/OQtl1bUPO9fuylI/NwnfNLGkgBn/1/bimCQww7EUBrtov5ybpSYmmllhDOJSS
RUMKzV2++X7Qovl2DBI+L+UUdQ8+vulX5jHH4CK0j+gzELJfeTrQqLoU0RwKNxU81EYXwoqNeZiw
sgwaNgCuQ1X0GjpInjzXIYaTxBdqLu6MTBSejwaCQ+XgL6ebocNwUwWhxiq/WNy0HoBqTojSGVTy
8tlmlBdVbXo37CXKmUK1An1OFreSmlhAP3iknSxRl5VUta9sCzQo7wi0jvAkGEhyJK7kSTDPCwll
rlU/XBzETDWu0EwmeZOKBKUPcMdEZsiRGTnIM238VRSWUHuXaB22EyJfRJkK1+/XTYikKSLVAuCS
ultnIREWKMRHsX/hJy2LhoePd/FrzzMCHoIGuA/8ZhxaNrFRFV+FwoYeaSz3AmGLVAGpI8teTTIM
swxL0vVGo5ow7fJNo5aolakPahmSRR/oNfqSyHrifDyir71LfEQ8FR7eLJiq06C6UCl+CfdkhrJh
StCZ2NSosgLZGxcmqjBKCHiMI2yStAIygaA/fPyqwN5BeUgP7fPoGApaRUv0ai+JAAx8SjQU5c7Y
2AuKYAVIQ4hoUIXhMS2EGDXTZW14gL9bzUmNavWRmaHJyfUg6aiCFUcKumOgQXO9CsZuGaDNgCoi
uQeJ+s8fz/lrikbhDpRQR/4qSrLAE/0lRQ9xgYyrIc0Zsv80OmRS7JRJDbzD2M1Fur7mTchAQjgH
phBC+V/lrBYl8kI8VCRhklE2D36raEjg0kQ05kFtPyLAGJzhE9+kMES5YCNwVQEFWb6cHHrSeQlH
wTKpDjsTEh4Y2biMTChGyOls05ItCkMgfjiq5ggAh5MOrkt9PQs+A77+44te89Wl9/xzlg9lgHrv
k6f/echf03Ndvr7Wu8f8//Kv/v2jX37xP3fBc5lV2Vs9/dQXX8L1f74/e6wfv3hipnVQD6fmtRyu
XtFwur7cwHvN+Cf/f9/84fVyleshf/3bj89Zk9b8al6QpT/+/Nbq5W8/8vz//3h/+Z/f2z8m+BrN
nrPqh/+1eX2Ng9T73z+sqvgxfammF3h9rOq//bjUfkIrbSQSg9NxM4cr5d3rz+/Ap474DAfjo5Em
iDjNytr/248LUfwJ0X/ehA0UxcPKP/5QodTA5S3pJ5xmfIGnmiPMg6ox/z3Q42c2+3mLsC4/P/8h
bZJjhqT+6m8/XvAsv3BjePJAvbzPIsJkaCihTNnVqIRh3MMYtDVYXWq7CT0nKDeGdEgSVGRmWoKM
qnOcCiRXoPIJKFTlaPJGG1sypDIp/HU6sgJp/C7pfJYHtB0doaOyti4NS2lMTTHRR7zKoUme29BG
ZduF64BWU52qxTaB9040mK9Zergu05XcbV1t1QHDgcIcMdNqO+mBal8FmeW2DvI/k7Ih1c7f6LfV
dfLSP6pv/WNqL5T9kJyCEGVjVslcP7MLLOGjFZrwEtgbXoniapJtLMzq0/Cq32Wfik+SRtU74RVH
XH8Sc6Y/ZZ+yT81r6pMoIuNTXxP/nFDPRau+1yFgmUQMGdUkmJo5XbhpwmctktEB2Q7HXQWPaWgN
2aqObNFz1OYhXrwNkYgUGZ/04bEbZszES3bJB1MyJt5DPc4r2fWw6Z1+n5cnI3YEY6MubnLpqGhk
P74tTsZ9s02ux9voQUY7RRI91AEtWnQ5JsuCClDXY5JfdS4ZXOKXFNmzKCE6g5GaHebEPvmDhjlH
IFNI5l+AQOa4wtT19e/HFb6U+he2CTMEWQ3wewLfMG0Ym4hxkWiJJttBWhgEwf2YhrJKIxdlXIZ6
Lg47d7eJTvlP3u3ixZ+wB8RZAN+BhsGbokw4XqmMGXonBIrdUM0eaGcqNGQhw6GnyIOkLR3xUGnA
PAuFu9lsJ9JLa+YPBjCtwo6sxDF3E1+xFbszBbOIydhQhJZRXrqJiXo/0HorxKRWaHttPPYv8M5K
N1JBmh5BELTUJAuBROv8vBQIcly80S4R2nyCZ7qnsstEvHqTvHqnWkTlZeplNLpZ7GWd1JvgBp4K
/Au/o9fWQevsz0+UnPQ6kRMCbQ79x1C5VUenUFK6ZlSh5SNyCKh27W3rNz9hi5vFLrzqAlJlRF6j
ttbD+Jj3rFFoukcd1CsPLcFjunVJsy1vtRgVwclWL4l2L95WL60dHYa7buOx5KogWkyCqwjxfRW4
NHItW31GvIKOMc1UUoS0863xIVyJPlsgJP/m4923/Dl9zp9hUXQe/1/OibZ/EfYyxG6LIuAYMJXz
GzSuDT0o5Ha2QPyVoadEY5D0k7QJWGWQLiUD8gTOaFqOLkMx9TeCT+Z6WcHJ+4Xd+fkQvaOzaSGp
79v8V9zmOW4yLc35W3OTL11xPxMZz0pB3Br2+NR3VCBP3/CHWLFzyXvtJOU49KjqUevV6CB8J9GF
jApX76yBbyjVc7ecOBx/i1tOjMKfp4lEI5iFwI8AYfulUYgOxlEBr5RiV+ZAe1bR67vR9Pd0zks1
e6OJcPiHbzTxTn+eETCLHNwA6wSmyZczCqQMOTVVoditC/NVNrKOANKSUUkJHSnoe6vKe5RMQaUm
NNxx4VIdgxyJ8pFKynIwTFVEdFxKh2SFThL52ketD6oEsUu00S8sbQDnLfdF3uZUM8CSQzdKgbS+
7iUltgDFmQsAXRp8TWXa++lMNggtgbSgDELFBsw6AcCYCAAwwGoaSVFiCDRugSZjcYC8ENLCSUWE
+z6gfXGE4HARzk2J3u/SR6SI6CyL6JzQ/eYxfT++yb6iFICwDBOMb4Bmv1oE+OXGADvR8FwejHvN
MRzpPodtYBy6p3bX2+UumGmkOLflU1TDX3zLp/GVf/WWc4r7gCJV6csDlvmoBigtoOYVj4WHCB7J
H6uG+Lu5lIY50pp6fH8P0pqb68Rn9g/PdZJp8JlrAQ8BkBLQCvhvwrWq1kfQvosU+/5eoIeDR2ry
8HBzPs/kWl42Z7p57+8zYSeekWrtkt9nWHtX9QoJh0RYu7bn1KunfFWuFKjtGoWCvKpIT+yFjeQO
khPodtt8n5LHxzUzF7a51vCiCM00J3cK0UhK9jWFw3pWqb/Ue/1owFP+UvZGUGTgL0j1jK7A/1yP
Nqel5R9FdE9G0Q0qrMqRpgFNT/m6OJQCFRSqF8S9mWskMzeWKbbT+x3HMkcwF3n7LoP0HyWYb8rt
dwQzRT6oQJCiOSQIprVqCMF19WkFIZOhNwJB52E06PtYB5pd40mYBxioShBK7HfN+mcUi10e4usi
oKrEZMBZAwZ5l8vQw0joyAFdytco2d6OtGCFS2KYS9XMgOZOzDQm+4efmNkd40GOd5Txz+7YBF35
FeuaJuEiWXrZRgEoJE1oZgswi6nrKAoT32SKuE0yssU/TSUTdvm7U8nsIkz46m+xCN9yICJEB1Qb
fP68zMqENcphhPYWVa7YjH3KyKfc6uzdJxR4ZPdWyMirZ5KKVcw4PNBTZcrEOZ/3MjXIwJzNQO8d
5tyExPn4+KK3xze0g3eDmtZijZvaqLIRgxJsnZQMgoZqJ5X0ln+t2Q1Arsxv8axaZ5tqjYN8r+1K
Szgh/vOMT+Z04Qw4+rUlk9uF9VI48oPKGrp0XFo4ESlM48aFcXJyzdNtTMWjZg5r+Euc1YKiGxpD
eVAW0d4xWGDXRKf4MWtiH1H9y+o3vvU60tYcKbp1mK/lRpGJcn2Ea2phQnd+zXYuU441eV1QexXZ
utliATVCzYeaoHUg6Np4MdhrDGln0pKsK+Za/hNE9ZNnIzKKqwLKaQf0+ajuSLI9Gkw3VXO1hITS
aY5xaCwmZmXVRFi1VMfLCj5RWUsa2O42vQtwS42pV/qeu8tEW1jdhW/1urHu0JB0jfk8R/RZY9uH
jt3tDXIH9xa9O14l1FZwu5Rkq44hzErsO7y1rZBBs16bBsHH5TVaE44U1aFWKVnvz6cTMshJbalE
MzeVyR/3HY3I5qU/RKS0GgpcslmzTUNfbiWw/oQgFYeF9EXF94ALNVEVdZuQ1rrfNGQXr1RQHQQE
6+j9bhOuSlaY8A4d/O0m3fKL5ay0/FW3bu+Lt6EkeUY6CpDZNlw1CG1TRH5Isw4pmp8fJbgPw+2w
lg/8tnyELnXxc4vGOHhE5GX/oNruwSCPzltDbm+FU8DQbUEgpNjGpMAa52bFhHvzIVrVJjqUmdnq
oWINQ/biurP0HZZ5QXuy8ogNAApxUup0mN/MSfgSUPMzW/zldE5BZ3kz+prIT6dKKjPGTDGBnbVC
Khs57JBCaaXbzmRH3Y6JuH6oVqa4xhCtwTIpm9H65jiFMlHZ/yWcYm59JoK+rIui7svL+nCicnf6
oTN36JNMCvpJZCNbkoSuH4ctNWUbZyAlguUdt+v1+TSzPPNMa6Lmf2da35nWvyfTmuiOv+ehnOMP
E3TZ78k/gQD6hlaDsBbS0lFWFMWPJ/rmQqnd0c/ArLgwK5lgc/lYma3VWo3ZmKM14m9y21u9hdgT
5e8Na9SXY/Xlczwixd8b6Ghlj+lKtETLWI9MoiJTLcn0aWKiWJ0ZsoXZOvpV67TOgiJdj2lsib8B
NGr1hIiP1FC9tJDNx3qqkW3DzNZU16356LElM0wuSTU7XHXm4jxAirZMtDq8mlOUy4TagtJ/FLpB
xcBN92jfS24eZfqY43Vu4kNpsF8TahwzSMeryD5eKayGYtSSq4xupYZE2+W+eJbtkW4haVOyPW7v
HjQ4BXzixFAfbjOyJONFakNMv2xuVegK8GfoBBrgQFVyasgLX5s3PqDzG8Q33u/wPlcqXl5eEA1d
09CMLM+K7QTKq0IGq7Fyky8L0jVvkFRhaVbCcpsrBQbVWWx/LLexnzN7PVHlA6P3Uw8objvH7jVY
vYYa+OE7L0OU853ctIxHOPk2KuvOzFfpyrDzVc8GU7YEhB6Rx0NzaOGBqTqx5Zm+FeIZSmJjo30W
YcNlpls+tp+/Vti+tYAzI7SQH0yRtGHi01ZGUfbPSewI7/ZOtIPNmy+ZcAAksDUFa4QKGlnFdrhH
aQT8rxxEuzQ7q1qhaS+Dpu+aEpGs3lSpB206hw6GyeAhYlSB6WIaGn4GE9ob06FxF2ZDk01hygfN
Fi0BjqB41VpInaH4JhzHJQgssjKrppKTU5oCT2P6DimuhdW4l0/ZtlhJ29qmvumxlMIBTNAZxBLX
qRMQAvXcLOzUSkyrW9X7ei9YAkvXuNLuxBpiUH+d4FvZxgAJc9UT2Yk0hiIJxZAGtyj+wWIT5ZNx
RRQChS4dUAV0XJs1lmIDvxMUUMnOTLQKwY+OCUFp54cHjgFH3y63geUsaUu06+HQWCRYeSvqk9D2
58hnllVMrLLvrOIvyypEgbOCqXPynViYGrtuoyzQdQCsorUqMIrK1OwWDL+33FP/s2BwcZYk8Aj+
jnrv2pw/iEwwB5xA1xboAJQESodZib2gzy0MVhCtuUJ7yey+gjnQsNFMWAB61nEIYxrba5bu6l23
0u570LNCXPhhx/VwAOyA4VR4ZmqhMwm3L3B6B4rgPy6pHASyl+79q5rG6+Wqtmsbh8+SbaCvVv4+
WyGoT43LyQG3Mz9mqWhRMrNOE0RWibTP1O9KxZbhEuAnGtWSTWPXUS4eG1N9Hq2W5RCLo6Xex6sR
XEkBh5QZ55P8oVGRaLSxY5Zg9VDn34xZZYeWj3Xz8G8PnNIzXeayHn89M7O9dWDGVmWjB+gT570R
OGsK/hqyzPbP/HsJ0Cn8s8EpgPAFpI4VO3wPvFd84lcQndAq8H2fYW/MhLoMGUOk3SQ2/9TnT1av
/BPo3wwezX9769gK1qJT2PiLOwZmQSs7wbgD7EtsFTTG7wgji8zEzC2MCXNMIQViq8EIONd3mY95
JDZ+donN58M9F946ZKOT8fFY/C/GiZlk+BS/8+XnwOUE/x6Y7b51ErBcznZ1KBA6HAoBPaJ3AHSG
7Ui5/hCT5UldV6v4KrxS7rMV2Ddka72vrsV1x3rLsOGwuSg5PSx7rsyoeIissVPsAhrR0QhSrjEh
McC/NTO2swuPzli9H01wd8qli4T98hxOj+jGBcnYQS7ltKYlFZhLwiuViggoRMw3F8fAiizf9E0W
npA1SBYMfd5AMkCBQiCUlmsOTmx7EGmDNbAE79UWPAlcoVAw1tbioholC+CnMEBfKAluplcoyE63
hpW/occnvAj+zoXSMBD1iNju2mPnDKgfO4aXJ7WNq9AOGMQ8Mu3gb4JSMuBsmej4RlWsJEIyS3iB
MrrY6bZKl3axqrbVVrfPuwKisoQY23WQoRIGXtKI3YuWiklXWKDKzEH2/Hy5ZgDwU2TJ1AMQauNs
lquO3PIZGlgYDBnDZ07jIJ4LkYt2Hjj3qO9uNiyDays39dMSI0CJFJNA9LWE6PAajPTGcSHnoZc5
cIWvqpW8rraiLd0rz9ozing+e6DMikVbY9s6K9jVKHLEDW0iUahfCdnAlcN2o3VvteZih62F5unZ
QKkdF+vejk36loI/vL3F9PSCcDo93+wfQ3Jz05EXaH0uNow2Tnij7dmGa3siGckVd7FU5JrfpcA/
0L6QLqEe6nD3cF3vdumUDG4QxsmsMDtnefSwwwZWCm1/QDgaNNnWUpmBj5cW/E1252SbDBvDeSFf
LRdbU4AOkLfOEBeC1rMF8Aruvc6S176zxk5ydTzD8neUExOi5SAhl4YUyjLIYQC9JmCwBfRMqtvZ
SrdFLJy81u4XcA2lNqZF92i1QgcszJb6DnfvEXNpm7KZHLzDW2ZGUCJc0H6KB3BtmAJn1DJeXWIL
daaZPi4z17gWJSFmWOrEpaPkBhqI9RXiJBdvXWGi7MeFmX7WUPmhQATlYp/099z24Ac620P4WJ4j
mao1svJatVBklopbEQy22XsbHc/rlYDSUsRzFMrPrkZ3XE1Vt7n1JJLmBlyMpYeLpgquxvkYNFYr
taJ1Y6MQJHhxdBpuGrs8x6zZVTb6a+A1zg3BiTeZDT4NzhyCA2eQVZzXQfOFbzPiKEE8YGYsc6oc
+pN0ls7BtnkQ9+ou2nordd/eZXZPFvjW0uQuUnhWj0vYBpwXcj4sEoyNc1lIhshGfgk43wIilV97
gWfeViElLCYFOizIxvEsA4eM7xJ3MEK33ohmT/3bzsKn4M5t8Z3u2FJt1W/Ame347Jl8jLUDhy2D
4642ocGmN2jOAh0bfum77q60G1ZA7wzA3yJcH1RghrYB9hLiEA8Q2iOo6bGkFGp1CfLEPmEHfbt6
imHU5Ew6wY7D+ecmUGiLK3hDQYVwl3LtFn9bi+90CVcrF52cNXPvOv8X3IwQ+QWAPCWcsbBOQYjQ
GezgMMDHucAVUxu1OXGVy8MMwbQLEDAXyg0WwwdVi/CPN1CrBXDYpd3B3Mrf9sBCWvqWO2n1Cxvz
oLvjLSaRDL9hblhcE2/gYu2xavzrvTnCVljC5pAJP8L8uC7BsJcwUz2sSIw1j6l8TO7A5lYuTWDO
YK9ACQlYGzd4YXgCMcoDGDWuz82dZiUQCg6O46RfRNFlZZwFLqk/dJvFysdhvjyseN3aNV2u0r0A
sGR6267VHbaLO92J/7g4QZCb7llDcACktHeZscLPhRQNwFU/C9Se5HdoF4JhLam6R7U7/HDhGt24
q8UVBPMmuWmdfsMFMyc4foUFTBP3olRAKbFSFjjcGBxxiJ5geVerCukPqMYIzuWafDdCMG3J2kqW
bj5zQg6gFHS2DxMQSgeWINmOu+aQ205gpZTGrw0c1QZ2F6mF2DnOxgKQcm37BAUm6AvoGAvEV1u5
8m1O1dxCLu74akMqwtgBrV9zMbS45p/lrxq0cvi/1VVoS1dccnJr0LdhRsEaxKcpyG5GIZy1sb/q
ZPfdxv5uY/89+UicMycm7no0D67HuIM3LoTyy5l7BSXvkbNJaTcHypw3Xvho3sXTvxsv342X78bL
d+Plu/HS/59vJ49yD+hHXrNJZEdcJImHilOKDagBfNIrW4dOPJMEOHePScDmH7rHvBE2CRV8N8K+
G2HfjTDoXd+NsD/eCJvVoieBqn9Ki9Zn+PE0RUMQiihZ9oiUdFS5xD3yFQ+cp1v5wAOrHDmG+COB
swLRXfUSQ8xhm+rwG49MMSXEMVT4mkb4Ybh/+7PXCDg9gz2/cr9sRF+zJRFe7sY13NvIlzRVu4Pb
oIETpwfoMWMe4G/cIcN9Hp/9rBtuH8/hvmZnOol1/HVnOhv+ukTS31lG/6bhL9TZ/pbCg+paMvqA
oNz4FELelSg0J7U1J3546+Cv4z6329uX24E+wamaAfxwixdyBm/6BjDBDr9l7lrn/j74oVYje7oa
yaHARysKp/r1ghwAJVinh/RQ2caxvpOO8l7e9SflOjdzOLQLIEd0hKsquJbI8Xh8jhEqPMKrGZMj
XFEoMboWVsCkrke7YCpc/Y2VwTvqWyLNVgPArAXjkJAexrVvEXy7JeP6ISb66e3t7JMzwgAY64K9
BOz0hhiAjDlECOwlwHncctjmwtrcbuD43jbEpS8vIQX2A5E/eP9vS3aL0Ab8giqfMCCcQIU0/C9/
h8/+dIu1uKwRrlxb+IVPcFDB6eXjyOS3vejvdmZi28dBtIyMqFGAVeaPDUI+9FNn9iwj9zqxrpGI
c9cSj1z15PqSy24DvEzMLQH+ZQsEzQ1yZEyPuAxFiQgP27UIrljo/gEnX4DABOYSwud6+wKozXBZ
tTdgX0LzbSAfz+QCJ/1KqX43k4lS3cvDAv21EA/QPuX37itg1na31s/Bo3YSTtKpP1amnpLeZ+gt
itRHYYmOn3QxEn1nnJEcqEgoGcKzafqn7FlDkI8tgMUO0WkNGV4UiYPSSTPbjrQPH4/7UhPto3FP
FPVlU+lt7uJsDHsxQJz2lYdAE/osImbEUDJ1F3j0JrESKzYXLDpHZ38nER65CxAR4j5tjg/+eEyX
BLuPxjRR61GHVpFRDvOSg4L4CCJRCIXIVr01gOPi8TwAYkjlXLAmtEYav2hmQAKJd521BnYJGVOI
bCIKWF2CMjJoPsRQgYlBjKhDCDPeIWYErSm11QekqM6QAmoBzfAb/v47vhymvqAHC4yfRwsMjJcH
aRE32HHIz4CQLY8O8PgQmhQDK+ZdcfgSunzY7i1iP8Cj1QeORqtuYvzl4W0eZHYRfubhdA5n4uFv
DrLn9B7QBNF3u8xNT2Hyybsul5tCYSgsncLxPDgh4NcVIpgVC7Y9vHSP2mE0HQ75MWgOcY/AL3bR
QOC0QtyvtS7hNDih+YjjVX+BJS1ZBPyacuB4hdaU1wJUhBSB4rfc7jYvL6759nazfU3sq2MakTQl
OH/gUQHDLx9n8Py2ZBUQatw7zn3eXO7z3x0834hbI1DQOPw5jwJxXznCi3Cul5d4MkK2/yR5SZMy
Oo2SBu4gg+QTIlwwCMjXdfjydjeyUxAePQuITwOwEjDe9Roc45zTgeT0RiA3Cbu5OWcssS4zBE88
vbykyL3jPPLjc/BtDfEXnnJJ0HxHR0KfBrxWKzI9r+KDokHrAtLMbu2Mo8DsEps0bqW7mZvOSctL
hti7u36Xlv8qaTlLDxPI/m9CD3PMWJo4+/+40zLHdi/IwHeE+53t/rnY7kRD+pNJ9TlF6VIo4h11
/SsUpTmlc9qA5s+idM6p/dM6n39etf9S6+grVRXNcXhFMTRYkSfcUc0KD0VHoOoZp08tkDuHrHdW
h/Rc7UQHIG/2CiSFGZPXaOdBkwP2gDU3gNHTYA31wknWwPYQgH1g3j33VLVRO5iiZpWtWeMORYtZ
SADUa3fRBVeRUp5l4N8soXkHEfVPuZ2lJDyVBTnFsPSQrDmjys5Ob2Kf/cWmd2kn99Xuob0eGn1r
SOWdlgA0kioJaq5gCQNNrxtAZJQ7nd1z1ZxjYXsGZZyW1zA/YIBETrTRLljRgjY7jgMNLZ4m0qJ6
DakH0ugAWgG3x5MHWHgAyMpKdkuY/BxyhB6kF8AloDxUxp56tLfR94ZkIuk0WxWtZWN+rMjNTm6i
LfylJnfp2vbRzk3O3SCguaqktKjXocPZsTndwq9xew87GikVArwgtn1EgWkgji7eyaN9POVIlxEp
7JEZc4KLrY9GMjkihYtKRmiFqtgHa7U+f7yHs9OcyMzfcZoqX9GP5jlxFKhyFmhNCVdNYXIsabQf
4aSxAnCvJ+58eVrtJfL4sLU95I8G69UeLhtUp8E7hyeAHfGxjMKHxt0Kg/lJtquVYiVHaas52sZw
krNXk8z5ePX4iD4a8cSNMLpLPTN6jBi1ba0NHHofX/7SK+Oj60/M/DrKlEzSwT3KJYpBkWig0e0T
TyYTtwoV8DcFAlN1OEKTI9FjJjqWuOGwcW7B+5bPrqqEym8lsvLhsei2MhXBHFwi0/hqNEsCcBpp
O9O9+njgM+uynNq/vSagljrWJTk9IHXsNGdgf1tq/MJWlxMXfF70aDte4AYb9BkBBcQM1bJoBt8e
XKgLcs0pY4Tt/QS/qrUiNjLZUrygWk8jvHuv+P/1iFo3NyV5yKHTlgSjREIb9xD6sMLXJbmCLESC
0xl+vDeBCIDlvc3srsxX4YPdXUp4/52+t8jHRSj4mAS4yoDB3y/JfQEHMPcWf9rxV1pWcDgrBHxt
bh/45i3skrCPN2vu3E1bc//5z920K/KvPXdz5DthuM1vTr4TpvvXJN8Ju/69yHdGOk5b//0q6TjH
gKfdmf40DPibBfMMA4EotCtBq2VhwoHTaCFWqtYp9pOP9KTKRtMnpEM934HX0TNUlBvwO4ZcCh6k
mim2IApc7/uasf1y8wl3jsdayhZyj/zahBb7EBlFI3JhB3N3qex1SEzZSQG253D+JZKpehSbAs7z
rCIR6mlTnj00Ai/QpQCCHMBr5HRxDo+aGrLTMvcBkHRrvxcwD4m9hZhFaxsbAeHfkKAlCs2YTM8C
/jmsepunGoVw2AeW4KC/B/GQRYIgDXe0hqbkRLB/Eis0E0Cs8SayPyRkLElMYBJ75Hp0gTc+Zrao
uzmzOBOuPxQBqlC62BmmI5N6QDIN5/ibDKJngFrJnwpg/btPwiWbhufWINsYr+jk/r+jWDwLu0du
uWxxGZERnhvwCa1P8FmecPM5E4fnI/KrfSoI3vv88I/8M6gfDKPwGilgAPFzmH+OYAZChqaE4KCB
jKiR9kjv4lF2lNzizwH3R0YS0sJ1ZAy0lwSLDt9C7lRKlvZn9L64FiGgetSj+XjJ/gf59As5cXJ7
JycTT0yaLAI5CbCSCvLkkVVBr649qHpQDSuSMou/wGkkMdPVp093A7uTKSrXodULctdfUMEGMjwk
L6e3dQCqzyn6b4BE5vZ2lvC5hvtupP9OhP/NslHvOdJEqBalm7Z5gl28qPPcU8EffNO4+hZa16tr
5BAhlwgJ5BelP8D+Xj89FVDMTm+3tyg98PpqoPZTBHvYXXEND/m02/Xb2xtyCc8OfVsgHMs3dy0R
fp7pGSl6AVJ0cuThpTYS3Hi8NlyffXMgMzxvdnYTif7Xmt0805rI+u9Ma5ZpTUzDP4xpzWoKExvz
N9UUvqlo826RaGgjSvLFOfGOX7quFsRDD1kIKVXhuHsw4SGtMrCE9aNmoRPfeoZHf7PkrPHulpPp
BtKi1kL0MbN9XXzpBQNVKYwSDVjqJ7Src7JWbO0kFEuGvr6JlY6okaqIKDWqRGQpKPddh0L7RZJW
dCHkx6SVnnK/oG06lLaqRxVZdq0wN+JvKgy/jFiZqHJJGEWqW4FxohJJizxcQHJ8mq9kMuzgH6yR
2OvkKANy88hBCes9eqTNId4mjcI+Vzp7t2iXKMG7fUpKXRk0BUOAYc1Z9JVn8kQ5Xs4uJrwsDM8b
9IATOkG7Or/FwEJ8rANIXCv6SqV8twgTrSlBZ9bIRwdMe8et45fTjhdEPFio6VfzqjY365CcZm45
t+5TteO3X/dLJfOPZj3RJ6q8qbvFArMWrQKaHHBhBYXvC66OArCCwh5xXnhhBFTyaUnH9sjj46ph
Qk4p0AQBA0BicLAlXPtV4faHlwMgpbfbj1fq27zu3eZMRHtvtIuFlGKYt5DWT1zDhFYGtRMuDa7S
3jO7pahHlJMjL7L4jI5yyLTXTXtfcjuEJ3Y7zjXXBPjQO+6PoUhEv719O799PNJZQuZ7/rsS8uyW
TiTpH7Slc2yStz17v1B/PJucO60Tvp54kdxFOWgwIbvjdsbPO3PxKbb511380mjig1N+wUe8I8qw
R+tgt4NIwmmpcIBFlClBYRIa7cK7mmx5FnxA430GSFWDkmOor4FyXznZozgDRzy98IjDg/nxSZk7
01Pk7x93psUZJWJaRP63UCJmpNFl8d7t2G8gjWaJZMJjkzHQ9LzkRCJQlBLzAOSFtgQJUFFe+pbL
hAX51DPY/LYKEN0AB0hkuXtgEW1gGc/IzaczmsnsmKbc9M8wpgl//S0P08/tKI+fz/Kk/+Xk6X/+
v6aqy8c4eEx/IE35+tj8kL39cK4f66Cqg+fqL9D6UuSBgf+59+URHSob7zF+3+zy8pXP3S4X2k+i
IWnGUkNnSd5BmYOrPre7XMjiT2gzLisGOmFemtT/vd+lIv0kosmLjFbSqIDN+5//vd+lLPzEuwSj
/q7GWz9rhvFr2l1y8fALD8Yd0KEV3TMl3ghoqYnCRMnusjQeFSHUqVdF+h4dUoNTW7mFZbQeuoOl
QYaaw4rikiKNgp3QaP753Vr9TCHv221eIKFfDAA95Q207kSzWLT4lcSJttnlXpD66G9PMVI0Cqvq
BakbScFd037VlkmBksqDiHJgdRXs1WShA8SxKJfmaLQGIp+LxbjpVS2/TQbtwQ3yKidFL3fXkhe2
o73IET+2ylQ3016r7I+HfmmK8OXQDVGRYcNpoo7ch4vH8x03LLQhQx/5DMW9tf+i7suW5MaxLH9l
rN+ZRoDgNjbdD6Qv4bGvkkIvtJAiRAIkCBIkNn79HM+s6UppqiunXsaszdKUJrk7Vyz3nnvuOcHL
ixBzkh0WPjGArfD3/QKzZjMcSh8R3FOzUX5SiSf9VQCb/a8qg+e45KdryWie0Cwv4Ahe5nn2y5IU
9eUyzNT72qdpJKt2NAT1XzVkoCKrnqmqH1sqatLy0u36Lp7UXyyKv2xHGEns7F8NOyl2VhKF4frP
kdMcwiLbLnGg1Hu37UtriqViwfTxwZNOfBPFmh5ywgTI1b3c1GFcrIUHWynX+OgnybtLlSobDjRK
m1APUSyG/eDauTwyvvDlisbOzX+RX/1iNoGrzhJaYlomZ08lPL1fhp/dRJ8RuAbXc9o1sursNra1
9KWv+mSwEUruqhTdZdwwG91LFkqGhhGjPIrqRmXNY08HB1ILG6Jsn5Ch6KtIzHz99BdD7Zzw/Px6
caEsQzNNimvMs18SoqLkGY8beP5hJvUeztSFeYq1AsZn4hj9X3ReSa2pUfRCbBHtbqfNd+Lo22kC
sB9vs98vmyaQm4M7IyQml8TRv4ACfynrnh8lPNPPpmIsLgo8y19CZwxzGrSi0PBSaavvhjmZdC26
Fd1rJrhs26VTAPPKlozv8yCLGSZPgz2wqKD5xWgma6rWCYjHqsZ8Wzo3H9jke3c1p8M3MYtIVZnv
9aNK1xm9bklq0XgwRxHb6cg1kB3UZcv2JhPS3mmXNulRU5o1L8ig3UvepAMsA02+QMreyKL9q3H0
c2SEmz8bD5/NxGmCy4VB8c+jP98GOGuZfKhtKyZRY660kICN4wZdP7FsRaWaeaA1ol2xd4HGn7vC
Jtca1E10GqhshAkAFTT/i8vKf5fv/fPAyc/2CUmMwZPCfB1z9OfrmsvVmYKFvmJaDfmJKDef3Bq8
2JVOzeM3QaVu4APPR3M1yPU0cqPEXrgERrZrcV+OcQM82np3yqcBsow2OixC608mNu45JOWXckyT
09BwB1F+aUhXr3KC9L/W/rpcR1fx0VdFTsc7TphZKk7XEU7Icj0m8EKBQ3cRPys7vo9jM9ZJPrwM
7ZbdBq05ShUhiH3UqKFOYweVwtntQ5zXirD1acoTaFkN4YedM9hcTuNXH+vQ76hU05WL9NLs5QR3
Zqq7YUdzLa90oXElURwfxnmF3z2GS/fe62jbKjvjejFU82K/xL6DPh+f05syDMshbKGtaW7MZfD+
cQNV8dgmMbvYJj89kax9WrYJ+B1GxMXgYV3M/DDPVdGMqLG183ScfFa8RfNA4C6ZQKJPcrKjusm+
Yim9XBINnwTYjV4EFcPneKTjpZ/VUtk279vKryQn9ZC2FoqALU0/z1nr6z6PnjYxl9Ui1vE0kNAe
yRqjj4jnMCcIA3SUV+ceJ0Vfymbu7+iUzxXhmlQhmiGgJfUx4uN1aKP8i5Y++qotA3YmYzFDiF6s
W3yZusyll2XWmw9v5vldrrJO/bIvkqU/LoMf7qNi9fu5aOTT1K1fOS3BDTPjR+LpvOzL2bfFzvdL
Am3kONseIqLFt1iTCfW1bbVAZFwjfizrkr/PqOLel8xkn7Vvio9JbyNqGJmDnu3aRbdMZPw4LTeI
OyiT5pTl23jRKTjfpfF4FadLeZoIHSF/hfewZ4xCIDTOE0hC+S6vZNbyB7eu7tRuujklSkp1dELp
WwvdzorkmWbVVlpYfTt1SpYCQl1hGo/UZt2nJDTHdtwSGIA3bl+Wjl22fRfBL0rCO9HYbjytth0u
tjBZrPqpVS/TbL/bvtWQJktH/VaQVH+jLqEYoI5th4LT8SldS7Fb6ZBmlUNk09ebUt1bObbhaLqz
aenKRVUs0/o5Ajm2xmbOY6zgBPtOQSN40NhMuPuiNPFaE5IU1WyGCb4VPTMCM6kfl0Pvs1yfusXz
oxEMRqaSf2mjNHkqVvizRjbM37Cw9heO0flr59RwP1vn6iJudEWCANaacThCSp7VPRbY51m06KEL
eQZ154J1u3ijAu0ytKcvKbfArTQsWLPMY8qWPWlOcjb9dejn7abVBKhsGqPJruM3QxpBAq9j5cWY
ZvFVYnOUpnwM3psz36Z4My+EYsRW7UL9peOZPthiEbWUbLgcGncvnX1dDbMHwNf6VIaiS+scUfJ+
o8S9qq3nDyWsEWu4gJGHwrHusV1sdKLWjbuQhfGoZV5eLK7Tz35O42Un855dIKi5x9/4JxGP4qLP
bWqr0Ub5qeVJ+zzkuf9mo0x8WcPQ0HpcJOrt+aRugyXbBelX/OE7PcD6Nuh3onq4k+RCjK9rH+xF
iCjsebmFNqP2GsYkQ5OxKhn18NJv/iEZhLzzURa+lVu71nNYv0mWfpTz7GA+l0TdVaLj4Unqub81
VNgfns8xYt9EqOuIteWxEVF3sRRbdkG3BK8v6V2B4rV3Y91gn3uRy/auOTdfWLSqR0mkq9iQFJc8
0pAD3M4PweM5fpfCbadcSiifxkhXdvlI5N6LsNYtMPjz7sHCsSVduyesTC4IXPJ8tVnuoAA6r+Mn
2hfJXZ92oJrl0l8naskuSNz1l7SZ3sja2Idx9eIyhUPlcZn6/JClUX+rQTjaT06jcW/Uy6dmnJrr
wWl6CoUIn3xj1/t5WPo7ZJK+cvh2u7cQcOwlTOa19WGfNwNkUxd4TSMCc595P663vZYWQECrdHpo
hiUD16Dn813hkcpw7VZdybRtP2I+rbaaYqz7veS32YJEwmUrtOoQQ+H/5cFvw0dJM3sji3Hcc5np
eyMsRPRsUdRLJkTVzuHTNK4jPOzXplKLz77ARLo8sAbzuernZqlM0zhVL7FIItAYwUYurH1oNe1v
Utt1j8RRfRKqgXUykUOmalZafsp9Gn+akZhdNyrKrtWMXa9rOsornJoeBy7NXqc8vyDKR991bj94
qeip4bS4RMQfoIts8UfeYEWrGuL0rhy5uFgC8gA9T5D2RM5+8Lqgz5MnaJUdDXuPlqS8LjppOuRa
xt5xQw+BgyERTSDWy5EcUxtnz5NK6WH1kzltvaJf81IeliIH4aVbN/KRTiWGf6DjfcNafUQQ6l+9
mbbbqSHmlqdtqIaWL6dschOYi1Mf1+Mw+auEb+Fu1WG+sCtaLMeM0AorQHLFpW1frJ8+260sL6Ok
jabK5UFdTw2L4c049HlV8P6KD8i6NoyToxZuvGRjAplgbyM4dg1KI+ygH1PG3FNk3XBg57WlsBKa
gLMvnlOSZGCM2yE7Ok/JQRZMPWFmD1fbrNel1rpv6wIReMWaJFRztLF9UGn0aU1DfMtVn7/6ROYX
7dwQvk+apqxDg/JZZXskQjOxxXPcKP1pbuPkS+Q8Vvk8Ee6DIDG9z8atAONHmnbP/KraGrP5jVr2
JAu+1BM2IZ+v5VPTe/3V2KF9spSyH25T/UdbTt0D501/yNYIdqRLMxRVs3QgzE6FhQPDxv0py9ap
4lP3vsLm9YSSmsYVxqLivJx2SndQ3z+/M8raCGTZEXtVzyd+IbIc3gUCUyQJ8fykuFqQWTBEF54V
yVH4DYRaOAlPVWJ5+0CphtywTHv+ToBdXFG6QLdxGqP0+xTz7alJIBKwX10TPjk7RQ/dhAB/F23S
EUj/h/TL5kRayyD7J5uk8+dZ8QB3IVm8dxRWxrsiYVgBWLeYyo9xuE/VtCDVllNyGZKhuIt4j3tf
x863NSbWsCtLzPqD8aG7lrZXjybqY7Ir4/BuVDryysug6SHlc/5KW8dhcE4U/kT4V7ww0uRxxZNS
QPGS45RJqsV6KCPp/WXnhCg+pWocD2QwJXbMPE0x2x0rWYlFW0vmDkjHyxkBa8AH2qu5fLB8CiHB
CM2m7mJuLbbzZqZTdtFkQ7jH6Ojb65KH1h3EnGXlzsXBwj+DZ1hwWloAA1/W8oV0Rr7TZJ0uLJK9
H+2cIVg1Tq433mztvdwIlBWsMWDPii2g7zguDXRF80yJyozwNciNGuuOlO9jvBa2EolFyNPm8yt2
3u56ykl8EXNRggHsObNHE7Mm7OJlxb5BGcuOTcQn7GLJ1F2LksywSheG1f2K+GaHnUe9yrnN/Z7k
Y/OS6WIxh7jYtqke6aBAoNpIjrEfZTM9tKUd3leXFC/DvES33mkc2Kg5szimit4abFtDjRBTQYe4
yNtnEKGat3grcl+FJJJH3Qxe1UMxFy+O9248mmXIX8dew8/dR8m6HkkZSr3jCMshyc27/K0Uq97J
4RkRYfY145GdsJWvcVfHaulvI9MlLYLkdEyr0dOuOGROq0ePYBsxSZFkaGqOunjcubnA+Jg47a4H
ZSFIrtIOrvXYrtEV7rhzl30zFi9kTnx63PoyJVeRMRNs1kxfiq9jYrprTOUxuozjyKxHhAdmO4qQ
Kphr4DTQxu60Hq5ct61QLnCu6Gqjm/hTsfQFlIo92m2wjEYYr3TMCwhUxHOqahKnZ7OMccq6KkHc
wq+SWOaf0hz4xi7yeKP7YjIpfMLmAsHx6GSn60atJaLyeMgf2ET4bXBu2GelwNsahljACrNPoSlO
5/EmMr547bSP/K4xRbIfszF7VJu/bLMuu5/jhl5OVERvtCNyqVa24YGJQSxR7aYMxpqd64627f1T
2mhsDTIjYLJpVn6ejEirQmWz3Csf9JUxbfLmsXjfqmGyP0pgkVA39pG6oB1bseR1moEiKSVyTqOp
m459hl6jOnSbiKqtMCE94NKT7OCZnaAPvERjtJu6VC5/US06w7A/4TJ5muRIKnKgHimwy995tH+G
APvOLrYhS5XPUxnVW4fsh7cawsyinI6lFB7mM1tUQjLAiOzNii2J69UNaEzILC3XOh/Wdr1TzRax
PSnSVlYJ2dJ171IKR9iNr+bVUD9kddQ7eRWHdoL1X2cdZMcx/GFQG9GV1jaeh0s3DCw6YmkpAzI1
M7RV3G3lWs3rOkNQPOV9WnM5LKL6F8GpPAPcwwA6YtylGc1+ob3OI89VjBy62pRov7O4lGNtm0V9
BJe3D7gUV8fJRB7aziDgx4beV322Ecj7pj25GbIg7sjAGUYtZ/4v1PL+L5AWF1eUBQGaXpAyZb9e
XDwXbp1mRH2LnMVL2xAkfjreSoEROEt77doCOibMx3y/biJVx3yYLWgubEZu9s8f1M/V1DO8GFOa
FyVDVxxQ71/7DdqJ0k5YK5FkBWjBW30lS+P3bZash60X6V8MznNl7CfoB6dLCtwyTVA/SOJfXgsb
y8VxHsuqCextjfz0ac2WrVZrVr798xv7h2cqSxpnpCwwEH4lqbQqEqoNErhJCXWHUMaXs+wgCVRa
dvr9VP9SSelZSfz3a+Xou/+f39UUNG+79T9u+HetFlhr/vqt84n+82uoVf3txLu39e2nv+zHla/h
wXzo8PixmGH9j/+FX0IF8vzN/9cP/8fH70d5DtPHv//bd2VGRLCPHy1X45+LRVBO+tPjPh//b7+7
fZP43aOSbyPHG/njYKf3f/+333/xR3mJlr/Bk7RIShSQsJGQ87P/o7pE498oAGMM/4LRPAfA/ffq
UoGPMBXyEopOlBQ5XuiizNr9+7+x5LfsXJApcgbcEIOV/CvVJRSkfhqEOWW4hjMsnGHkx4xkv9SX
ChUhQ85jWk9Nu81X+QZ8cTdNjCQXWRRl270lGnlRBfymlY8Tt2q4HTwTlCKEcY1bdxs40OS96/tZ
npA+l+JiJZbA/kgRKfdlyxtIrLWia3aDjrGKqmJJyzcfBo7CzNCS+S7fko5ch9hv0cUqpB8QDLW6
7Z77oTHRjZKGlW2VyEGp67RH3gLP7ZxcWDG1GbA4pUh+oq5bHuNZhStVmPEhMXzZTtz07DPKg9G0
83JK2wPiN3mHtGsudgZx0IxkYSRKfkuRGxmQf5LRNddN3msX71D08vFLjPC1uZ2LOEzHTpYjXF95
WGg1Nw0mUJEvKUPU2o2vrJNNdqCDtf5iLDAYqlWUA6whEN+v9WaStd9tftYbEjZsgdVIxgy2rlER
tQeZuTY6tG2upt24LK69GZDg3sjEA7/r+YYS2by463hwiiL8tx00gOaCf13XbX0MmRsoxN2Xs6qS
HZND0CIr9hIgKzsw0fNuhwicgIKctNbwKouJHW4YVe7LJLIpw6quc/TotZqTKjVRslStMeyDhzV8
6ju09TZlQAcDXxhO22YPg9fqGsFDjk1/zVog45y076NkPbSGGgjUD3EKfwu2LG/N0EDjRrWyLjEL
rjsEHZ9DEWM3noEM5e10CVg8hVGNnfWVizmjO0635mUdG3GapmK4oaQ0D7mk0A+y8XMxZ/HnoRfy
W5tssAngHoC+TIbvcToiWgEBUgKAxd5+l/cp8VhZXY+GZmLSq1h48XVYNEZPLnzj60luE27L+eJH
Mk4GbEmy5c+mC4CBRp56vOIxxuPWuac7gPPqSVrVxXtd2umYlsyJau6TEU8LI/dmi7wFzrx1MRgQ
dt5QIE1jEx1m4MJAmGjvYAKxtGG/zVNHq5itETpIkMRe6NQkACSpXB+RXwKBI/B1+mzWeYPQGe+3
F4ZwxNaOE54CRrE9qXyejbeKRxQNgL4wQC47q5/HmfP3gvJ0rftE2M+u4928W6ckPJslywfggE2G
pmu4n8LqmK+prJZGt+9l2XUvGjcPha7GU2gu+c6InXdh+jEv7QDzgUaLhxFR0lq10xI9zGMq8r1A
wI/kHj3AMR60HV6dtWeqqVB4FTRS5EquYoFBACLh90bRNVyvXe9oVfIkeyCib18QGDB0+WeiOUZp
V7yldijLnV6W4hNfxwVpUuDdY1y0EXznolncDW0OFM1qPX6TXYSGnMjgswqZhccTz627bnOWPPNB
qEdtcrNWLF/oqR/LxiHxZMvnCFv/ep3PJlxYxVhUkbEpbxB3IUIflln4XSyNjvds7m1fM5nFd0U0
NeVBrH1vKxrcZC7pzHxf5SZa3icXuQ+V6G04jWtftvfpNMu+2kgcYDyxYn37tjUp1fWS0vFri2sA
nJOZZLtGdh01tQ+RJnWXyP570UrmD4DhJ3ii8Ch/Wb2VeU2RRJhKWKXlfrakfyFZFJrdKo387MvE
orC4ieK7HsN4X7iBiGpI57bdQw8wQT3PdKjcRMgFcfIGcXkoh+k5X4FuVbEr4uEQNbT7QXM/wpFD
TupL1rbrcon0E1UFpEjwh26Vh49RSjZINGQAMPZLaOLisGZ9t1TLkqDeVwgXmgogc/GS0Kgsq3YI
cjmkxMrbLulteehSSy8aL8AdaIkX9zNKRAGLz9A8NEMkdc2Scb6f17n9ktFVIeljZdle4KTW1wGJ
bnNauoTCzBGvDZ7PSRng7EIT1e3Y3AxvMnZJXmuHdW83Y3KzeuoKMRxy5xrA3/GUQtSgnZcHhLYC
shONyuDS06XYqpiIGbyDpiG6nJiafI1pvX3Pm7Z4UdSsH5sstpshpyhyLWXbf12EZai6qUw1NR44
rj1z0dbuNAh5T0tJCrPTlE16t5XE5gB9p/DkTJ+KowOsOlQi5KPeiViKro605WlFy7GRh0QVEn5h
XQmbza6xkLlqVfNeWIHVaEg3CxAswWJb57jKF1QHkYrxIiyV9BuCu9UVokMxpo8f220s0PAkEz3W
k2DmhEifql1Gg33cEHbqyjdi2aqgbft5iE17lwftkCMHeoZui0UXdezVdscWV8ZAd1qHTZe47X1o
W3fJc4COKBovxNfEh9XUYZPrA+IFOtXYc/Mv8+iTV5KtbVKjoLKEqnOFLqtiK9lnMwTyGMWjxyqx
cAxXyPDlF46MQDYnkSbzLqaqzQ5dlA1z7cqIwdFmTOK3OGeoki3MjdBwG2V2P4Ycm9BmZragXjZM
cOkeWbiPelxOrUGsgXdVS5dPhnX0AeX1IjpgV4s5AApOXrB1qf4ytYZi39N22/OOJ9G+1H0zVaNc
TFwt2JGng2p16HakJAZfpGX+BdwWAw+1jEW3pSw3cINlgVEj58mFXS6z4gcKT6iBdbPaoirZDNDn
NFrMdxyjGfagD9HXlnX8HuwAnoBEMVHMr24jl9KDTV4XU5fDUa5I+VO5rR0sUhTeyJ4hiNA7uo3L
VdOELEEhpkS62QUsmpUhcf9tS724nT2lbcXUzJDBMbzF3STG9YGMTIVL2aORQAwLqvvBZzOrVBEy
bMgNFaoqBD2XHdqm/0KSxvNdRFI4m5tgyqrJgd7Wco2wgAfU2T+nymwWO9SSvKi+JNsxyekGZGaN
NnNYnD+XXMLSsT3buAuVn3Cmuu8EcEjDwggnuXHKZZ1h0sDOvnPpc8Y3lVRzh+dfe9GV98AIuN3n
k+Hs2lMUV/cpkly49umogMJlhpi5ajZLv5nIjwQxRlO8LX3bfl29IfNln+ZLjn1+QC9CXyzR40CA
4+26ostATVwDNwfSC1ZUdLbmoesi3V5uMyhMJ4mCp73WW3GeSoHAwRRbgrgmgQHmNNym6IQsdICe
JapMjw7I4WNWJv1XlwOvqqhaxDE1RorDJIsBCgiTwmgd8rRHwBGPC8xIedEhzHUAF9IbRKwFOyRg
T2TXG0fTxl3Czsh0JAaaf8t9x7HZbCQCp2QrER+pinsS59ctymfdJwTMAv5NcTO6axq2pLxkW6TU
46KnxR24iR05za5olkMnCGm+p1z33SH1piiekzCW83WaIAN9RD01ofVKUD28+1M+dP9HSvtnDtmZ
W/H3RBc5BgMtBi8mRQ5ESPorOaYRNMomodudxMc3TPd8V6pcfv/nZ/kFSfj9NEVK8jhF+sVwul+o
FKWexiVa5343MR/Q/skH/0TyFWsnQk6RVAOh03U2KSHqkCBEjDXoSk3O9fO/ngL/l/ntn9Pb/7ib
PsanVX98rDdv03+HTPhMz/qvmZZP4JDevGk+qp+S4fOP/kiGCf0tJQWQFYYVLsmKMyPvj2QYn7CY
oR08jvHmQHVExjsiM/sj4y0BzSPppRg/yIbxXv+eDAOlic+wVvm3FPr/wAB/G5Z/sF3/sTnE71yb
P49TgsopWJskYykDU6f8hSG3ChA80JqOZDcP5yAN9fnyXKxLQefaqbCUR9oleyBU9i5CCZPM/MTE
Oh1i2j8Pgu7N6J5SPtoq9d18rVX6KZHY2xMZzD4qlmHflTOCBJvoU4Z6eTWwBl6is1WHrhdQHI+a
j4E6VlGbCARaqN34OP+RT+hHtaW8KMrxc45dbmd9gQqiIU82iy8iZFEoeVFExRLfSZfXqTWncf5q
VOsqsmZyF7HmGS1hf8zq/29Iz08z4fihzmjKfwe6MT0zK//JJJje+M/w0fn7f4x/9ltCCYY/8Bvw
0cDFxFD+G9WYFL9h6SrBP06BUhN87c8T4AwPYUUvAUyWyE/+cwLQ/LcsZnEGhAjc4CTFhPoXJgD5
lWwM4X3QeeIiBuMyz8FqxkL+J7TcFQaoy8zHKh2s1OfEzW0XeTRmSW0mmR23tl/Q/e8C0QjaIg/X
vcxuZtf2odH71TSDroSX+BfapKXeswF7+x70lkLvedrlrFZBNyhrxrmcdqV0XfH4p2f9D7Yagnv/
abcBipuA85szgLhnMBfrzM83MYV4QbHR/jBYiuwDTmonRO1ujXcekairclThuioLYduTCGlYw9Pt
WDjKPpqSDu1rMzYGar9aIitXxRb6z6i/bbD+paOEgXoANY3YJDFvBquWQb2eAMfRSVBZnU454ic7
pCY7EL5R/TRFTVkJUDrUPSYqSY4erB34HHqWLsfNAh+p/DbHyCuzOR7qEVUXYCVDlKd7kUm743JD
pMbJNN+DNVrCrJxGASbOs9C26oBprNUmoIa/m5speumyMEMeSPJGH9ciHQFsIGWCsTMV8y3wg/m1
oKDTXq0+gJqCUtGCxGUsIe6wDmDx2UZMKFcavpk9X3I67CYVxXSPg1wDKGB0P4wuPLp4klBq8lN4
jSh4cTu/WAPO29yC7ypSW2bg4jkX9gBq+DM419BnzgYOd0GQqNDRWmg8Rx31Y7dbVj/7r/h1hErR
5K177kqVRQ9gqE3moBvQfuq4U/GjkDNJb1DJluGQrIuDusZWntm/4MK/rjGhBtjXMjZVF6x+B7jd
5E/dOCYoCabptF0UJkYWKZx3r6guD8OhKwJp68m33XZvEjLDn2FGCadKZ9K2qOuQEjbvK+nAtbMr
+pvGPL8FPWBOHvNttnzXCI67WAWdXpWZu/LUu4Y+OJSIoGgCBPxyWrcNlAFrO3gRl0GzGlVlP9+u
XTJB/sEtLOyKtkRNDUzZeD4NWaZUhYrgdpnTmZ+LhkPxxSxoMdhZe94pktR0n7sxB+gysKln+7Rx
43KK2sVDHV2Mcn51XIofaupQW1Ija8m7SrW/z1cU3mpjVeRBJBjZG5nBmb/EruqaQ4PicVGvBWDN
/bIYMSNCpUm3j0ES7l6mtHffqBIG6iY0XjGThi3edhwh+lqnTWPoHfIqHKz1BAdjoCEE8r+pO6/l
uJHsT7/KvgA6kAASmXlbhapi0UiUodwNQhbeezz9/wPVMSOyueT2zcZuzESMiZZQABInz/m5pO8v
+e4bREwF50VyYzzdcfXDq2puKCCNN2lxLI2Zb2k/of0bNY3Wu9zrtXfWluBj64VmuEAPyF86LCJn
/Grn+XZ27Gzx9r8/xb5ndCbuPh35K2o26fnLXIXSu4itZUX9U8XujF6jByEofnjIxQHUeggdSFjO
Tq+g3GsZG/Nhjit/9oLERzPBxD7Xn+Fxe+d1jo4pPP5erqvThPLTIAZeemFllIbfi66dAIWPuh7t
MXC6tSyvQbjQ5rp+nvX7tNNflReNMvASq2HRj5H85LRQqecS/NABOlTuvpZp94ZngnIqiRfvs9WH
2bXMVf/aF5PV7PI09r7N1uT1uzKsfqRZjmzWddIrBjVCuDpHnoeu4lMu657zyLUzXkRF+SsaZgAI
OhqC6q0ie6UYJhA+ZzDtRySWA2qSsAfsXW05Hco0tD+CYHI2Qp45h3RNl89zrdWrStnlnRl1tm0H
UfVlym1zlS8Jx8QvFierM+4PDvKwkMmmqvIPdlibcyOn6kYOyzLtiqhOb10oPjCCVLsXEWd9qE2s
GN/ls3yn45mRvooTsvY9e+z7N9qZhiEw/A3+ro1UCjMhO7Up0AaQD2RpPOgqN1HQhU6y7kHckm0g
bTg1QqjlbVa1Fjgm4oxbXxTVtdA178C1hvfDjOSjCzt5uSgOHNCtHqpd3U8yiGSbvF3qOJt5hnp5
vZZDcx1NVXZg3lgox/1dpvr01eIsv+x0aj9qUVWoGmXIMQU+ddY6j0UVfpyz9N2wttG5b4b2mrvP
g1EPw+fZTEjbxiQ8Z0gf93U+VCdg/Xg3As52gUrS8nL1+KBB9vtpZ82aozBqU5OrZjRfbipGpNVr
FudUszz+NVRL8Y6KXUQ7gEmfINS6a042yBT/hyri15NpTHYA6G2PMuoKQ73w1wYFGCT5Pm2K9Boc
Jor3Gr3OdwZRFK2rSmrOs23G8Gu1bgrConS+DEVboTazVPMtSSy0gGFoL++aqfFPdhI1FqCUY7JA
LX1PrD2k0AHcxn+15nl2thEHnagkw3UxZQpdphddOp5uLvJSrV/GBRlxNDhDcWzieoMy7LT6xtaI
cDVrevRNVdpfoBVvAzB1wXnHuvScy4T2RV3kxWY2GAfeGBrsbPxhVbP304/HX6G9tjdAL1HQ003d
LZ4JP2s7U18sPU9J4HX1NzTvJaK5JQn3rR1qrDhqFEHCuuBSmVFXKf4Ac2XnY/PW88BZmWdAQlqO
jfu52H33S6ddc0uF32TkfHuvpOv334Xo1bshHgH+JmHluAlWdT2U3spJy7nDecOho9/UzqK+Fojo
3qSWn6AtDItDl0Trx0xM8qrXsaDa1OGNzrP1e2ev4iOioezodF3/RirPAM/1Zoe8igx+v44Q22IL
oH4o03avCide368IrhgdMr21YwAA40VGCJf5jCR/w+RzKyV3KhMcVYDgXLfIycflJq5C/3OWrXzs
zjqSaeXKcjpYDPXt3kRD/kv3EyrldKq7D7r12fspBzrfJ8m6sp+E4BFx0jvHMi5GzkHtPTZj5Kqb
psIvXXWcknSej+wG2Ud0IKN/7LN1vPJkOaqgtk1+QmiOgqZB2Vvuq6bq7TcLJOFF3xfyZ5FG1eUa
U9x30nVnf58LP19PMcr7eL86SwLFSDMGNTXzDvTdaASAqC4H9PK7XFWUuSiV+hMQj87Q0chUBoWc
fe8iRFKXBxYQCoe0lyzjyuPjgiwqaxNUYWn9xFYQ28dJQ2EGwNlmRO3tNMFo5v44zfCl+7geE8N2
V1O7haXMiIXFKWzaEjNc1yBkxPyEbTcw5Tm+9XZSieiCajQqOmj2TZBbX+TiS5V44svgqmW+HcxC
iCs4ExxTQivEHmCPNmKgsYkP7TrWw61Pp5RcixCrGt//4vSXkRzMzJvo3ezapKb7lCxe/YYdWY+X
XjJV5BLRdXAuSJ6wcy1tXf8Yll7mJ7tSxjmh3Bqqo5pdto/cwPwifiyiUzr29s6Ljar344qufDdN
Ep1Q59p0rV6Y+uJN3ng5YVdmHG8l2BfaxFjUp8HNzFVRD0YfHBo8zuUuJxv7HXMHxSTxr5YQcmyf
ZHN64YZR+tYZZvZVr/bkL5qjVz5BJ4SBdU6jLoXbzfhf/JWx2tSm41igKLEKSIs5vZqyyr0qOs2B
jvYQDtk+xyXpXVXFzPq3bI3u31hTy5EW9BmfVR2FHOWxTs2rjD1U7se5euOFMZC7PdgGeQsadw7Z
Gd25D0KLVmxXWt7i7nW28LHnjG4H5hma9ZU24GtbRv27HM0lLXjXZjetGPyfkVB4Uqx42YeSbguJ
tm+9yvKi/mJEhBgxjXP+fNgMEHHGq6cCP8GYordZSsw3HfoJB0Qz8QHMicnzLsqyGkjQGBOMBLKY
NtcKZrHm5KjI4UyjVVrXqOJ1AwsvLXHJ4NP7KN2G5IMZ007uI1PqT1MB9pZIb2l3cIL6Q+PaccGP
pvbsEZvU53SM3Uun1rrem0Lx+bZ+yc+M3cr5oAGPr0058/wXF0HQXg2puvbHbb6L7MG7g9iuPnt5
PZ4yrBNfPDB0Poa8mn84vWje6KbKFu44Dr3zYPnuuXTcbjrbuV1me0BS+0sIx9jtpvshIM7F7OBN
yD5gx9GooszacDTLOlX6otcTCL9neTHJ08i25W4S4S9XTsmVndgzRhOlzzgu+mvTlRXCPCsf6qCI
3dUNBgPhsHV/Hap6x10/xqJdPwxiGZB1+cP6To2t6gBoCvcq31SyjovyDqvqrG8nzQrblblHjvVW
LKRoAUorb+wuWidq39F+jzs8pHChqAsvUFIzEMYVnjIefHZjUIfCXFntoVYqPsdIfaWP5tfe1L98
dBMWIh2BpLd2wUvelMLxphm2YAHeeIlMf7Ze4f0aRgm1bpL2i5lj8y5awuiAbsPFPGUV1l7ey5Tt
e8Uyn+/P8F7GXG+KZtzRZb2v4jV2gzKZ8ubUtIv6LNrKHQO/s5edtc1fehI+/7vSzfIa6VuMJaTq
jzpTpbczm0Y7v5dru5tye3S88nLZ1NxslrhpmSk1isZ+H94LwH17vrXpPE6paT8mSkV3wnL8K6dF
c53YrnOxFvMF3dvy2rMa55O8F5sXzRRfiapb3QPNSXvyN5W6Y7ltu2O1Z9Fp9ubhjG4EIHsR492c
C3VSEQ18Y5M3WMjxddc7cEjhJpRfc/WjutfOZ2Fs84lC01zpTWXfj4h892E0ZJxin6DIT6rZObP7
/IynKPrhWw22kFi4B01RLUGqUfhjwG7dwCg/qfa9TI3Y93kfv6VK5rgP4IKmOjGUiJrVyV6/uQvc
zWgwLan/qUrQ6w5dlAaI7GhtbZfz7Rn89k06trdFknCekDuNNxN+BsgycxyX3jq3vptfeanlXIyh
v8f+V3iHhsNlf+q0dg+J6prX5t49AUeIkyK9d1XEm8HCq7ruTRmG2UnVwrpsrSjKDx0EOGS5ihXO
jMiWSDeaOtrlZnWPsK/012GXx/tUV+mlvflBEIh/XaN6vqS96C+yxW8hgpDVald7r52iyz+MBUKH
w6zbZINIXfVxSuflFN/7UYTT9/sWW+x0dPOEtcT6PId1m7gXczmZbxxEVL0tO7vn5bshPg9sgP2V
mPLQwleweWj6zU6Tb8YaJehqqJMmg5qsk+w0bYYcNXn5666uYeOlL8fbTll8RLGzUu6tNW1/YBSE
grLvDUBF735se2ZCrx1Eeco201CYlYh1U7oOvt4FidyusBhQWMYrPXnrRfZumpPhnacL60wzjtMp
tiWHZtVRxelWjE2H2i3ht7rN8tSEzmevacRVmVbQZKXoj7KZUiSulvXFBsfFtIadSqTpfBWHVnTG
3THsMqRJB3oU9tZ20/LrzZ7VLAg3QG7L5aJVrribe4XSmrogs4Pf85tnX4iPtS5D+D2c0MBRJruN
kLF/kVHpc2Z61lXvlzl833ZoV/N7t9nUWnw4+KlwobXlWABy31vU8ONOt0jJrfD1Ike9H9vRfCjt
vD1o355OSxdlnAYQTR7HX/X2EjSQTW/pB9ejuDfOqc1Dl21uuuHeWFdhsZunPuN4ZXdFK2Xlp3Hz
49F5Ys3Tm0tvHpv60BXIh9kAm2+DsLLbWGJRa8OxYgRbJ+fGubcCWqCFZ2Sz07liSHpTjONRqVwT
2hot+TfEtzXBNG1mziIurjIXTlC0YXwhNicigvv4QlVgKBPN+rBHc6F/outauj1clZZBr5aBHsC3
2v40by5ItY7Dp0Yuy0U1OF1/ixBoOVabfdJn3kp1CaOeFfltscTngbs9DdbAh643G6Z378hc792Z
kdLddGg26+bayuYTZtpXNT7eQwV+u59dlXxKotJ+27Ypts01cwDQ7OSzybr6woqgWlMcpFUI05gC
lS2YnUazAGNYdNvMydXOmvziehzW7Mw4WZ7cza6KDVEE2WZhTXlLfYWmJuj9cJx3uMg4ZM2RqPA6
ZzkPsWe97VJ2InoeyafgvhUK+yygH0GzbFPHFs/2Tegh18FxYcUHZ+3xipjOVbCQCMloAeSQvLJb
Iz6HA53d1FX4FofMqq5MNc5gc9h9VezSw2EAFsU8HRsnTz44uTvQWIVJ0BuZXs4mbm+yzU7s4Cte
0fXvS5zGarMcy67jC+qKrnydGzxx09x96L0yTq4tXfYfOk9al02p+8/63gAtXbxOtyl9xPyllBoX
7qgGOw/6cEiHgHnIB+6akkisu7rwuEegPsQmyVoApiIonuIgtpvuPdw9HaCLshFtxIYEhV5ic96F
OwJcNm5El2r6yrZ2CfEHd0vjDciE4zrfRfHoXVmlzT/AYO/fLt5UvGfHbcejXyb0UtVURRJNOLrG
88gwUgSixup11fdVGAcVgiu1izUqsYOcxVxDNQ/4UNFFU2ZmTzF08U414FNcoEJ6HjR/CjGXm9DO
92zYDf8R79VUXjg5rvmJiny51MVgy4tl9eJsv1SYHr1qCCsA/XZ5pTKr/vT8tf9BOUADGrhAadCe
qntG8E/KQftj14hq/aqrrrxJjDucokWkwQroGiSiGS4qNx/eWmHmFft0sOzj85f/J+WhMWDwCzx3
27j8+1i0PyiPWMnYmn2Q5NUWcXwo7FIBIJokWb6HWD3H9zVh1jaV3/AKZtzp39I09bojkkk6uqkd
wGfo+Zs0WCQ0/RnB6pJfwb2FzknGTmEFXtY18221Cu1v7l3Xun7hFh7S6xAe9B2ekrBKRvIf3iPC
w4oRDC8Cw5Ijwsw/xW0MDm6VpWMTBwA6d+gzIXJapQxOJy41ZEyUi42qsebpg9cRKHlaW/SLgbhn
bawG4c3tv/+R6PttSdfDGuN3PmRlXJdiq4hY2Pl1m46n0LX86gqrAb+LjftNH0/JT5P1cDVptvKQ
71kkUxkGOQcNpX+I0ygB7lFtjJZkkat54SPYWLk/VAoSNtqVRKNofAiO56OTf/gLAbbjGndzQrxN
bsa3vz+6zunS+SRqMKpX1A3ZHf0EvD5QVbv452ju1vyVwdU25zvMweTIdHNG+5A3Jculm11WStjM
YrkqksadIjRava9vnn+27mN5Pz+Yty75ihxpe/fi8z+/ITRTa25iTFCOl7N63WzJ9ZecdIPxYC18
2F8L8g3yYLJiL7uJEAeJHeUyTl9Fi1/FV1K5kbzI8zqEx8IHnh+hwDoiyWWHVlG2mIbrdGODQAJw
dJNO4XyQMvTbnWlzn7N6uzTzjg198xwUBaMGvXSjT5auioq/sLB+MTGlbzFBgLUmDZwJKQPa+lqj
CZveTF3svzdEzeU7PGF19cLX8ShGdnutaEEEmSdGYewg/+Tha10hJgoFqYN3Mp7jV1aiGW2GPlnD
fULPVB1K9ITuTdf2DFR42pzlajV+hDDMLvnvHkPba9D/Di1ACUWLCk569QVFNEuvbH9BuINEVFo7
mF2nC5psgLrRRcQfdWZdJc1OlTaRProdUv219otsPYO6pJ8A+O3l/fMr4WExJcMC0QtlxNsWA2L+
xyEn8YRxxctCDPB6KrcOOtpnSKTPhV3Ul37SggfYlU8v4fXOYbEMNrDnf4DzsBbxC3jIvmQZElYl
fcKvHj3teJZLmWJhWuOkq45+JDyayBUlHsqijdLhMSvvbEIv/pRYVY+uMW63yioi57uMJW6wvJaJ
RwaHTVKAk4NVHgt3Gr6UKZsgwkxkoHiEw+YgUY2c5JAhiGgYdpNdKVer4BRkJ7QO0gOoPL1wc48f
Lww7aVJ6kzDhvCCY6OHNSWRjduj3P5hMmhuQljLfEyDFrwchMDdMkUO4S4RyL3EQxF9ruwROVAo5
4YFAntA9TKbsxa7iQK7XC8hoMC5p+s6Z536BUxLynRmW9MofSmqKHcoy3cPeoBO1UXDdJLNWeyBh
YHONegmRU0kkD1ie7A6Fqdu3XsgwtH/+jjfRwR81UTncMVIF38E9RtFGtvDwjnOrUuii8YG6G6/m
wnowQ1Tdhp2hSihR/epmPLLGqpt8jNDLyArclZ6csaZv3Hg+PP+DHpH72w8ixAq/N2lsAt+U2ixc
f2zXheclNBHLVkjZzs8Vrs13aWpKhWdBhE0wu/5yN6KShsnFjJIcJrno8Nrgr09Am3rMwhNEdboT
kTS/SgTC/SEtbP+VcjNXHIc6K361iYSq3GTcN8NYNvk7e9Iz89VGcFJo6s9O3cn3cgCvJz7FBr27
/3+RBNWA9TbRFPslGpMxiCyd5ccutFgiFbrmnT12jG+yqzJ3J2vSHIKlEF29n6CxObt5dZPkVFRz
t5nPiG7e5TTlMX/l5C37girSk+ZT8Zfl9wykU3hudIE2nNPvfI/kAmh/BkkZDiEmGyZaaM6wmg9u
mjdVUKrCeOdySTeqnWyQ6yWvxV1nFhBhWTH7YIlsMQmMhbnJbdRHeIJFbg5uX9C+ypzwAxIvfDSP
ixigm+5f7P81MdH/g7ax7VS6/71MKKiKpEy+o5h7+7MevuXJ9z81c9uf/S0ZsnyNaEjCzxgbaYum
wP9HM6Scv2ybkBpJLh9GV/6B/2iGhPkLYRxbAAZDQdHaIjL/Fs0J9RdfMwakzQoIicNH/y80Q5SC
BzWCoUE4dJ5I9pDmbVayrYb88UnWVu6kmKSmg+ylhj5DKcvY3MOmH4HZ0/dOptLpoFGSR6c1RDp/
7FTfErnTNflVJ+zKCVwrg+XpZL7wDxobX7vACrNPhjj5ug5ORGhQXrk/kJ3g2AHCQHGNRW24K1Pf
d/aKsCKxc/rIgvPnFJPyjP6z8oNctfouwd+V7+2lJMRk7N2e9OlSE5reKXjQfakWq8Ps2unspsyL
jjSAcULUYwYVpvsk9Qhv6irmcSiZzH2VOb38IHw0f3sx6AKYmyE/xn7RqfoQVkCIhi4XWYFVzu9b
O1HFRaa1O6NI9b3xVUN4RxSEY1eTiWpi+xvqg/AHh/fmAzxL73jB6Ez9O+Dw3L8pKQyGtJdquJnM
aIZLsAVn2S11Rz5c0c6kwLNTOAqp9ZQSDxV1S0F8YO+0R3bapHiFzbGfAoio6B3pMZa8EHY+nISa
ofjccmhvR7lGUzDhqv0q5jIrYVn40/uWYMfugEayIkHCDy1C0eyknIJq7of4S9yX9msr9G1CK1aG
tn0BPja+mgDSp1OXQI53ILGwddteR/+Z6MZcNHWdvSeDKvP28GXFtZvEABNhMhc3oRrtr5PS6ebY
Ut9IQcSiEsqF4JG5GqaZQp2CGi9sja9zz/QfaqhtDQinkfFjMnD8ADjN/baqOVrouNP1LkI8MO0m
Fc72TvjtkBybJua0SXx3VsJM2zlEGNROvR4jt5HqTarAeHfduKLpRDnduJeeF8dOMCHpGfeVr/DJ
N1J0b9Fjq+ZIumJ4U8uxd2CsWvVT5zUbtieV87YfXVtfp97o+Bf14Do4/rxNv2VmEhUDjbMxOuah
UgUmRZSm59JqW3xnzuJsWRsocTZBVB3t8ZwvHJgqIMIB9xrjHW1AQSsYCtQZwBlYEk9Wo70bD6oM
Hr3vSFBAEy/RlwnbKdiRlwp2suqGt50gVAKjl5q+ky40k9tFycGCY8fxeF328GIpzqwmiIfNFGf6
GHWSQqMicbSP63nAxoe+w59sFQBJQ5X3GKaS/TCXjaGrzap34bSGMUZKKzL7IqqQrS54ZfRnGKlQ
w64sKYLCObM+wkgjYejkbH1oyaWaULcp+UFPk/3RjNO2SWZYnXjjhfT4tBj9BOTBztVz891gd8HU
kNqEypRpsjR8A+M3VWbjrTXP6JoWIBpQ065gAy+gWPdL5qScL+sb8W7qi58oFNvhNPvrwqGk6JdI
fzE4y0UivIAi2hb7HEEKp7jEUfe9H23dY+1Z9XUdkVKxq9KGz0ahxH8fY+R55SGZh/eAVhQBs3lx
VEUB874i6CFxqaqjM0b+Fja57x2cMvgRiqCqM6sJ0C7UwCmyNe7REn1WwwVojzNjvNZAtHh5G1F+
1m4hayFXN609inqPHrDzWUaG9I1yTGaynfxicq+cSNpBQ4zhd7re4WvZovM4yCk2hJF5OaT94q+D
OM0Ydu48Qq+6vVNK8U6yCKFZIQPLgx3J4SPw52b77I1jmNiW2YZmd2UdoDuGfSXXBa2S9ib8dgmv
QAQENEXfojD2buw+k9PGepOf1I6ZIQ1l9m2kEZVVRUdvNE511BDC6QvN+D93HSzzjOuekI7GCL3N
xH/sOr4boa+TPUdEku93CB1klqIt1uCPPflJOek/NjdXgIwpUBas2/79vPPHZZhC4qGb2+kwG1bE
jjVk+XsbcUkwgPzcxCn5VKgrwy9TFssrge1qCLx+rV+Aqba7+a8yfdtjpbOBZLjC2etB3h/ebYzF
DtGN2xz8qhCXmpirz7JOuzu0uh6NxX/akCdu+eGQs11Ko6n1wcS0BAB+HClPzqMRXZ7Uhxz1QkGf
PzNhbAKVaWf6Wovrttk8mnHhNGhFbf6176A87MO/bwj/D00U408CntufWA/q7n+x6f0gu7oq/3+w
U2ynG/zn3fwjWODd9PPHz4dS8u0P/O4LHe8v4fOuSAjAV0ULSIP3t5XC/stosk44lFuB5/6ZK+Cb
v2zGYn9z+ttMsQ7r7O+uUMq/XFcrogqkdik4SNP/RVf4EFH2aS03HFmwbLWrbI7Rebheh9xFcTEZ
b2/VpMAh/lNvCALrAg/y/aJooe2xm/mEeco0fAGCePip/L40eC69KMAswOijdtQh1dN0WU3yYMus
VThefZOMXRLoWpSXf7yOJz6Vpy+1fTE04T4P9OFd2o4XC9x4ck+WIYU9m9d90tRNYI3W9MJdPSx3
v+/qPrzZUQJdu7t9tX/UIRHlWet23JVIYu9yGjDYe423vBDG8tRrQy3lUfIcDZTzCCsbiihKw7oi
/3Ml87THEQYXbdeXw1A2ZxRsY7Wbu5ZkoSGdxQt3uP3d/y1xf98hoRZbiPKWA7o9gT/ucEAgladp
I5Ft9F2JRZA+Hgl0dcTfb+0rIsD2IQaFFxCOp14hJvPNlcR1QRYeXtVgvZxan6smfb6AjtEcNENS
XtSkVJ2fXy0PC+v9DTrg3wxxTEyCzN+Hl9K9SBZR+OjAnQX5TTu47tH3Y/XGb7M58BwAg1gTGGF0
O9+Edecenr/+E0uIhbPVA8ZJhJ6PXm6ZYP/TOS93nNv0yqkMKgheZv9SrA2F5/GL5DryPkxnizV+
dJ3RRmgbpaTFuWu+nuvetXeW9rvruoxbNMKxvnj+vp54hUyzPhCa2GD7xxuWtuYMlg9vCQFy7oUf
IcZZFlAgMj1eSlJ68lIAuR7h2T5bpPvwFeZg7wwehdzPU/M9b2t1inTev4ll5rzwNTy1WJjfGdLR
8ICnPlqX4YiKj0QoHuKi6wNphCLZ+5zddsN43L0vZmIf9pOs4w82nex1M9rFC53PE5+j4wqBTYng
f5/g+oe3iulHoD0B7o9rx3pvwiHZo15azk1fzHcDOFagQ5O/8CqfqD+sUAGjRegZ29CjGkC4GIYM
h+db4RrZ4SeJ94V25TGaJ+syq63hNLRGHvEDt7/+/SJyCejHXqXYU51H9bWgpx76XHv0xw7HPhIY
clrzTAZMry8dGfbkTSLygQjzNKn2j+qA6AD42AG9TXpXBaJZ0/Psz+Jb3Y3+TTEsye2YWyQVck4B
kZn/+japPi6EBC4pW9/Hpf1RZBO698iupbcv4zS/6JwkDTqBVDwRVfzCu3yEHd/XOzLxN8aFJpKG
8tF9IsJSmbC5VtTCW5sGkMMqsYazlXIC+pJfA886p6lr/HduUdkHkaofFmafF8ruI1vw37+D5wxH
RnUgpP/hSrY16tQ15ndgB2E5h/EdQhyD2X/z+dSNHaSxLPYe0kVUr83RGuyfzz/0JwoiLRo/xCF2
kNq/VZU/HnoPTMO07WFbKXsQaktmV24GrsvBdeUxc9v43+9pzEMehyZsDSJEzMPr1SWJ2Z6cWGDY
bY7k6LoBYrwEtaalX6gST5QpMqM2Bpp0PRq+R7e2jhb6BHjyPTk/0R4AjOBDTyzTO38a2nNYSP+i
Id3hp6qn/HW7qY6ef7RPFGSPeCzSqEC4ja0elclldOyutHLWmByK/eChncRZsnAI4vI3Qv07NOyJ
Zu+JW92SupiLfNLaaKMfPVXSiEviJb29Ygt6vXhuEqiQgMqU4KljjjkOjZsdHTJMTGQyxs3h+Tt9
Yvf+8/KPJ0By162oWiyXLXtbspGdHZsOI8DzV3m4VO87dYZMTkrZIhNtWz5aOvCZUx0vbn0oc5Hs
XKfwP6LedIPK2OEBcUH2wpkUT16PMZ4dhoMZMHM+eqh5iWIzN/XBJ186wMYwBbj4eZ1T8tXEL54C
8fAd3t+edlGZ4JdVYvO4Pryc7UQk66qhP9h1Z+9SJ4uO6+p8zWovPHajLa48Azbjk28ZIMHzXqiI
D7fUv6/O7iYcvhiHEeXh1S0SOroEk9shlGQrxi6Soszxu0v0Nthj80kcIPPc2+ff6FMX3YZEVi7m
eUCMhxcVxCMtjkiRqoi0OOPfJH6k44wLY6/ZL2DXDNnbML3wWh9ucfd3itTDZo8TcNL/UKSEpIrq
LKvR4DdyJSKkkhdJvQCcNNiMdr2qgIcjZzhGa+2+8JCfWFEc+CjJ26dxgizcftofxXYIk34hV7o9
FD0Gp96yomvykw3KbSVQkqz2+fnn+9StCjzd9IPcMNz7w+upGFWp40xAlTZ07JxE6lLJqcFZ6vuk
z+ZNuin32rc1jsIX6vyTt0pOAfMa/Si8/8NL57FVqDDm1S5qSq9U2chd3Pfzh4EfcUiX+aVHKxz+
wv+OaL9fqzCKArfFJCjzqATawNol+DxC9to1RwJ4UMD68UrsmVzru0r55EDVxAxycrZn4p9IjYhw
CdnRXWK5D2Kc1EsN46Mm4/dPchj24ePZWO9jI/583Zk1w5GuXXtQxXTH96WPJgJnwPKDNtY4CIZa
x7/GS4Cc2+Z8kXSa3CNeluGFwvlwI/r9O1zafxQPHAdC9/rwXaikcL2RyLvDPHgZV17Wy4zk0kD4
VfLCx/VwJ/h9Kc7iAtlBrkdT8ei1W6a042mEty4iZW68yalOI27cT8+v66cWF2EqCB6AibYx5OEN
CXa6GHVQTxySKAInMfkxtxdxZw8+rn88J/+uNf37tkjpRVbh3YeiPrxgH8aNSuymPxAcVB6H1Z4v
idWczpNLqNW/vzef5sgne9MhOuTROkbHCQ0OsXHIOQvmUNuqvOBUk2XnIb4NoqVvjs9f76nFgU0L
5oXbI+PhUU3q2qWYKtfHEQ27eByU7C9qbDd7UOuXImyfKkd0fb7HRMz6eBx+QEwu6Ekc94e+8p2g
k2v5voLchDqLiDKkX8dMmnOaTA8j9UIvdg/qPS4PSH5sQnT5t7a3x/BH6V2xC/uLn3QHXfj63BlS
+OcE4c+ixv7oWFhwSc4Mv5Po113E+Wrsix5J35GDLwgdj4lCeN3HNoTijID6yicQscLsE4dn8voA
2XO16Be+pCfaAYYw/I8+q4Ev6lHtDh3CAxwsQdj/yDk2er6eSenlTKUyfj1H8/DaTiz3a9It5dEt
Z3Px/Kp4opwagoqQbgrp0r8+Xha5TBeATFguFWdYaeMh9A9jk0q8WlaF/iJeO3K8rLAzX2toh6Ab
0K9Aw6T6ZPKyvUP25354/jf984mweTJ3bx39lrXzqIx5dd2Mvcogs3XYH1U86F2cqv5ylZPzpSEL
9Y7z1PSbou2WN0ud+J+fv/w/V++2d/s8ErBbmodHI+Po1e5kqg7AQ6pmL5vM7Dfx8MnpBuTeFR6w
NYejF0tbvvCJPpoSt/KDsZHqzeEH25GOj8/nW8FRlDcgW+LJQN7Kbj2xYdnuCZdM/UtZq3/uSGm9
mk1Yxwd39J3XIrGnu+cfwD8rxSaDpq7D9UikV4+qLqlvYq3KpTq4Vq0CLyeZrp8F3PhSLef/4ey8
diQ3gnT9RATozW2RZbp7/Ix2pLkhpJFE712ST3++nAPsNllEES1ADhCkqEymiYz4zX8JJZWJbXJR
Y7v62MUVpiiEymAw/tWCbT2HXYtcJ7vRPthoe9+VBhppNw0BfNg2G23C1cLAyqA+WyoiCacU3Qoo
0b3tnObQXX4uxeKcmkZgTKA3yO8dHEx7i5rrkhPYAydDTrg+l0RadHPmxfUZ3TP9JbRj10/USIWr
hg56BlrwxitWAamBnY9ZagcA1PuLFOkqHhvUW35dppstlYZW42AnVZ/TwS0/RPWIKP4S2/rLYqnV
TUNt4c1poRT6ppnDTMvGoZyOV8fwOANzcU2lQECmjW5Jo4zomgoLypojlhc4EKI6mGC5KtcHPxHp
fwI+B28DemAdMTRqZ0pCrzhDLKvh/aTx+zktHOp0XfgCW02l1Z5l/2HHovnFNSex77zpNtfNWNUp
UhdZdXb6PrwasDbfC6OLLgJm6mfFGpznBgsLDe3psQtQHcw+4Fg2/f3mXcRNB/yJUi1thG1tp3N1
VNyjvjq35qj9BS2xuBqOKC7099uDs2FnIXE/A8akt0bpUKqqvf6u8BPkMm2bM5j+6J8OxdDnMtQF
qGm1DawuXZqDz7p3Jsock3eNrPEY0hj3dcQuR4ZzdpGFpQaMhonS9Kh8uGH2DW5ziJ50bo4/Gs7S
+pxQA7pCWEbq24hCJz+/eZYNWWVyZWHYgCqy/iH8m1HJ8YI5c3Z7ws+9lh6YMLXACLHKCB4H21nN
DBUFOOuXHbAjD7NX+2dxjbGBdI0YLhT59wO4jk+LPVk3LGM+c/hjcaUk6kEuIL/dZgfhU0HTBEkw
ScDZnPsW3O0pmRlglDXap2m0woCT+0ghcecYpqxDDPksp8a9GVmKF0pizVZ9HrwW+RbUAp5D9Dt9
lJ/zxQedj857KrCruy5unP6H5Uv6ywlB9wkc42aIpWG3sSVAx8D37N4VKMn7YzwCOSpNoV3tuFrs
g/W78yHJImQnk1o7K3g73H6EpWGE9dl1kCGqIbEheOJMf0B0+Fvt0JI6RaOiv32psjXhuKDLRG3/
l97+q9WTj+qiQhBkmA707iLz3A/9tJRf0DZwf3+8UHcOBBIlyCqGtK1mbtcL1ag7rVYyh/zRgEpf
N5mGPlChvKAfjqqJXZUHGcPOPWriSGABRiVbAle6jse3clIXOdOznsbQdEw2Bo/R2fETI7YhG1bT
uxZSORdNH4rzMs/OQS1r/wfglkCLWq6jzYCt0cEz0eIHDEtY/sBfaHiHLBOOSpCj39XY1gIzcyOp
1VX9nrb697dPtwuUwcLKAZG87bs7HfJUnYauA8xPi6gPXfAvXU1behyxQ+TAP+Ib3D8QZF8T+2MJ
ZOAf3M3564DrQr0lB2a3ZM4tyfCtjYRA/U0R38q0NJ4wAkAae1EUmGlF+j/zAL4xFfiGNYo7vk3E
Vb7qWG0qhGMVI4s7CJKaTQ2Cd70Hg2fq37cCHRWQ9ebl8STfHYRE4ZnIMYiGHy/mzRoLvaycs8l2
A6xmFyTXU0zoxvaoN2Vtj1sdX3aJWqYjTCN+e59UjFFfIEIFAs0aoL1t8aS1AJxQDItujwd0HwrI
JxUUVWKtmbnNsVdHDkebreIg4EXlHxM74zcUux0g/7h3vjkU2R6GHjLTVoGJrPenJ4qektusowWI
aPGpVhLk7400gjKCExFWvY/D3R0/FOxp+8ieKWBg+tTrcFbrwqidTCOACfcXFIcR4OFcX9rRoQGC
+8TBRN5tfiLRPZOvdUoonEDrcFo2Y/kgrRioecZBUtrNBwCN/Ud1ssb3+IN1zwB/YFQgT7/cRnB6
5vXxeO9rjXKsfEYLniW8MunX8joxwFNUMpMGPRg5YDs/0kKoVKCMze84Tg74oJqt8d1EEIZOWNFg
HpA06UxSDAENbZkMf9GDC05eYKusQf4gnlTQzoCAUX5c/6CpbpZMywsjQNva/OFi7gW9Kmo+6VH+
BVw7rn511/8TC806WGk7n55UVKMCbFv8bYtGKjpbCi3Th8qxAcTXyrCDRo36l9Q2lEu6dPbB2bM3
9VQlKE3QN0EjdZuJgoc1BjFgUU4ZjYJJq4GW8YulZffm+QDdrLNqnpcCHvMYzPR4OrwN8Xz31TRs
/x1Vnere49Wws6/5RSBBDDpXUi94PfdwYPQCSo2K1NycPlUNIkm1Onv43ZT9Qaj7PFzCabjm+cyU
37n/1rHwf9DaSHXnwKA7d04x+zgjTje+zKOJkjg22acR45fzsqA+n4xY0oVz1739k5Oderx0JDrr
7guMyOc4mMvMweBozVMVwifVIcefa+TbzhNmZgeny852p5JIyx5SLjyVLYoo6XLsRTPQzQbMiJNj
xc17DWLyc+cizKV1BlhYU/GazwBFxIRH86iYB9O+s8gBLch0h4o05TljPetpmFBNXVjk1MTwyVV7
PJbDbvkN68Hln6nykPl4vKR2tjP6u1Sk0dwyNHu7q6ZCz2YvDJFxUNQpfpZiDs8GYpMg8W2rwbaG
PLA5QQCDozyYKC8cDHhnynl6cIOo5DgMWf6+V6lrnFqgBNxYDRREBy9qvvTSIALT1doeagtShtN+
zWs9vDb6uPj5HP+Hu5IEw2TC8Ue6nwAzT1uQie0STNOgn9IBfTOsZFDdMPAifTzXO7mVidQ47Clp
v2YY21xSRGOeeXD7A4G1cRRkNbJDE2sfh902RDIuc/7oSqMNXGRLblnu5SY5lmZ9mFtc3Cerjw9I
3PcfnysNtgooRItsYVv6nCnzaZANrcAyo/p9hBjpjYy2PQ3jkj+XJSTBATEJOMgwcR5PxX3KRWWK
ci93CV00c1tzzBBYs1CRsVAhMZMbfM/xWWFLHmBl73cTKdAvTjKry1KtzRmGW2xn1IlpBWwr/asb
Nfo1bWIzSA3shLNMuiE+Htb9AU04SROVuBsJnF+vZiXuQDsbkY1QMNybMhTL2TDw/uZLvw2dT+1Y
pnc0yij0IV5PprcONeUDNl55aQdcxprvDi77posd3xXo/D0e1e40kn1wIMHvu+MjLJh0KVocWgEU
0ndiSKNLYuTGeXRhKtVJmhyE21uV5HZAgWmWyarBemSqjgC4rfG60+em/gYgOL+wdWu/RxbhS71g
lFxgFHKtbMjK/2GgsIS4+qhPAwlcR17opiI0NjGniYZDVG0g3jjF6vuy7/Ib/ZKjbszuxNKPUaV6
+H0zXXOrcI6og+HEnU7Q+5Fv8SKLd10elk92Urd/Px7f/WFLYU1udlA90q9ic9imRZTkWka8yWYC
oTgiUjhb7btpKUy8dzMbsS5soDDNyZ56JAcuj8PvDZfGJ2UuKRgCuWQ9vbDMCiPLmV69nr1bGMIc
A9IUUZT3zOdFREf9cfm51qkqfHB4JTgNSsDWtgNQ48OGDnJrI4eZtu9zethflc42yB37MDC63rlE
dnSUH+8G5SkHzwHFEUoW60EaSJDmFmLLUBc789mLjMqPU5Kn2p3D26yMzXWq0S19PLN7H9bhWcmb
nZffL7ru61sUZyvDa6bSCjqskVt/QGj10oFJgdEWj/a/mRoVo69qSQY4JikR2Gyd+Nvjn7D3cQEA
UirlFuUulz/x1UXex/OEa5BuBWrYW8+VMMYz7jFhUCtLD2+pP3oZ7cWjDsWrjGuEYvjmlPCEm+cF
pcVA0Y35J65W2gW0Z/WHBrLeOHVZlf31eIA7ZztlLyoFskZg/+I9vx4g4p0Y6gyGgaKVhjVBPCcX
i5T3HDnDz8eRdoZGqQBqNfsEhvO2tYHnW4Fp0IJQLTDrFEm8arGSc5Kg3JU2yDy+ORqYaxDXZCWA
tjRj/eGqLFfEkkAuUwecrgeDkoSDOD2qIkh5d9gKHyQd96PjBIIiozNC6gZbw9u2QfzUVpLoLJBY
vzhc0P6UKpCd03TyRTiOB0nALzzo+hiwQevQ4SW35ymzNZio89HFYJnHAmZ1+k9hJu5Pd+mKz8U0
qh/UxTB/FAiJfooR+3lK6qHJrqHjxRe1SKZ3tCJUGg1wGHN8nr6TwPLefTz/96kQNyrrCtoUiThf
Yj3/nqHQEy9xKrX13L6xM2tfn1Gfexxlb9bZKTAXqdnKfH8dpUMiDS4GytJJOiEE3lXJE7ZR3wrH
6556pT9YwfeHIC05LhgPzJAGZkj+mleHgUHvj8yxC4MMmwYEVRTP90JsttSoFHjyOfgPxOURjvR+
g1ISIm/gK3PBsXvWQU0DCZjYlv4H6Lz62lKgLJlF5oU0483tGumUS9ZFW4MWFZnYOhRMX5S1ajwJ
0zwWz33kOCfTbqrzkuNXn01q87JUCO8+/oQ747N4G3L8QI6QgOB10FTEgq6bnQCzs8C2qFjCR5Mz
fC36vj/oH++ForfoIH3CxkEtYB2qKdwIQzQ9pqCuGf/Wod2UJxuuAFvBFNn18bj2NqjFDU0cXoL8
w2YH8PKzp2kqk7NTiuqf2h7bj9O0DHiD0KO6qoVRc1Gbc+wLV29/qkNZnTvsIctgqvB96HuuGiQe
h98w2o3fS3OO8+Mf+Cvj3Jwg0HFp5stdiiLG5gdWeY5iNKILZzHOeXVqNSN5TvRa+ZgmllSemXKE
CUShf1omvf4QtlPyvkNs9NogJ/2+Mar5IwLZEfgKMKlCbUN86st2+KgrWPjqlmLoKMUa9DIbRRys
mV+n9+any+YXZAhZ5Na32jVow1aIp/fxeVDLr1Wt5k/YjsSSJhUjRAEEKC66/poNtY54QdZfFS5V
yAmD+yEvdew8DRqtj2fz7iTirINLSC+QTjp/3SRIEiNWTjFOmemEHmRUZh1a0yYVxAy1xy+WiiXl
2wOyXbgAaFzJws56MYd9icGtQCOXErx50+E1P9eDLpBgLKuneoyP1vPd5oHrRhjwuRTPbM7bdTx8
ewbTwuDHRwUdEUroKsATwCMsKPoEj4d291SSDT8ZBTqCAQJuM5ckvUqKgD0KF1Nj4WZPlehfTYNZ
SGF0oGefqTevUKagrLzuIPTOKJE24xXBgxc86Db/UniMdUXdmL5QBvcMTQuvGPrWvmkOw5fHo7zL
bonA/qMM6Mj++LaLa/RpSykKwoWdSIPCsHGoUIQInBTOggzWhPRdMVdfcCkacbcpjoDl94Vg4mOT
xRaCMUCfaLOAYiKCG0qJD6UHCxAVQ2uvG9Nb7dipeqrpnydw07H5uCTapH3D8Gl+nzl1c4syHIAf
T4YMttrQ8scA6oFSSW2atvZ6dSHzEmoOnr1+pKN70KA/jnt32b19k5IssKykzAGtx82JpzbxqIdO
ZSI5E42XwcO9QgG0eMJ0xgsQwD96Gu6OireaLtmi8j28HtUMQcQRwJh9g47C01RG5buhGfODubtL
S+Tc8WiQIDdOxG3qqSH34eSYIGGpYIR/Y9HDMzCxy78ymiaKD1je/DSDODogOO8ceNJonJ6Fjr4B
uOb12FKSP82UnjsJxni/SxshpKvtWr0sZqOl595oj2pD+xHZLNT2KGZvYXat3oy25sDbaRCxPxUm
pjJqhAxmYSwg1FMknN+6Jg2uRd5iFJGhfWxbm4XuZIteEk8fdOVqpW7/RLvROjjH778eUegxglRB
+cnZEmmwVYliytOQoTAo+YhaTHo2Wm/+MNUDlr0W0oJIMamddYAjvJ9Mki5c7kx2AgfQVmqKVxB7
emArmNAJbwOu5DdTndxz4obqi+Xm4mCY92c68UwqNA76WnQCNtcHXXek9ToP0DTaw2cTi+ynASPK
s6dh7UDnjzKc5XanCqHYo2RB7ur12UJoSCXI3bnIfm3rQ3NkKhM4auyT9Qz3kX5yfNFb+rntnCKY
wSRjoj22uHuLKbAKXVwUWzG+qBbY3ccL6v5yMRBspZpB94m9uj1x+xHMk51yyCnamJ1DpJR8Veud
Z9tCoO5xqL3Py7qiLE92h4DD5uTBjmJSEHLhPB16K3BqQ/itNis3zGVHlH366SDb3Y1nMbeScSwf
puvToMsNbQIzynJiYZ0jpWACBzt/N/BVYch288Hzd28qAY6wMy2pqrhFliGiZPNcQMQhc1Ex0tQ0
D+bYxQ1Q04+a8/eHuCGfJsDwyX9ocWyupqRTMtsoCdU60XBGWnwMjBIB4rd/MLALFBBJaakOb/ZH
NM1RHDbIiqIM5OIxk9unGMskhNzTv5zR0Q7Otr1TBwAS+CoaREyi/J6vnrIhTU+9djSIrV3XkGGl
2jXPSgW2Z9s9Y7vu+J1W2geL5D7joYzH2NgFUEXoSq2DavVM89fpTRwjNNDRSuoNn8QshpvqTDxA
ykq0n1ylKf7HRBz7WWSq+P3xJO8dQhCHSTG4L2Fvy1l5NWrUXGYvAwPm49AXB5i1Q4ofmuSqKZ73
jfduzWOm9AIslqfPjyPv7Q9qtSQ4XJdIBm4+ryGwUbEn5huJs+bSmX2D/nyFEG7U4+Hd4R7yON4v
lv320KPli4wDIkRUizdv+TK31MxWIzYkhp3xScfNALZkNLh/419tN4Fe5HqJQEiIqS0KUJZ6mlFZ
/KCKsfpdC8tUnMwCYcCTgRt4hH5W7fCoSnpMP8VQjRgIxfk0+S7IvO9dYmv/5hSde79ssLO4gfjP
Ol9typoqiW2n/xhOL/7MbFGiwxli/Xmy0mUoT/Uy1gfwhp0lJrlBYNo4F0i7Nuu6x5qlGhcI4g0O
mHgB2/bJwHTunGBc4MfNUPqzZze+TrXuhOrsEW7o/k1NQkR5HudZKQxEX2Kzwgxs5K3QxUlswYdg
Nsyevo7dqj+nXOuwLknb4StifhauT1bGdBSJoX9rtNnGPLBPzN8r9Mtok8dtg58ALrCfrGRowpNO
eVuckmkg8QbNVaSniNYL3KO4mI4Skp2jldYwmKdf4gY8DdZDSOelsOKWxM5RTBFo3px/RRM4OvEg
n8+PV+leKIuOMagEen7gbtahkKOva40NyboBdsmno1WjdQu3Rt4f1Gd3DjzJDfrfUJsLsUR8WkPw
liTAGrSXUa/z3xf5NDrxCkRJD0SruAmrWi6PR7gbFhMMSCjUKcjv1iM0zQg5lYQRuo09lifT7KQX
xTRUyUmth/p3z0uUc2i27kHcnZmleyo1foEXUpDYxI3drhQxv8dXWwPlTCmeXfdu8y7U1Z+PR7gb
CdEsnjKc3pw16xHmRdXhgYscpYidEkCwcC6e2bT6qXDs5sfjWDtXMTfj/8XaZBmirMYywnXDj7tc
/TqihfOjln3px1F2R+QB18fEgJ7P1gTAVCt3yvUaZQ8takBxN96XodJLzI3CI67UXiiNjyR19yT7
YrMqk8qzsxBEoW/UeBKiVlRcgOpkN8wc46fHo9pZieQVNEJo4fFM3KoejIUjJj0Oec3MLaAntCwu
ijtR163H6JqljfZlFoX1x+Ogex8MbJtcGDS1eAOvF0eC75NTjXywfC5Yi8kIjVcHNf84yt4s8rwm
oYDqxUfbHCOUTwd7bhha17b6H1Fb/lOXuvPFbrL/sNYZCkkK4lNUuDafy0BgFZcNYeAANibvKwsV
Wm7WqA6WJVQOvtfeoEinodJxFvN+2cSqpWIEfi0GNtVTH1gqsLt+oKhZzfMRiXfvK5FMI+tiwPv+
/7LEr9IiLMAmDJY4GzUcGi4LnstXpw/fjHSklic5uzCtmSUW/Xot1JjJTDaKGL7Tt3+R9TXnItOX
i86A/NEew9vjRbE7KFkbJW+Xz87N/NmKN5s1cpl+Qqn0HZaAvLbC3AnV4HGcvX0Fg/9/48jv+Gry
5I2DYCdxjAmeFoL39Uk3MVtx8ANDEsPLn7Ey8w5qhzvpJA8fntG0FnQUGjZBYbVgA14uBO0gmp7C
sEu+j8nc4wDrOO/z3q3qg/fJ3nTyPqHaY3k4IkgR7NfDTLWsSweVpd9iLPDUL/WfZaTqB6+6/SAs
Eslugfy/ubVmdywm3e6o8BRj/+w1KVB9HSvht38xSTBTKZtRt7prc2n4e2OyavgAmZJ3KM/gCJYn
bVBiFgZH2H2ZvPDfxyHvB0alRae4A/4RT4kt/SDVer3WJtZ+zvsg8Kza/qKNhvvtcZT7542s52ig
8GVnGNbr+hvhA6bHMURbWCROfp3SbnlBt9f9UOJo7xd4wZ0qdCd8DB2H8+PI95uAyIhkUlDmsII5
to6MWkQ9ASvnw7ll8clQjOQ7oObhBan+9skwwxIrJkDNj4PebwIKSbLyKDG0ELHkpL/aeVQ3sdlj
80G/muRTxnLh0Tm4BFn97yW36OW/hAPOCUPoV91sHU5LIhvVHhmuslvf8BLPD7lAA5H2P2ecuA6m
dG90nJZYrXBYAi+S//7V6LBGpCu6sMWzcYBtBSwvsGNs+zSI/r9lQ6Ec1HP3lqg8TSQvkkRki4zG
bANOTsTLhbdV5NPRnG5q7JoHLdi9hQIeg8LUr8LNtgSWtojhQUEEaeJ1yQcevtNVmdIUO46pxwW5
cQOoc2Xw+MvtDI0uEoIikvAIUmKzOgHpej2EbGmzHk0veEjHZ2/klHkcRZ656xc32C+enqCcpWfL
NhE2G8TN+5woQzEDtHXKGIVnu/uI4Ff25scMeY4sofDfUk3d9uImClGjXbDR9VQNA8UQ6cmN8fLz
lrryNbMcfIGV5cENsLMgbdr0slvFErlrAJbNkph1yUUXm8MfWha5zzS1yu+KMuHYExbZQf4jP8p6
OiVfFqQFPSp6nFsUL0LgNG2XGS0wrGA/mekkzpCOHR9lGFTdm3ry8WotnkUUF19c3MEO1sz914Qc
Qe6gSqVo+nSbbCWPx1z1ZgdofhFNP1w7VJsAm5jivFRzNBxM7W4wWbTggyIYvaUDFtMi1GEpYQQ3
WXttsJx+1y6zfeWVql0fr9J7BgQKNKb7i0JP+RSZhvW5UirYT2GTWQTxlI+Qf0ZxVtkSZy8d5peo
F9k7S6CBJGILYrAi3pmj2356/Bvu9yNx6VbJWwrtmC3wABQN5sULWjho8YonNdHqc5Qs8cF5vRtF
3rUknKR/ppz0Vwcor3HWaO4WwaQP/S0hywVZQe3v8Vjud4VMVKDSyOIeo9LXUYy+FUpWUkQzOsrd
RrKMT3o/Rs+JPc3FSav67uAD7g2LM4yaNIShe/Q3ng4IJQMnCJbGaL/0Wma/H2ss3t8+LAdMCPgV
XepbbiavSB30bfGKBy+XYeInkADIFwxwPFUUp16LjuLd3wvM4Kt4m9sOd0REQyzi4SLyPgcP9R1h
1vmWWFUKZdP90XvxkUvd3ZeDUkzvSwLoKNfdcUTUENOnIkLtVeiteRrTwfMn02lvpkSea0l1BNu/
2+TEgxJAFQoLGfnkX68UJy6Xrk9xqzSUOLnEbU3jxwDewK/sDw6vrXcYcoPEMmQbgUUCd3qTCQqO
xwoh3yLo2nH2fDw/o99ZS+Kjswwj0nVJUdJ0m3N/Lgbv3NSe8aea4Kt6ajM1fdcvsf4b1t7ois4p
kriYrlNHEiN9ZbMs/kT1g99fFNV3HvXdDV+Q+TMV7BHJNqMRJ6VqDxK93ZnjzKIBww1Lt3Q9c2WN
zLNgO2FyIex32GcMZwtj54vbdcrBSXy3DuXEEQZAhlQZ3eIQBuEYYuLpHeT2/MOa3PLPKSzma5n2
eHiKBssd38yTI+W7vagSIQYojT/vSIClF5NTGgJfC0Wbz94iavgPGOGFKOZcil5Rgenr2vnxFt+b
VYolEJChCQP225xcS5YOYWMreZBb6JC1qT4HHQKc1AnLIyD3bigaPmDN0BLkfbf+gNPSzU4EQiDo
QYSd8KZrMNObwiCm8v3W85gPiKIeAu9gBGThaR0KocvJnDDsCPqpcK8OXbVgtHrcc7I4vhg4j/7P
41m8v09lQGCLJhQEJCG26AtFUGrDVJ3LTERpe9LMyrsAdM6fh1ap3k3R0r0oIu3Q5M2qvxOv1bGa
T6uDG3VnAREF6Ae8NRoPWwEXrwA9WJVuFqDFgLlMYlTBIsz6ZCGF8cELveZkF2Z5EHTnq3J0khNS
Vufi26JbuqKHrIgBVICGYXIOkSL6tmhOR+sFpMTjWd4NRX0K0WH4HeRl66/alDwu54lQUatiI9Vh
/jO6+vChs9r87YcNiB2pKirpTndNetQHR9MoFULhFnSqwsW9KAgq+VXZHpU77lJcsh+pZQesF3Fn
nnDrUUVFKmFKYYYQTOEFapRZ1xqtct8aPe+nbTXiPGpIp7YSsYCo1NGzaG9SAWZLqS6eEhQm1uEb
MiJbDaM8aGMNs7pBQbm1VnVfq8PhoLCzc9cCMwX4IDsEHAKbE3xx0rgprCEPFmNUYZC19dc8RKmq
CtvyphVGfn28Xvb2A4VTsj8spTRKL+uhGQNFEjsTOTbeev2MNVJzrmq9vKD7s/iZVhSnNE6bg6NH
DmL1YpGf81XQzaWbzMUy4v2bByI0RiSUi3z+CqnbvlZl5jxlhhFfvMzRMH4w9eyPxwPejU05C+wF
dz+wyfWAXU3M/agvPFdEb7wspdqfyAxBTHYGpmrl8GeG5erzIOwj4N7eIqJyLOVwUWwFb7IO7M1l
6SpJkgdqv0S3mbfvb6lKAYHj6ggWuhuKbO3XNSllm9ahqGzlpXQChVKgfV4K1flajQ6E5UEND6oU
e5EMj04ubxMp278ZFJMmTNh6WQC2LvGXblHOkyjzcyqc9vL2DwdpFNo7yR6IxM3OKKkLprbKcYNE
aPk0Fyl2fl5efGmaVrkaNYxlLkmFJkArfnscee/mohZJv4XwDsw5eTy9eiABO0WgcLI46RZFC3Qv
NS5Nq3ZP7mxj69uKOT45ift9xPGtPemylT5SYztIVfd2Ks1yGFYcC9zam/HPYZLJukkW9GbqPQ16
jFYf5vR+k5d/ai562bRyjmTd7p5QbFSJNJHCgLxDt12pOtFxy65nYibQP4XZDZ/R/XEPCmp7WxJS
CtJFso4B53M9vX0RzSLuvIzjdRAfS5Pv6c4ivHBb/nBCq178psc6bLaRsziY1L2LRdo+wJsDLOls
UcxTOSJj1BZ5YI56W/tmn+C61WXRzbKy9nva1+6frheJ+NS6xex3i6seOTPsHfiSgQ8OA3kPspLN
4IesiREfzQJc9ShTeR7YkHhIg0mlepOW5hHhf2/HyhuU7B1ANZX9dbwkt/FrVIhnpVaOra+3BFpj
p5cYX+2DHbs3NOg/PPqpDrFtN6HSVjhdUhmkPV6in7zKtaHyh90tt8v5PHWLebCO7ofG+SpFPOma
UV3ctvJts9WWMIqyYBTTl6jthudeJdHMQfG8OaEDgkFJRp5F9Ea2+UguRb48TOwx1quH66Sy2YHK
jxfsAc2DFXovGiDhHvxBN1pe09tzz+tKk2JwQcaqJOIPvcvG5mQOCcJTKNcvX2eaen9PIhc+rpsJ
TXFr+DxWpX3SUeu4FNNUHZyG9+cQP0bqpHIkwr7cAgpzVXEwm8s4h5Uk/1aV1pT5udWZN3uiXHUK
i7r7LRrqMjpIGnbjUmFBadgFa7Bt8+LIWrT9iAk1Oqg/haIkZ6AHzrvBohTOaxs768Eyvj4++fdW
FGwOqgRSBPAObO/R+zKLpsoCc9Lwx16m7IKvrPp+NvDT+A+huNXQyuMU4J203pfLNET8T/nMLejG
i+UmCzumsTEyaY/8p+73pQ5WgwXMjS3B/Zsjp+vi3hpMQk2mXp3GDK57T44bNFGk3sCb6U9vH5q8
tUDYAAsFurkeWpvYg17mDbultD7Gblv53OXlxe3j5SDS3sh4KLA6JFjz7r6ay8RwlYmR5XYitYmg
LSxNEZ1EknRf+3wqD0B09/ejhIiQNUPI4FW5/WimPkeKUzlpYGtNcxkdpfvYuK1+AIncW4XAXqTc
v+Sybxv0ml5R4y/qNEDadDxR+bDPVkara+DMOT/+VHsDeh1K/pRXmU6ZmH0Z94Ryq0z7mPVhekXA
e/wPW5l3FI1I8Pww1jc5uOAq1CLMbxANy8SLV/bu+7BFWtQaRYi9KhTnuj/sy++sDWkzItVXOLfY
zuuhRV1ZqFz3SUAX7e8wpHRTLIaDBwb8sxlOz9tn8pfGNpBSHv3Iy6zDhahS4VRsJugANN2li23x
CY7U23zPUAEBTParEEa2T7NiuwBbDz/2uCHKUNRjC1A4rPymrdMfIlbEB+ClRx2JnbUIL4G6Apko
O21bC0OBzyWiIdeiaH0oYJZvxzGayumh7MheKC48CgvUM7n9NsfUMKi1oP2RBKqR1KcoxJlljLSe
s5jC0eNlv3fJyjomjCpyFbLdzYvJiDPY3hy6QT6FGDijCfRTCxWzxC9aqqvk+KG5mBMEsfDUa4Rq
ko8CSn4th7L0p8Ie/nz8e/aGLmEJeKHys6h4rBePCdd8spQ2QZRdST5qSx6+59BDo0iNjvCPO9eq
Q4uUbiWtSqmDuA7VYX5lF0udBHil5CfDadpLVg9greOkHZEo0sJzlXnL7a0D5PYBHADcCOUBFM3W
UWOdNp6rZpCu2sQ762JoT5ngQLDSJD14ot7vewNqMfAwuO90gu1NhQNIv1OrWZIEhZjyU9I14xnA
Gl4tFax+T0Nb9/HQ7o9Q0Huyskqxj0Fu32kwhUGJ9QjqL0jFfafWW5zhDSrXx1HuV4iU4eOtxOag
xbyFdAyZsHN47XEg+skIiiZt0MrqsNjB/OX0ONTegOCy8jBDs+petH0qEZsrNSUKyNgVQG8wlSfK
/MHjKHJJr2tCRKAqjP8Hq5DVvF4RaI7SFhxjEZRIUn1WWy+92Ba6Uy1vw2vGf3ZyIqX83DWz+/YF
wiVOdZFsSLacNs8UmOeO8HCODbiBsXLpveHSGd38T7mkuEWU2Xyw9ncWJNmQZDfIDgqkg/VIMV0K
O6snXtgWMxCqKvcLdYiePL2Zr3YOp/fgA95vcR4PZHr0X1Fu5BuuA+Z1j75QQYbcpU14rSHtInK6
6H6YtNYzzSrz2UiG9CBp2QsKR5UzjJc9ImNyAb/KJMbMIDPHJD2AOV+e9Wxwzk6Hx5VmD8o7W4+q
zwneZgeJxc6uABz8f0Hl1L8KquotGAkAEHRC7dCvmsV9oQk1+W2fR18er9fd8ZGmI/LPzrgjJfdZ
3k5jzXrFHHf+S9MmbDPcRCkviT4rQVewlMrKeTN7jHcgRES2PLVoJF43n9JEVKgScS6CzIKlQtdt
DgSa5M/koB71Pct9+zFDPFI0zATkQ37zFeth8TDNKkWQOnPjk+r0ZxMFSn9yUufgDt45AHja/RIC
pO/FXbT+dmGodGM11CLo6N28LOgtnNvQgGSUpqmm3dDCUa6hppbvK2MKD2LvHHG092Q3jDIMRZHN
usl0kQ6Nt0zcd9PXDielj6Ix02+PV8zO4sRHGeYx+kzkGttyCFmTVuLhOgVDbEh5xSG5cr3XQZbM
zcG7ZGdxQvajZykPNmQINumMl2TZXHmcnm5Jd77NxoWKpFo+Fxb9vhwT9/9RijE/CLozPkQPKOHJ
c1Tjwl1/wFlVFkozyRTYnvBOcZmrAVrr3S11pu70eCrl91hfFjC5oYlDUKf8gtLCOpRtdaHmTdD9
WZHJDwUgnG9CkfpCFa8IUgr/B5Wl3XigNkHiAD6i+rGON4O4qKeWfMicLfe5yEXyPs6jGr6xiIq/
Gm8oDgLeL0gGSG9W6rTxaN52nDo3biahLWOgtXikRM3YvySd6A9uop0oKM9JgJGUBEIiYz2sOF4y
Q2+UIWDBQm0GBvGMP1F5cCjvTB5FG6iMQHFYlduC0TIa3aBxqwZjbEwGGfU0XsMpyr4r7ZC8LFob
HlQBdoYlaVJSKYL6FPfseliVNVUJTd0h8CpTvdbOqJzjY5L9/R4jbaURgSy5jLNFKi+unjWevQxB
b3XJp6jtw2elnRNO5kmjnDw4n5A2aQ++2N5cokBBmoKYk3xaroeWJMpAvmINYJoK9y90f3M/SoW4
xTOy2+kojqRv7vc0LzDqjlKkE3rAFqrZeQ2cr7oY8YEqMMqJk+a5NVkwVG+PYLw7X43+Csgm6m1Q
Mbeon3lIvaXrS5Z8OTbPTWpo1yzmSfL45NgZELsYOBibmBri9kJbrFRpXY0BiTDPP+lp259Ts8Jd
MD4SV72PBF4EvDWEemAy5vbMoFkVO31akYu4avvR7FTrm1cUiw45sfHig2H9oo2vT0Si/fpKCCVz
BG9uT+S2xgTTPBEMSVyNaIGXEqK/JK5zQteC59VCl+U2RMU8Xi1yGtR/5sRCQapMVZ6wtWrlpxBn
4p/9olidn3l99ds0zfNPxe2Sb3Nsjj/JWz2Aeg1KaLeZErNxyifdWILHH+h+W8EBpMCAVIbUzNii
REaIDZkRJX2QRNRrTrEoqt8y2kYRNDnXOCGyDgnLmw721b3GCyk51SFIBQi0suQ3l5fHidsVcd0H
IwSv7yJcFFSPR2vRzvUwzP01GSb7YkqP3Us7QT6359D4V3Ha2j4tWWx6B0fY/T5Hdpu3o4RwoLG+
9esWcZR3Ex0GtMe75KXjpXyeoxz/qjHrX7LEiQ7um7149KRBjdAaZ83KzfkqcTaxes/+H2nn1SM3
kmzhX0SA3ryyWFXt1JJafl6IsfSeSffr75d6uFdkE0W0LrA7WGCwHZXMzMgwJ87R0p7gq7D0UwE3
7tlrmL2NwU76Av2sgzfh9WWnzI0eOVkJDubVg9oNtFXyirgycZIGrEPLDSyzo2h5z4p0lXRs6bnj
qterQgAUmDZgzGAoU+9aIYF7oSXVHpzY1xdd0hJJUkMebOKRTXAwLK1WRcjLBpHuJmfqbu1HM2wy
X+UOvhkdIk0RozIMTiN4iyFIZ8DsudcQ/iMv5ltLMf5ROIixEpJPd3ZYRV9vX8a9pUFTAf0SfJeS
GX39AWu415hkIi6uzck9tZCSp75eVvCXGXb+99ttyUCE40fxnpLN2lan1IIDA1nV3JnxI69feKb4
lL0blLk8UpnacTIcCGJVqd1EoLBZVztNJZ4gInlThXqnTJ7jw3ZX+TUgpPtmtqaTTpp+vr1AuYC1
i4bMhNgYRQ7eBYDl6wWGWjN5vSpd9NQIwIpJ/KnIRiHFBNxPM4xh93U4OJduHrTvty3Lv7y1DHMz
uCKAfjR9Nyd08iJvWXK2UTQUVWFbg3oE/z+6f922s3dciI7h6pIjaZDlrVfo5o4joOgi7VioEBf0
Ef28dmv0Yuvp4GPuOSyIhrDD20puujFFA2EelTmE2ozL56ewyl3qFPqC1G0f7Wwcftxe2c7eEUrC
EyOjPQP84Hply5QlaMXK5LS0NHRCQWiKxKsbf1gW7W7u0SOOY+H5g7EcEa3tnFUZeJF2cO1Z8Sbk
A52h6UWbEUdES8acpJEjTZCAFTD0XvlOi7D0J6eerrcXvLOVK6ub72vk0bwsI4UGA/IfZArz+VGL
oulUe+KI0GV/gbL8LClDOTbrb8uilUadcWqTGiWXybRnoCwVNQ3BG4xm+vjoZtqRvoX8o5srIZsK
kBVL4m1ri5N0wmqCiEODBTBTIYiO2ug5HJe347F5UulEyoiKDGFLSZpPowqBbMIz50Xf+zx1XvLF
CS+tIfSjsdOfk4PbFVHfo9hNAIUgovzMvzzhEBeES1+BkLE7t3hvxbm4H6LQBDqcVM/aNCn/9HPb
B3rndA/wQVcvxpj1ywnnkL0sloVn73PbQmDD/ieKzfBEpNH9R6+V6mtuzUjDReKo27h3q5ikI0Wj
8Y3I16YSGkbjUuU1L6ceL5JgCmrwvAVcWQEyCuBxrs6RKJczfX3l4CF9feYoMeMSVdwxnY/tmRvt
3uozx4HGSq2T2W/crP6olmoz+hTskw/aMrvavWDcJzow/PpeUY5Ryd4oiaIEsUUxDIMBZGSm+NvP
tn1Z+sZ7JLvP/WUIwze7SEzJOT5InekiqdKF/nIg7F4N7WnCZ6WzUjLD6wx1oLSj/d5Sqqbzs844
oi3aXZzMEwGHAI5xN0G0qjQtlC2CZ7W3xiBJPPtSIKPhJ3qr3d32T6+PDoujrwpzD5ByDs96cVUo
9NSEBykoese89PqS/Zsppfsewd7uXA8M+1k9g6Cqmh1B9F+/PFjGU9Gco3hC7WRt2YiMprE97vRc
L9PJy6bwqSp46eJwhOSgzOr20+2l7hpEbInWNRUvIKtrg4SuzewlMlZ2nebRYYTPz6u0OhXtpF/i
BHDwbXvyLVs7EhcuUTpYNClkBrv5tJGpIfRS448LZNAfktYYHzwNBp4Z5acAfqb8UwWY41oN9eKb
S/vnm62bjqynG/wAOiSbRDbS80bQEyT/s036ylFC0dY3Chcf5rX9KWO+48KIWfkuTUR/1vTmCLW2
c4hXP2D73o6NohWj0wd9QxOP9ggYkr4YnjprOhp0ev0IEVTQuuL3Amil+7ze2UnLHK/wShGgd90F
0EGaJ9WFuPX2F91bEN6OC0klEa7Y7YEdR8uuh0YEjU3LPpxxNHMoUIJPvTcLaFCEoIpOa4JwRZKt
rxeU8C9rzRQiUDMkU0PNzPxyhKewngv1FCuHLFJ7S2OUkMCBlRHzbcKyoWyn2qpVEVhZVN65Co40
7qvlXQ1S83T7K2o711DW3ODmoA+IKNX2XBiyC9rqAswfI8tEX/Sw/WxWnL9oaXmLjxawdUF1eS6v
s86Y/zmGe+e9K2KroNMmYBgCLaGJMxXm6lM2h/aTUyVpDAWBNR/RPu9+F6ngCAmfQY1c/vtfXD99
N6pBeS8CPenbOzFATzW18eckyr0D57RTOCFORCoMggEwgZSq16amwY28RuOzqFXdXdquQqROoaRb
t2l9btr4U8q81BUtm4m7q7on11v6B0a22oP92dkefgdBBPU2EoLt29PMjOEKiOqCSuQeKqvJYvkQ
t9knUluDecXIeXOywztn84HJBghdt13VGDW4ukijMZjiRNw77kC9chgoulmhcrC2HY/M4AD4c9wF
eeO23aEWFaC8eRyC0jZQImBG7H5JizRAaqQPGC0EItOrw12zxEtgFMkR8nLnNFHnphqHbZnVbU6+
sBmlTSqXbksSqQ9ubvxVIL7zdWgPL9mOQySdAwTJLaMSvIVjN1C0lGoSQuNc1sZZ9Fn9eQmb5IAU
YHc9AM0pMqOfREd4fWStJjdjctMhgEVqeUiXcTzHeaJRNFXqg53bCVOo1UCFwbwLIO9tDNY4XlnQ
gRkCy46LL2Lpyoc89IwXTc90f6iRpioTbfKL3nx7VQqQN6UU6lIaUDtv4wIchRMF4nwIirzRAkZu
iHWbKj3PcW8cBAy7PkCy+dGLA86D519/UMiN4Vuy6Py1vddcVK2IrkWZVucpiz/1lZV9GCy9f8IX
FcFgL5kvPLe6CnKjg6+95wMIqxkwZ1YZrOTGF2nCdRu3ysegmmHH8/Olo9+kavn0LS5NANPxDFX6
7WdhJ5EADc38MFOU9HaNzd0wZ93Ol5Smrtf0CR3/wUCYynYe3RmZnQkFspMSwhd12+jeNZEbSyMc
ulUS5/X3nhklFLol+N7kT35uT8qLMVfph9tW9q4JkbU8QIRiTJKvrTipkVhmiwqe0UfWOQyHyl/m
rHme9Opownz3K3JueEYoHAFsWJvyojkVKHsNAQrHEChqISO2iRiqM1yQ//ZTMXzJVfOoBLC3Pt4r
kBScGJe3a23ULDRL2FU1BhBzTBxK0VWBKmz9WeTW0YO8t0AK3SqnU3YZtn27vF1CfYxnXI42xO69
bfVJ8tLAIG19MSb5SkUVbLmWPuZHnaG9OwH6lLIALo3XYxNjjstsmj1EC0Gtwk8fEcQH9dCJi0i0
8Qym8Iih48jeJn4PtXAy6hR7Sd2ngdoM8Tlv2uqizp57iQbjiFVsbxctlOVlpxxk75a8QvIJDWKu
hkABw/YNyT0UskVoijOq4MlBl+TI1uaYGhPj/5kODAAIin4eZ8t7KGfqYdUcH2H0d01RLKa1DEkV
LcT14Yx6o4EhEgCAURfWl170ySkeCvUMIvbtM3x0eEFs0HaTOfW2JJENnjJWOmezUlrvCrude9Vb
UAAe1+Ny26XsOS74cBBIlNg3GgvrVfEAuaWlD0PAIJWpnUu+5yCnEI688t4hJBvgtEPPBPh647ri
LKHUbroEpaadfDSV3KarYKUPtWNGHSzCy9H93tsuKdzKLCS5KwNP64W5iMRDWBMBmCVCu6i2MC9N
iR5bOAn9oPKxa0riGxBs3RkUobMblfoSEuiqc3nOEA39zMEQ1ASs9MDU3naBzqVFQpGUzHHzGdvQ
1dEATobAC4fuviS3+6Qoh2oFuwsCS27zjNL13YKVYOha3BgaoaBiiuKa2gUCWPYgKj+p6uzgTdvz
w6DM/tfWZp96ozLc1AHAANtAfmWUyX10lMn9s88Z7FTU2AlSRst+49TTr4NlAXg59U4ZJP6SjeVp
3TcixUVR2qj+LbSWCa6od8ODqGD3O/4cw5WDzcBt1masPE9FOXLomXBO03stj8yHOOq69qpmYExv
3+RdY8xhSayGxCBvnpUWiFcVzTU5wdCZoW/UVvww961Cqqfh5f3fsAYgAH5KOIqQ5F4vTYPASh2y
9CcMpXq2wxF1kMl4iPJD7q69dfHtkNUB8yRHAtaWQi11NIUZO7BDeRSoS9jeIwnyJR4q5QB2vJca
kHuQQpKlI+KzCT/spWntMuEL1khdfVMmmAWcSs8k83VyHvpe9ctJyU/LlH+7/TH3KhnINMJCDX+L
VB7dXILI9pSsGMmy4NFeHu0Rke/KmqtrKgYY3oViXfPCnD409ZB8hz8pfGwhR1xOsHVn5yquuqud
RsYfaigK+ym34/JfYQzzf7d/5O4+yN4APhyqkO1hhn+8TjWP989TR+tTGo+ga3Ml+scb0iP1kr3H
gh4NKAsAk7IXsd5yq2QwtXF4lMrQg6AW/3CxuxmGfx3sA6peR0PVe0uT0BYiXZAJQE7X9vpSS3hK
Jp72bIZNrLTTb6bkQK9693eSQCYKaaHJ3BPKy7Uprm5Mq5Kl2U2KJAMyUO03KLUH+5TUyIn8hk+Q
T4ULHRDjXdv0q5ICg0xhEPppaXgHCUF/V+qJcULYMD7fPh57ewYKTuZdoFbAm64XNgxOHJkjVeJB
NvAjHQ3rqTSpoxVRhrC2N+R/3Da4t2lUNqkaANciYdj4u8FsetdIUgF7mancR7kOIXQ5xAuXtA8P
Hqm9ZxfqOVgOKBzI1GS9OJJ5p5pNbFWDObxkmd0rAeng4Bzs144d2XFldIwRRnpSm3fJ0bu5LCCr
DazRiO+tYm7OedgUP25/uV0rYAKA4ZBnveq0MtFTDAgPU4ssuq66DFWs30eJPnrX/5+dzVmnggMy
kScwAJo1+bM71UC34uSgf/daLgIEADRoP884Dd1tvmGZXjJoCMEGtW7E84OdV5PmV3WOWxqaPPuu
9kn15zhXrbgzqlwjGREx0/YmqJI/0bXSjbM6W929pkZKHBT0nIVfJrmDe9Od/o+21DTFV404+dQn
Za4HYV1SXGg1CE2fhzYrpRucjcEfwtJYToI52owyQ2reux2pxLmtsuVzO+ftEUn0zoWT436wxJCQ
UDXblHhGewQ6ZiLlG7kutAFFMn8y7Gq4M6u0hKZ/Pppv2js1hIOcm59w8m0nIQtL06vhgwggx00L
fxzV1nf6uj5Kj3cCQkpzTNYSSlMQ21Ye9K4p0qFW6fa0LYNoOqh/ojU1qOpCuy5tCYcfadHBUd1x
JnKqggY0BUjyu80LsNBZXIyej6nC6XE3plP20mHPZz7AfHsITznck40fGBGIQte+RORUVVDB7jmu
mUUBrMi+GfSFD2KZvd2SLQDJyymn+eTp+SXCrRV90JWopGnXqMp3kKVj6o9Ux4PbV3yv0CjDFlr3
ks+bR3Rtx/L6zOx0t4eBOhFqYLtT9GHIUTU/lWVi/910I7MwTdtF47uxLftPiLfPf6W2rWhnU8vQ
Obn9e/b2kfCNsg5qR8whbC4FiMU6BTaKyzGoXS2Rpt+BiP2v1PojcPSeJfjgAG/J2Qpm5NYLb0Z1
UsMFhXSXitiPQaPbBcVsNvkhQqMHwfbelZB7SQ5BaYzp4rWtbIqyvDOULtA6xdHe6ZHjAGYcUqU6
mVDbZi9eqri5D/nf9Nft77nnZCih4mXoqPBYbALTucvbTkPlNogtFamRuc+R3EGf573mRfaJyfT5
NzaQhihDtg7NUcbl10uNLcU1FWUgjMj1zFccxYFaGWb/2tbrg7O7uzYCTDnATzVuS7qQo3ltZqPV
B1Vv9vfIONmn0IqH62DX4t6SHMi3v+XuiQHICxMcyAFaHeultVSFiWzxMWY3hI9xpRhI6HjagxFr
R02OvaXRYJbi6BSRgNOsTQ1wFfUDzAGMEHfWVQxzeoprJ7k4Xdh/VbB/ELf8vFcbhAITvdQKZMmA
iFL+oF/cDdHfCMspUxAFTZ5TMQjX8/tpeqyncon8seimL+Vizn8bSsPDSuM2frGNrDy6KHuf+Nef
sbmU1Oc6M6IOHwx8FpjxGdyEL9iCDSWOfuPFwN2BdPlJm7DFgMSxMSCLwwwNhG3ilJilBooz7S5N
O5nn2wdnz5dDBSzvnxT+2r70mjqmcKSRAcezkp0yXR+fKL2q329b+emxtnuICDBVEQoqEhG12UPX
bLtJmQRTsJVjn9NRmy9G4jYBqH9GjW13fLKMtHqKS/B5VTGZ90YW9VcGTdvCp/w19Zc2Ew4zDRRd
rmC/q89laFn3PfnzQTz+E/3+6rdakl4e9k8O+ua91mFRLKEbE4yWtf2/WeQM124pNZV+T28yUNuh
mVxkTjdcdT1rP4PP977HppFd0OZN/0xqQyvQp3S7OmjrsTzYr71TSBOTdFJju0gq1x+yrOEN0qiB
A01tneTUjKF7B2bT+qNj3PbAqezULDAACImOAvQPWzr1ippmF4UzF88xSJCnIjpnaJWclgRoDoRJ
//TMZ9/VU3LkPXcWybgTsGIIChiMe3Xj22pZCOAo6A5tVJ37ZuKiWylBXaAZk5sdeJiddcIczbg3
Hoa27XYW1YTvdRxcZpHS0DV9W0CuXpqj449NXb4D9qtfkkz9oU9jd5Be7K5TUrxRh+e132J1nK5i
fjRnPIky5QjSxCrODdSWV3VwjygY9rwoVXiJoSY5g+Bc/pZfvGjJ5NJsaA0XvTSSu2YWul86tfC9
FKljpXedkxZ248dIwcUoY4L0gDG/WdYJy7QwmfqF/I0EYuvJQxBQcU/rCzG6+nFx++ZJp3Ptl+Kw
3be/XlI2EBtSlmKrw+u4aQMqnzLssGjKe6uMrBdmwNwHb0Q9RY3bzF+W2QkKqOR9x5ids5uGR0/G
TmxFVPW/v2GLeHUZ4CAdgU6+1rv2+6TSlLbRHPkE30H5ME6J97FLi+ztOQCxKc1p7g15zvbWdqEX
K0UBfGTohtGHcUN/DAlbD6zsRAFytIGWFcUEqeGyPk4RJK0AiLGioerwOYrTKj01Zu88L+OsnsOY
Ss2BN9p5qZj9lW1Valuy37+2qKpJJ8JO5WOa8bz4hdeqla/Hnvnv7bdq71L+amcT3zAyGCOoTC2S
Dkh9GaciPDc1yJuxGJsDFrDdJemgfBAzITncBqS5Fi2RagnuA6yIQYqEwomZ66MK5N4phH8VdhmO
IiIjmwKTbcBeWadslTAJ8yM9lLGvOZ3F3DZBjK+9K2b7aBhr9yvC5CM5zvjnts3j2hVsneJnRbcq
H9QZQuveQooMEYX4wH3vHkVZOAD3DHnlNr/WFmATfU/fyq7gQi9RU9b8xcW/MXCXB1HZdZ9+44RI
iiKDeRQA/5uTOLrwSEcTMZPRGAXMsoN5SoupfzGQz7z/HVPEZyQsQJC3I1navLjKLHtyWof8XTzP
VdC4qXt2KuNocHtvxxCwgmmd/1Kqlq/kLw+E2cIkrynSWTVV81U0S/QHkh7W01hq4efbq9o79zKS
lzPiEJRsH1zy+N4Ro2wnqan7mRHq/KsCd8HBudhdEGUwslrI4cjb1wvqVYVRk54XjyqeckHdo/HH
rK3vxlIND3zT3hFkugQUM1wP8DduTkSESsmkuTzkdS6iC1zryl3eptnnxRDtBZqu8MBx7F1pYAIs
SnLY8BnXS2sZRY9QKyBBMKcmqIXqvY+jafJdqh7nJDZitHqX8K/bu7b3PdkvqqGgkIhYNnGxnSp1
PaGREkRF5n5mzH9EIFzUj+EIo/ptU3sR2S+mtlkJuXPWZDWlFtWNi+mSxInynFeOUvv2GHsnp7eK
d5NTAo/E3XnBbeN7m8m7CZUpsQMl8825Weo0MWsFnLbUDnpHtvk+t1o1UPV5eZfo8ZEO+95lANTF
lIGs9IBvX++ljloirLAjsHBTZVjItKaL0qlvp3VCZI30Ts6W4Sm34V8fDoTuo9IHIoq1e82tEbXJ
Dmmd9s4l51FS01GGAEq2XkscwuGE9hfnchEzGJ15Pqc5JeO+tfSLkRmoesRQU9/er90PCHCNTgmw
J0Cza6OZXuhp1FEmBLqXXeseGQpGQo6aa3tWcMEce0qSoD42pyKEAMSwk5zGxlTUwAjQl5n7sDjf
XsveHSNchbME9DmpsjybvzjhaWEG1xo4+Ckcnd+StJx8hnrmyHcy+3cCKjmmxqQoL4v2ChgL+X4u
bAoaTu1al9SqCiZr3KOpr73bRCyKZzQYYyYAWa9IqrqnsVAZEFL6HqZ1UwYCVnGti6y4d5wqOri9
e1VjogAQMxKsgM3NO0Y7TwV4wQQlsslgNJPFu+ZKYj+ZyhKfxxAYv7HU1qVZUsXvM7tErc4Mr4s+
H2nJ762cTrOU94AijhbSeuX9OIx67oxjQFtJ/GOYeXoqgLqgfoYMhRal5o+3nx34zKSSCArHzAOs
7U0OEhuix16p99WdY8bV2Tbr9ttgzOMBpnrvMtAZldAJGBReq6gn4ex6I3Nt8dR6l8jrsi8jIqrX
ty8IEiqiLIgDCSQ3C9LyPDa0iVGoOtQVv9TSKJgVl+hV8X5jlo3RHGbZODmS/GTjQ6p2jEHewe+V
2n3op1ZY+Y0WDp/zeZwPuic7PpIWAn1zYDvQeG4L7l3WUR7zJJVYbNkXI+1Kf87r8QJLWss4g+Oe
aMse0RTuPKhS2pP0CdZ+KUuwPhtDKJLc1foR8gUl/UNPXeOuagdxMro2+2822oVJ0eSjFwrj4KTs
ODTaeiAN6W6T+m876TXwB7p5zAcOSqJf6Nz/0w2tdaem0UF08upIUiySw49yWseUo3rrFdoDoulJ
ElN0i/PuNHcABSqari+3j+SrOy2t8LqxcUCTaAatrcRZU1K9z7EyiPHBBlnzXCIVciE4fIkH5c0c
59IchAzMoHNeSN/W5qLcGNuhpr5Wxa57VVTRBspgpoizasZbLxuNQ0IDSKhwILwJ2zBkpoMZVn0d
NN4kHkyvWIJuTotH2LaOAnP5p1YFVkwR+9OohJhXasmsV6X2UeEUUd0AcxillkRt+U5rZ5e5VLy7
EISvD3tLc19T/PZHb3ozl580T04ICSrDZBQY1+YL6L2qpAP8U0B4dKZS1rzUhZwtJRQL2rKh8dXO
R0HKq3sgjdIslfh9noLtmmu1RVasiJpA6h2dOibSL5WCtqeRhNHl9hndNUXODaCNQjjHZ70+e+HJ
7SyjDpzFWa5dquNbbIL1unXmg8f2lS9jVQQPcE1SKpeiPGtTUr/KBtxRB6oXyZa9EXY/9LgUkx/V
pvKxMnrrI2MZ8ZfbK9y564COJF5AZpEgY9dmG35KO0ZaHUxaBV3BPBBdRFX/G99RLotkh+cbuPTa
yog0L6kv56Qc+vJqWIoeuImr+f0YeeffWJDECODCKJFuRW2j2VE8M2RBuurUL0bBJaWaZkM3dNvO
3tGg3gSGk8cO3vTtknpK3XFu1hB8JcXZbdL/JuEBTBm8o77SniU5nAdpHwuilr/+ePAMewplkiqw
tcW9cwGt+E3qqU9DatVvfWI4hPSv2CNwDxI0ujYVcUiU0aEyYtXJiJTzqF7dZeIt7cz8/vb323H/
NEQYeOdQMCOznbTkCCQDJOZlEFW2aPxuztX0nU6Md5/RwkxOtePWP95ukuYAiC9JAfyqP49AnJGw
QDRQuzE5Mz5q+mk3Lb6Gdva1dN2jJvnelf7V3iZSmPKQzRyQB7WEZp6quldO6aTP964IDfga4vha
N9kR05Hcou2LQCmDw6/x4r2SKSl5rq1ObcpAV8ryTE1cPeVUVB7bfGkhOtXrpwhGipMx2frBzXu9
XOZIpXwI6SNT8M5muU5itXbd4sFKqMbu82gxgrFn5mOI8v6Tmo3NvaNzVW7v6evLIYdXKTGQIjNH
tyW/83SAK80AQQP/NOhDlMrDRB7h6zBEvNmJcVr5D+UMSJYwt74coiIy4yzTaM0n62s3TLM/WWHx
qWid+uBy/CS5X+8iRKDMltC3A2TBKPLaVmrZubKwMhCZS58gNdG5qV8qVfYjn8qKiUCEgk9NV0T9
SUxa9w64OY9txuiZzlsVJT/sMINUwTWBxh44vtcvBkk1YSGOgtEXd3txm6Fqisy0+QyKkX5KKc6d
VKRWvtze19fugU4T2AiIrSkRwCm1/gDoRfZ57BLYpKrOtHiiWD7dY++zyOrv+ti7B+3DvUVhkDyd
SgGwaXnMfikWLLPdmg0VzsC1e/PSMgLevEeb3D7iNtxblhygZdYTEpNX1U3q2+XCwWkYPm4gHuvj
PPPBmUZ+6XXRcyeUo4r+a35DpnhI4uHoBhvE0d2cWmidVEpunFo3jaP7KZqqZ7Oaqzub43WeTUvJ
fH3SlXdMj5ifnTlkihAyre5dKDzxI7O9Lggzr/qWlq792PWR+9h3qf2fWVTWl7qJTdR00+glr7WE
9lVzCMZ57c349QjoyuIsNA/bCRAnJGU2zKRlDrcvHV/xMvVjs+j5g4H45rPn9OpTac3G91lTvIPk
cm+rAC5IdBrBHzSv6yMxw781uYNBaN2b/4kp8p69pSnPiWt+bcH/HlUV98wBOWL8lo6jBDCvzRll
4oVqm3TBjFLRP6ViTXcCFQy4IAzXF4V5VNzZcZw/Sc0cvCZBzLakn5S2WfaD0kLUoQ/Pcd9qPtVT
8752xyPS4Z2HAVMyyyMDIPfaXC7VjHs1Qywn6Kx2WC5uI+pzqZIjPESAwx9yo3ODLkqSg8r+ztkB
XkMVEy9KTXPbhdFGKg50a7sgzaPwS2cyqXdlUK+bHi1jdmvqp132I2nT/qrVIAQvtx2Y3K+NByfC
pEYsG0C8C5siZ9mFudtVehuooxDfU2FCpu4W01OrjTGMa8L4CidBiUaEPiYvc5kd2d9bPXMLQPMo
s9Jbk+ftF4/mdUvI4HXXBW00Z99r9DZ8J07i+8ZRopObpMvnuRbjXV05Rx2HnZMlVddJR/n0vMyb
lIIBQkvrJ9EFtas4QWOP0QddjeJHIAv5x9sfedcU1Ria2LJCuYXw9ExG0zepoIApUTAulsj0BfC9
U5GA8b5taud+UuuRfDOuLIluW6OV0JjRh30jECpyNNdFaceeF9kC4qn1c3Hu9Pgo0b1tEgDVegvd
1ECNCYpPlJMduqO2GyZkg5atnJJFmZ+GzpreOqcLU97/LRI0wtpi49hzqihhC1h9WYLIbukK9fPy
ZGXGkVPYXZy8m3R9fzJfrU2NSqcloZlB1JoNxrfEE/nTMtQK0tRzAkIq9+wPtzdw70IgLEIxmyQU
T7RZWx3btbokkJjGukj8sCqre29I/k30pP3ACPT84HSW9wwLwtF0z05sQakCJKnU56A7tYmL4Tjo
OiNp2yAUmc1IYdGeINd6e5bIVBoVGIkGkq30jZOdm0IYNml2EKn1n1WZL+8MTQsZ15z78+0PuXPp
UO+jVUqFC3qObQG06+pqiQbSKDtEYRJuviYYR7QioL09Qv3sOFGiH5ZFL4+R5G3P3pw1vQNVWQSt
YYjuNGlp89gKxv8gBlK6Bxcmra/xMJYPpVlmT6kAYHd7ra+xT7JFhX0KXGTEXP71MV1cZ3BKiU3g
j09I+o7/DANVvEapzGtrUKjRYts9R8Q/ftnb3pVo/UjIcOemME5JykoQwm94RSuWqvPUJ0i3m8WY
X+zUHN+PjQc8eTonhZff3V7xzmn9WbVk2JyrAjZyvWDo0LspzFgw5BXxY17Z8ZdBdMmBlZ3LiJWf
RSfVItHevBG50GKHkIM1ISH8Y1Az2/eMonnnOXX9mCF88ELMUhP1LUd+Z+9IEdIxb44zgPpqG9ZN
7hyPrUoRINKsu7it3aBMaSVFSTredUmn0FPT9GBajOriuFP+9fbn3dtMRo1pZsl+GgXM9efV0ywP
a5OaQKoZCy7H+d4QVlxgsv1PVWL9IFfbu6q0e/B3gBUJYzebCZLHjMsEp7BwbCa/6sruQS+z5Hmh
6n9wVV5vKV13rNBx0Ym7tsOxleu16dBAx+aN4fwxtq3wVCCl4YPas65Qt9dBlIRMQIX8kNvfVHu9
TJlRkdabkAWBO93saRNGnYijugscK0LoL4ut5KwLpcXRogOe++qsm3fOMlpnRxnc5qw6c3bthjLM
LlkVm77aN23qK3ZhwBCoMPMzmGP/58GPlN96HRCC+6VAgRA6FUPCo/XOu3aUVskIkWg7RfOjvsiX
SGSVL/qphADL7Z8W+4WWfuBF5hj76mRbd4nRvhnCRoIBjgeKIzmDTitk/TOglrDrKBLQX1WGfd8r
w4+oQ8prHsz8okGDek7D5ahW+vrQM6otp0UkPxWDOPLf/xKLRoteJVHYMeWEIk16VpZp0PwcHk31
CnodRkivb+f0evuDvz4UxL4mbTpgPXTNtvkboDLHyAWptkCB5ETzMTpNgx2+79LcOqge/EQsrPfW
ITk1cZc8wHRCNnsrZq6EV0BFFSq9iZJRExaL34WGp/taHY8PfQIr+RV9yKbyjREszGko7emvpVUG
4+wZKeQu6mK571zRtsVJccTwY9RblCkUd3a/woZbzxfEh6Pe70q1e18NOZp+tz/X6z1ibyw+GEQS
srO5iVJA9lZhnnIoRZqrJ3O0nROoKOW/qIpzxiWH4vNtezvbQ3ZCCEGRi7rLNjtDOZk/72Rt4KRm
ZMOHWXsfFygPP7fWyGc7MPbaOQFaIxekh4Pj5X+sT2Cdpak1tw4q57laNe8y3QitH2M2ol8PhUbh
PoN6sUZfQY+3D5RcQXnSKkQaXhz65uklHyVR9dzm9Ted/mHnV5Wtx76rVvG7qEiokIshDimXKMuz
IYoB+QWv9r40NVPcPnU0RBjC0XU+pEsZf17EUuu+6kBAfwlTK37vhK54Gl1FjYKqIh7ymzymjZzl
BnSJIAi76gzKyEK9OATbdxoVYVmolyP7dzcw+TWfpnqck8sSlylyjwzQRg9FlgvDzyrIy09ePqnM
hMEH5z2i7xKliGUn6XDplcYVjwMRXvy9Be+JcoHeRzrcgx7ct0akhh+MKdPqO1jK0MQotbx1KIrZ
7h9LDQnSm/MrQBCUWkBbU62i/7DeIQCmeqzb1K0jJ/H8CF32kzVEBfTJnnfO59g5HxwJ/t76yjKB
BJPwT0CEHFlY20MwxdY64N0AhvP4e2c29bmHeOlDOcIsf9vU66tFbkqOCo8SCQAZ8doUOgBRw5Bn
E+hjU1xDV4sfnRk9TnLH+ZGxk6ME/GePa702GnmcKhyffGm2tR2jnw2wTyB459BCzXTW2+WbnopE
XDP+D0+lYYR/dTDxRgERbBh9yOfKLE4VhZnl5NihF36p3Gn8wlOdVH5G9zd8NNtW+6eqm7bxeVya
b6I30w/JVFFHiZNocZ+hfCbRb4ZovC+UFPo4si19OrWZ3ah+rydeDKudZ311OiP6bqGz/bnR2jL0
Lbuw6nMR5VPkLyK1vrZxIaoToJj679IYi09qWio/+gGEHJwSo/s1pv5Y+G0Sdfd0bvMlSErRfoxS
Rf0XrDk03rUXpovvzCUBu9yNb7owxVeI3+yHvMv0f+cByZLANpfkL+K7tj5rExovfp0j3ft+id2C
7kjaOB/jIe++IlG0UEdXwq441R2j5Y9FprlfFgbsoueyi1XLLzin9adFxGP8wQkNs4fgoEuXPNAj
tbQ+hAU84iePsIuLB1/AQ+5601ejj63+pBjN8F1pi6RjMqtN5kvFFYCDE/ogeBmQqswCAZisoKoR
Zh/zTMpOm1oonkd4mlRflLDX+dpAjfRSUZv4LJSU9LVEN6Q/2aE5p75g7OdxEf9D2XksV4psa/iJ
iMCbKWwjW3KlchOibOIhEzJJePr77TO5p9UdrThjqQptdpq1/vWbbFwftd2doxBMwd5Z32+P8otx
OpUsU3L2LiKNN+t7ZZvBBob0ZWM13XhL1t2hDGmSQm384J2HXc6B/17bl4clXLUUL0hfoEb+dTMt
C3qJTUceAahuV9hOJ6e01O+RfP5GfbtMNi65fdxMFwAvCv76GMbvoUTN5xZeM1TOcUiFvQVpKo+R
4NzNlZ/Zl1JE+jY2csY8t0vDNe9S12kKb/Dke8xWsl0vT/zrB6dsIymFt3nxCH/LzcRB0K/tlpA/
MVDWfUx05xj4YlGm8CmP6+jzKsi4DefwIgX0JDYKYo2G/QonlQaL00HaBSqB75D3Pi1q+mSJfg/g
S60VJAoxrNXBz1Sb5POkVXNVEtsAsjUtrl9AKFnKpylq2uA4zn5f5aWtS+/Y9jGpGzOCi6NXlfpR
mVnw2111OXKybs7TNR3FCaLibgriJLch15FJ/qxuLYdzFpi6OzZO5j1xUiTDsVts9qD82X7rSxHu
uazLqD7LUSxfonqaHlMts+8mdNjiVTnz0lcRz7ao4jH8LicDqbOWs/5QdijqczEHnv6oTLt/LP3J
+dqOIv6QYCrmokpTYi28SGBaKvupvXOyDBu6thvIBw+lP942VWXNXejq9MuoZLiRSKP667naZ1G0
eyXdk6tS+5XB33K9KdtACGlL76MO0yXKHT1i9diK8YEh0tgcrNiJh5Np2pa51ukYFMJPmnuk4Kwu
hmnbR8TwyQ3RAZR3+EszQ+lxaU9zQpNIdFgQtOgzrRUOnG237bei6wco4wSiFAmeO9/YD/yFPmSA
G+3qSKCn7YkdmjpnXE9ShBvCtNQ2LzH6GO9g2kjSk1XENuYqUe10KE1fPYqBquVZp1J9qxoXN2hB
IuErE74hzW3pr18HrCYd6JB2+OW68x5fjVgX70Xr9OkXWwvlUPHMoi2gP0RfAGu3F9Mt6YcqJQe2
2Jwl+7nzx79YNRHggAdH/HUZvaYvXCfMXl27l9VxjqtyOmzD7iXQhkofm946mMgzWEW5FFtSigft
DZVf2AUVUU5ysWjg5AS2zvt4y+ZPY5/Ov4zTudsRRvz0AX4ZQ4eg9qK7fpd+e8i07INcScS/EBMd
1zlk89icVO/gF6XwgghOzBaTX8PSbb9p4hP+a+nrYLnu0ghx9t55+g9NxaCOVWr31wjVyvaaBIII
U8LYnbmoB7U6d+umIlkkVdo0B1Mn8RP+LfWLRg0Z3UYtby+nf77I5tRcY0M6xHV/Zh+JZxWYlDyx
Qe1Lw524mDu8mfvsJhLhuBamtrE9XrR2Vb4uTTccBxnzl1fDZoLrYbbDF+JwZ5vLJHHOVbOQIIBP
TfWjtkP5YVxT2RF9NLlfImitSd4HgXjSK2nLiB388MCGoC101mh+DJ2o84u42oLfRnXJkocapU5u
cWv54FepYom2pnsRSJH9M0ZT3W1ryjS6S7wSYqTYwsm9JikjjIqmaeuoycWQDH4RETF7F2SS8CXH
+uxX2zbPQ3mB12y7248lCWolpF4RT3lftqspMgvvygb+JKlDvJCAnBFN2YeYhkhclaaeHlDlx9+n
YU1UvuzEuRSXtCp1wstGmzxQLKqbsAnaR+GEgrI80FPyeW6Ff+7XmiYqEn1QVHUs9IMu/a5+8gn4
lcXcqLHDmpYRbk5r5KUHZzH2OQl8lR5woEkXLF0n+5IweBiKJahKSDki7cY8JtTc5J5t6u7kqKFC
0JSW1X47h6vqbvo9bH46JW3rddeIcTsS+FO5J5niX1pAZE6yQ8kr2/PUWkFa1Oasz+SfXpS7Yd1+
wJscJomPp428QXIaT/W5KaexykexZ/29EbH4w6QiSY4Q+bfg5IQaY4Gk29zvdmWqm+NoskYH5bXB
LzpuaqFxa4LzroEdi4uR4SOOJH1ZyKlc4OQkawLF2286kMYwWtwbxxkzwVbcg7VodmQ69z7LbuKn
afY8VX7yYBIv/CbqbK2v9mla40fkwLo7yTGr+tPQSfdpa6N9u3hXDg/JWvGdkA5UEZNSdzvL2u+m
68aP+u/uxV6mIKFUP4WmT6szabaDvdmMHXTujL33ae/VwtHs2+rGYPEZMa/wxy9gdqHBXGpYP7Ub
5ub5uifLQggcQdGrCtguIxoUeerDNn0yyiO+xXpLEh0gEu/psdMQc/KujiwPn4f0j7I6UnAP5PCJ
bemanNwXp7te/dL92YS7nG523XtPpGoE+tjMY3zT4rA3naeum1Ne0qieyzimenSVH+9Pq2rErUOJ
SmVR8rWIGS/t60RM3UendtyZC3Huv9fWjH4+ycn9gb629vOy3JZ7VbLMD6vF3+sGU6t5hPkfRvUp
qrLsKrZmR7BEWq3K584lLKdaF5MVE8Sfgx7QjxzgxanwNqvUgqV8M1kJw0u2F3gs275Jc+GDZ96y
fIYfsDx0lbdxVyqFv2OrS3e6Gb2JG5OksforVWZI8LyXjWORGMjKN2ttqroIyQOfqA4854YyNUJG
xarfuzMRfGOLYLfWIf6A24jDfNRMIRHQS/BJKclZWO+6/gVvV/i5I8NOXEtdb34+BqYbHks5owcc
d+PL+ybF3uR1p/Su70YmKlXOdGXPCL4cmgv5pfIe2t3rszwO+lIfN7a1KYTxuoDOYEnR8Xb7pvLY
bAx/9OqPR6ho+wzaMc/bVRk2W3XokrH/5HZNU+atHKeH2WmT7zrs+bUmFhF+QFZtD1ODOqIQgpPq
NNVZk+XwCJrPtdNMT0yUw+VoWi+xJ/xUV5/ImnZpCi6nEtP7ZEIsMsar3xS04urUTWIDhBB+5eYm
tawONUfr/eTJ3cDisd5653mWTvEiPwmLaJLlM6HdwOaemMpnx/H0UAgYNd+taLLgYKRb4gM/uXxN
m6vUB0+ObnJea1WrmylCPPG5rmsquaTR0ee5cZ2lINsy+ZLuoB8HP+rwjkp8XeLTVnfiHq/3Ms0B
kfV6H1WhTvKd/xWK4Ah+kS2+0+V29AOAD1E74XbQY7pyrUxuQ/NOeif3qOKTF6L37UOit4bYr9KN
H2ms0uvZ16tTDDztF+mlAttjgUPHHHRBdwobn50oayKgz63Qfn1yQc6zvJxU+RMKAWJfSji3ekna
aQ6OUxxMnxsv6fq8CY13l8Vm52vpveBTBcCAvZnTOldYEjnpQfsmDM6c5fIuuZgk5HLz3N8ABhH5
lFZTCqxpeZC2o2xyg7Iqr2y61m7RyKhSxRStUXPAu8L7hULBuXwbwmPpekF7aMsg1Sc8XYbnYIwE
GaKbv015kNVyz30U699QxHJvtHMIO9rrSD/glhjGqhhFk663AQdUc5uaxo7s5RmuCRZ6yc3ew8TO
t1Wq8sSWVLLo42W/D4fZLw+pFt2W15DkuFeTUAFsQDBbi87oqTprZMoaHYZkVt7METnCQqfmqvYd
Lzl54+B/jgZg4DOGP2wCaV33ifaobo+JN6TZXdWSyZi7Zbfed0HUttedx2WVT0GN+2zJ1OTFnZW3
HCu9u9/JXFPuqRS+UuemW+XnxLWMkughxGO00kgVssIILo+ydSJYdd4YGSwuQUsiHtIbKusAMTpQ
aX8GuHLig2Ri6mLWHrB3h4r75sS8xqny+GLWRsAPmdk0c2NMtqL05zyk5wCtIg9BUeQhQimI1pg/
llnE+5mxGPoyCxx+WJzVlhaurlIKyiH61s7+IouOlCAOI5Y1VznwyZ2yEu+02Z0hafkMqxxQikRu
eesv8/1gu9bksk92OHrx3E1Fqli3Rbx3UXAKBQhCXkYZjHG+e4RbPFmYfFon/WNu6njg6OmzT02s
U48KUoVlnZObEzfnMl4h/DHZmVLKMPI48xZa8yuFc0ihFsYmzeUqgp/TgH9Y7pMfNZ9SR07Nx3Sw
GRMNHNGSPIqMNSj4JqD9Pku6o06Cdj6OcAujHCL6NBU9Mh6OsywjfkTtTj+fu7oOb/bANnwM/Ka8
cx+1fVgEY0Ns0R4M7V6gTLReEQzaPEZ7teIyB9/itxQi7ugI6uROjZLkFH9Ih4QrEEuqx5Jj/KuO
Fm6QhnW55+0e73ecDJTVwagoTUj49X8PbVU+qX6QX+a9d/q7oDWbg7tcZI9rFWBdc1GslEWTJe2r
a7ZNFqZc/ZipUprdNmKLnvhGvKBQtAEnNBd+cqwHYz+JZoPn0sJY84rQlEFT2Egktz6GKzGby53u
o3Xjcld1OtRo2ZiMHso1DjuKrck5NMrRW5HNKv4TR3uU3UbTUn2qCB7h29fGftGa6dShXRz1awwz
YC3PhMm1N4bGL9I5CB5t4G0DiJ/s7mzrzpA522r6GI6CMtOIhq95XQhPKmJJBn2uAr9fisFO5a0v
MaIrVgSmwaG2Vd8VRsjqxeAjLOG7KigvdVbr6naq9FqSWxOvYw6uubyo0Ub70cxVON7gLR/9rpI6
bA/1MtGOx94qkqsNIdh4mOt4WXPVZs7rPvhqLCIAw/Hs95M+xb7u0zwaYmS0/AaoWO/SCcymH3W+
J8Y2bLtsqg8sz/AHV1/5vXIazKOUnTTx4ZznPWHv5fIrkov275N+7+ZjkC3xb8uUhOTQferopClM
87lt6uawZg2IW0sy0MS13fMre0As2S/P2f2fWgqWsds0F2MCNAAzE5J6+72VdXUjmiWesCfBBqYw
YGKflRNCryQNvmejuYPDwTjr8BWTyPRP4m0RuRbeklaHxtg5uVv7cHkadFx9xawt7g61cec2B7id
95udrL3fZAEs1ykVV0byqNv99NzWXbl/azAFrVL94k9rLa4WF7HdVVoGKxvQtcOffvXX5thSmLUA
oUPwxQ6d+a6TZnQKIk7cCRCmzwBhulXZq4vWbcqjaQ9lHpnQyEKnOnlyVMSUBMfoECJsiZkdN3c5
3nXUVRwuo/LPqFhIYx2kCJIcD6L6T0ekQJWjEsCXe4B9/msh2OiHbuaqpY1qh+4AaUq3tDMNdxHL
n/w5u146nspWRh6oyroGXFHLD2tShnwbBOGBCSXGZ5zAK19PrjTRF3cyDAnirDFLHtRjMuYN58xw
VNaN/sg4pp8w9WXkiecCfXdTQ2tmffF398O8fkJ4IupCUEC9OHZyFgoD61xJBjRpjuZNcTkbzXS2
xbQiD8qVTNuZEv+T7GVAdLs1+pczCPmhk7X42bdj+dludf1NUy2DVeMC/So97JqLchD760aGOZ8v
dFCydmG65QG+IaLwO7iBCb1ZnXu18O/VRo+D2BTZ5nGznjgbMpef1TYuz1taA7fM09y0NNOSa1EB
QOuDU3FDFDh7Tx/ThIjVPBSjfeK8BkNorLN+n5xw/COndZyQK9WJKswetkO+Y933hKFX8FLqsr2m
G9B/on0Jnit20G87jRD3OqCTkZbfBbrNqiBGHiTdeM1LPHTT3KUHJdc+3NJXSWdo8gq44bvnzWN1
gNWSNEc5xZTf+B3PTFaiXT2C42wdtfXSmIKhzKCeIlrQ+ibIdrQBjd8HX1UVD4/a9833rJ1acye3
Ll0ZTa5JlLsyFtNdrap0ONJ+44dts3U81LPMxuuW0cGvGqj/NiMLcrjBVDJ5wqvsYjDH2HEqsP5K
5yP1S/9ht5N5KlvT/EBlvt7ifVdWRbhUwWu9tNmWD8MAgKwZ5d4n8z4K0ptirIMhcLVzPush+tz3
VpecoDFHzrrF5mHLOtB/L3QGdcVRPJ2WsK+cPPZLDnPLfcaIzB0dt+g5s592j2sbZfMCNgkzLsLT
yfVGgNJGDM9erPR2A7oRvuxUy0z9DI3z0XokK+UCCH4HcezstenBTIuudmeWj3KA8fueCLy8Udvg
FVXqZN1xWwLbF0p3+J75kOweOhXg+CWyrE0/hIwQ/3Qk4r6OkoaXvXippKutTa9F2a8NJZsr1yd2
A+AQcTn6wyyaQeFFHa990WX45BZtq4LXKByZXixkRVzmL87g3ckqWG4qgIwyXxVy3fOmxC6PZT0k
HS21Zxl6rvv0c91s/Qopd5QH/PhEcyiriCSBWemQwoA5+p9yXe3dJs3+q2s5U+/d0VvZoWi/lzOl
sLmJ9tGfrzbZOVfx5grNYCjW5alfs2w4z9Qv3zNr6WWDafdPUxnI/tCHsnkiR9Z5CJMpfJmZpda5
lnHyhGK5/yrr1amPQ5tEUz47Pv+l3cglL+LIDLSGa1gCBdiNq0PRN0ZFwEHeHqqlvHCN5+WSKjls
yzeK2uZzpVMuxqR0JsH+T5ljQf3VV2Aju0bjGrBB2rah20o2d8KG0R0wyGglhUIW1T/LwERzvhgI
WviKWdExkfHnPkezPtocKr3/SnkSP4edTeZCd6m9EePkZfmURM51Z7YlvF1juV4b3ev6qtv86rXf
AZLuKnwe5Ulg0VtT6xtalDCYoq87jUt1jAC6uR4aAKurJUnLrNgY/b9iBxQ1J9RnY3TQ3SarE0Nc
8QRjqiNXxQOcmkYvO8Od118jaZN7ZZ2WIVvru9eQ+5uRCZNiI7R91t55zLOW3Ddt/ej4Hne70mZu
jsMylN8F/L8pl0ZxMJLkjCYs7fawz13KqZdyMx5lZDe0yzE25fx57wY4sGri1MixXFSvCBednw0L
4OcCs6EqmFmUX8LWbx7mhQqi2FcZMB/H1OWsdwXGV9XToI8mFjOph6bvbrpBO+LkubNzk3LwxUcc
UsLhMJukHK7audv7IiY8oc+nOubimefIuwvDRSdH3AmoveiCkTD7SV2dMuWLsaiU9K53gHrmC6PU
54bJWJTrylK6xr1ZU0B2uQzgZ3HIRc1pS7UhYPdlHD8bw+KsuU/UmFEeRbv/q4eT8WMMMX4tWq/z
qAkWHC0yUXNoa5zjC8Zvc5JnY6ke1n6vvQM7o09w8diI+gszvYXn2OtcQRNR7Z+XIFrdot3iMTgs
DpgP1YSnmyIZbfh57OB031bEL/m5gmhyvzlb5hUy670Hs1/aTA6fqLqFazp+LIkGuZBKfO85opCe
c0ZqjHX7rr0xl6KnwHTMeUkkRiIYZTX+Q0e3MzyVfr//6iE9pNdjOOjXtK7FYyzTUy0md76yjlcp
0HblgwuEWxtCN8iy+yXb1i+MLNLpCo1Uf0tDJH85neBkUNbnX7S94z/u6z5n1JZmgStKO/AwcRWR
VJXuYLclRQSgThJ2tJxtUB0vDbc5iKlNDxysIgO8WbW8GiF7gR5NHeYXG5nw3Z3qgorDMlybD1tY
2q+Sa/s54Mup4XIt/p8xrah6L255d0uQjfbMZxwfwqaZKGMbW4KUB/zMrQnPyrEihv61d1lHO5qw
zHOiLkJ0sb2BE8gX+xSsJdg+0H70LbYJFYSvyvon3AjsnhacP5s8waIju2fAC+iXDiEAFfk2kXvY
WKERx3fnIGiCZ6IeqkH0bj7GeIaR/B4v4jgOcvkYZmSG3WoGG/Nx65DP0Q7HqHOneJ9IDCEZ+zts
knY6bQ499tFdGy4bX1ViP2eA7q/Io4MLbBzRuWyGkdPVBmql82Vu0ZJVyhNwjETSh3nbpCkYkMPd
wfUQi+EY7gOmghR9Xneq9xYq5NFNdebKPJDrFp1MsPTOhx7smWDbqe2W6fdUKVV9sCJdyS6Y65aC
hxzLYOMUrf3WP3addSCgGAGlU33QNePprYjnQOpXqaXczxQwk3DypgzgNmUW8ibGdH7lvPiLDVPc
6P0WilQu+phz8JhIb2ieAxFLU+Yu9qIdFqKbDD6GhO8OH+TgWBcghksnvJrdGFkVsZo+VfbgOs5n
t+rX/rqxq0wu/66vx9sKvwr9Entmp9Ry0j0dfxMw6lPaMPbjGcuUoWTI9ehEK23+vrreVWRbf72X
ISA6E4PJDH8wsjb7WDBOphE7qSkW5Z8y2xPyo8Nm7m7ngXjczy3JK8uv1OPu/OCmYxkXFuN5+4lx
i3I/9iamFirKLO69r6MzRW586jpmhFelZwxD5TnY0/2XY8cLoYdyrvo+QJ1tzzxGMU0UlzjujSuR
cIIvQei4bG4vET54WYulMAb5qQpnrJ5GCAogMExUcHloeTuIJ2adRFcm2rXz0kf+SKWh1yliWFIa
tUFxXlzJlorgXaQ/YhnEyQ8dp22ynGvmpKLKQxs30wwCVYf9lynllvmV0bqWR5vaoL61dd0tD9Em
Mccu0L1h+V0ltkxurUKyca4DY/o7lw49PKckbKzHDuh8f4on/v4xd1NGBVj4k+D3S9TCdh/jynXs
t3KzXBvMSrbsSrG++Wix12ZnYHFtrr3FcGVWrs8oBXhtVTebozF1juekNVdzv5IlsgxdvXJV6rn5
ACGqkqdxTfR4o3Z3b44m6oP2G84epaTPnVN1BPUM3SsF1WTPm2HbvUPgbH3CLAOwpdiicEi/tOyY
ZzwBG3s3bxHdzO5yvx4Xu2CLgN/z9lULW/1WdvfUdcwh0B5s2JZfHaFGNxeOWV9x2RT+ybpZ+1yP
faBz1PMdIUtcf+ERF7N2/CbmtkzotYLMXomJXyq4N7byWrBdfulINtHBheu8nSFmeq8IkMCYIjD7
LNcZOFyOqMZ5ZJIqukObNvu3TSbjM3po7+OWCjehYZrr4yyremCIQI2YVxK5bc4Ipbof6L0fU9w7
IDKHcx/lZVxW35ZZzF5hIrWYvJ+m7Uvv79tKIWtc9+BpX/7cMCX/surW3jgU+x20mDG+1jOG9zRp
8dEJ2BeEXLbXQdNIOAPLfscYyHTHUZjwdmT3rPnua8Y301YS0BvWa3vXJYRkrrQNtJHBNPW5qfyJ
jAAG40zmAYF+9LtnP07jlACfJp0ZDrKD3n7YKya/zw0n4kfXUTOYNB6mhENESbUx1wggIXReDOmj
4u1+rGUEabodjfoC7yh9Ltvea09iKJPkeST5+7Mk0BLCTmijX9lo2g0wJpq3Q7lF/VBEq22PSmT2
4u3QJjg1YxrWFaslBfduXrwVu45O9tfGXaurFTLzeB8hZappqSOu70wNYBnYyTGvwWwS7Gf13eoO
0XrUFZMuGwH2PJPfy8U/MPiUZRLmMkrUNym4m4526+FzNLTu3MZtRvKt3svtClhLhIc5nfvqFjaV
05NsWPfdsS53/bpDE5iPtJHbjz72qp8Y2adpvlaRve0xfjKnTcr6m1pW6MppVTWPyxTWjC79dIS3
uO0LU5bFV7f0S7Sv2PBn9xd5gyi8Pq6WAqYPcxiGq0x7FzOQfDD15K7mBI7OXFamC51clvvyUlV0
xjlZXJjnJ1Q66hDazT4uTWAmXomN3LziBNpzoZKOE8/LIFwJM3OcZxnW6mcPSPMzg32YD6bFlLpg
WQJcN3s93QpLiXU0SHcMh9sllDDaa/m1lUH40c1s2eUc+6wbf94W/86ZlKpzl0nQFyHmuKPHm6F0
j7Nq0hOHUVqdCFOtTtqdHF0kDK+8U+dl81M0i/3C/Yv8+1Go+BFrHWxe+5FDPHf2Nt2OVb1tjzXU
3JeglrK/VVk8VscyNI0oJKSD5VhGpUiZ9VBknFLFVPwCIQDrm0iLCSzTi+TJ8/umP+kpzMB/aAAB
YRdrCr15+tvA3RsWnYcPzmckFsN+kC7cN3C3KhFHt8pqXNKTYL5lkrKNX7xmT+vjHjrp92Sc06CQ
crDmyObGPaHph558dztn4bV0x+XeWFKuCpyQQNnTvh9u/NEBwq48OrkTBYL/SUZG/eYMZbjV1u4F
LALZdmk/rZcWqiEM+rVp1H7VQKXowGAdRrPQg9pXVanoo2cxJr71uO+e9t6LqQf+naT5N14ZbHFs
lVJcj1xquremR0O3bJqiChx2atSpt1V0bZp3n/JWCovJL3ZHOIDjTJfhefSGCU+TIuN+H9JimsCg
k45vPxo9uE8tnA67BaKocSN/56P9jZ93eeh/6KAoMkEULz//L/q9Fh43UYktdUjK8C0+yePLSMTA
uWeE/78/itRkyLq4R3GrvBVs4cDjdVs7JcXkwSsI0no5i7jV58qTwzteJW9ZtRe/5EtK+39CIXCi
e8PQq9ZpYNuZtCibacjbkrSENunr89Y0cT7p/T0Rwz8skAthmExq7M1gBr756tpt2ksoJBn8gc2/
7nZjr1MO0nde4D99KhjNaFp97E//tkAQs/dJa5usgMJH4OwKAzwovfbQmYixb6Oid+iU/7A2PHLc
fQp51BJM6v+6NnwY4vOMwr/IYvmjDt32IFY45rUe37MH+af3hzUiblUc7KzGNyxRJHJykk6dFSAg
6gVCQHLfUfa+8/7+Jti7LIsMnR4rIsZf4a1Od4pURHfI1+QsgPhjO/n3sDa8g0qd4MHI1BRNV5XP
MrbeJyaL+ujDkXn5n88SND5wvkPuTBQ1l1fxXxuO1i5BpsFLnRXU+aLOoKrA0gqC/zWrxEPcdVmS
Kcgd6c/Bmwf5TYWSm8BTVLqJCXMiBuCTre7kf97X6T3bzr8vlQATSGZaUG85J7M3G86pvJnRCS28
U7X2B/MThpsbnghfENrV72VMvxVsXD7ZRasbBxfbeT7hX19h08xeyZgDwCvx0vspGb5LptQnqpqf
oF99gb4iPLTCrO9Ief5+QPPci0MH++9CaX7z3NimyqGgZz9EJjpNxHUVUofJqc+m6eCIeCtcr/dO
/75e/vHDkljMmoFsjADnrx8WMokNZctcaQHMQMsO1R2O33ayBA7mS9jKo+9JmKSY+//P25+PewkS
uehrExRAf33yEEoCgnqbFWWw9586px+et6ADSl3t2j/8+6f8+wGAhBfH48v9x3301jimDuZmMjLj
WYNIz+66ybO3M0f496f80yqN6GiRFrH/vbfuA7TlJTBqwgFqI4VieGRupYf+doMf/84N9E9rJfJR
fiEmTS6zoL++vL3NZpngwFRksLU+2GUrP4Rwf756+DG4x30IyzWnCGii479/xH96kfjfkYJGoiIy
2ssr+K/jxWlc8E9NZ7uvfv+t80XUH7psCdbDvz/nrVT2sgcRViYIOiO8x4I3d8PseGQfbHGGlACp
IBaw7Lhm8Q5MJJBPQmAgfEZHvxQkyA9rkP6vUZWXx3OMRwmTS3xR30a/a+MznmW4XJSYZBchZu15
4ycEzq0N3obu8p4D3z+tHDwbL16sAbj9W3/NChOOZkPGWqTaNScyYJ5KQoMO5KOl71xS7z3pzYvF
QXSvN8mLFfEYHbveI/ChactDL6fw+t+/w3981CWj1ce2AruxNxscOKsUqgyzInTq8AdGFSShB/X0
aaqr9zLK/166XKK1//9Rby4jCoxYM2jKClNlmFX75IkK8LMjGd8RhEyyJf/9o709Nf2IwuXi6OD+
x+E5evM8mhvM3HSrj6uzemfURxZq1pad2kt2QBBYc0oEEE6wdfM7J9nbl/qfJ2MMhKbwcuu+1S42
vkbT6Pv6mM5t+qcfx+y6ZfqLMb43vrMH/+lROCa6nM24DUbhmzMmxni/2xZXI5o16R8o9WGBLOLj
YpTzXpvw9vu7fCrkYhd/4Esaw9v91nVa+bWAxeoE9p6Ji/dJ9avKGU7Ez13avaeKe3t68riLOBen
GDiLGF6++WTeogk+STNztE4NRzJOz9F/RBNoKBiajiN/B9O7d765t0fa5aEcJ9Rl4aXRy94UoXVk
5PJ/7J1Zc9zIta3/iqPf0QfzcML2Q1WhRs6DROkFQU2Yx0wgAfz680Hucy1WM8jbvq/XEe4ItZpE
DQnkzr3X+pZXo8z0GXIuiTn5fgBF8tjhFd5ScTghTZ76mPSt/5xMo7r/y0uWkoZvkeORxXs+u/GH
mCFaN5UyLKdO7mS+res7q4z7mzLxnZBRa41kpH7vTb+yhnDmB6DNAriHuKZe7hdDTzHPRWSYdxlz
GtfU5jUVqvsj7lK0BG+/xde+1sWNb/sLAJfF9PJibY8whNpMYpSy0nVQuuqq7hJxExlTspUtYjOt
qfV3vlbjlbWLZQpMK/hBwj3OSeVF6sV6nDcSJXpnXpm0bZm6+K78Usg62LeDUg9eMufHTArzlhNe
8ZGmsBW2OHZb8m8YlUVBmdKZwq4RRnVkrQzCxd+roF99lSjUFoAgGtPzJT9ySCdVOkOUrGPQa6U/
r1glzr4rNLHvXKf4+vZ38dpq97C6YEhHu6CfV3eYPavSclUfWqiiNTSIWhGFFoomxDJjdSJLNd3g
XopOeVqIfQTzYti+/Qp+Uh9+da0tNxy1kUvSPVBkJBQvl0NHk9NcEozCvHHLE223cuuRf7734jTf
NGKa17WQzqXQ5yZ0ihoZN99w2PZ9zigFgdPbL+e1xUnUjE+dDSzCPkfxIOCPo9pkxDyrpDyVk5xu
Bx1zhZY4X/Im9pgxje07a/O1a4J8oPYFEstudbZNqULXZ03FMsQZlK3tyRyWUZT0brPJH/IVwzu6
CWVke+/sHK9el7CAhVSJLOE8Ec1gCj4ntNkIL7dc5geyWsCxPTmkTFMSbLOanmyzvLXf+cpfvS5w
w+Uph5H7/BuvZTKmvVPJUDcLa+9luesiK5bZKcL1vRnqyWAogpnsnefO8jGeLzRuLbYwgNgAHJd7
4ZeiWCHv7U0LpwfAzOExTUexMXvXeXx7Ab1yRxHsg22cGxhe5DlHAC1p4chgFqHb1VkYQB06YAtA
RCHiH9iWh7UwR3NNaWDB8++tw9tXf+Wjxa2pE+BpG6j2zusO6oSpy42EpVRk7ilzUc37ZDLtqFBF
KCsTfkAr3gPmvPLQ4qJ0U6gKFhf72fplJ4M0G7Bn9T0zZMgp7M4TTfXci9K156jhr9+joI7MZZMm
dVk/3yN9sQCXXV+GdjFpJ+GK7jZB2VtvdbyR6VovZLydAm+6+eufLSd/Sjo+WJMo5pfrR+KYcFDT
y1DrZ7mbaqPcS6fRQ1y2/o2JXh2DYDfd/gcXtWlvmKBRltr55UWbUqR64bAzu3lSn0abvnfnO9rX
uGnGnV6ZVwTrTvk7d8or5QBlAEvY5HM0IfC/vOgUZZ5b2JEM66gUNLmt/l6SsVmwP3RYUN9+h68U
6QRb4KZm1XKx80P/IFEQ9oOi4JrwFlvYx46Omq17jTnmSuLeXlswurcyn7unt6/8p/BRth4GoSTI
LuCsJfL25fvUq5ktfgrQE9EpYD4xtVctQ8gfGDCmbdJYxKNaTed89ZuowbuORhkxh2bqx4Lg70em
MQgSTVUlG1RN+AXefnWv3VXsy9xYNCk5RJx9Cc6gdI0nN/uij1jNJysd81DsXjIZ11dRPPxVst/P
D4PeNR1YajKyMl5+GFPiG17bcmRJenrWjoReYNKc3KWmNP/6BrDwgdGNOgu9+DwMh1mRJRL8YGGE
xnxHyfuh4i7f8YDh7BJ0znVglnn41z9OAnHh3oHQJ3/n7EbC0la7iLj70ClregVG1V+rtJrCIEJY
YpP1dvf29V57EsPY8wOLYs4nBerlx+lXOrmbUzWEgx3p+zHpDTz0Qj7ifjRgT5fRlVvX+Xt9g9cW
DSBTclxAXi7UxJdXHdIkUDGegrDqHWvtBi3KsiLVNggDtQVJYL3zTb7ypLBQCNsW3ydhIOfXa3ye
wIydVehMcX7ZOGn3sTPtaUc/Lf/09gf6ylujUw4KjvdHy9dd/v6X7duZ6XXOc6YYQyK/9PzWw0bs
YkDUesTfoOLnd8qyVy5o47JmE2fWt7D9Xl6wqm0cKJglwryNo23lqu+lnZp7otIa6Ed1884CfeWj
BKcJ15cJL0yJ82MRg/Seua+uQsFDK0TZl+/QNdioy9334OE/qW5npdBSB5GABuaLbvLZg89NkI65
6TiGMkumvWNBLWhTrb/N+szYuEoKjp96dZP2Qj+KBn+NI4L5Wld9/DmFhP0FV7cN4cDq9sMSyOJZ
TnQfR11/5XPoO7Iesn2FiWUfx7l8D0/22oEBnwKHVJqOzp9DrmbDIkIT/VvodKJGIhRhxHLM0TkR
UVd9rFFyUMVOY/wUsB8f6jaFO4JUSPsurTrFFAIQQGzeXpuv7GFMAxiTGdQ6HgOsl0tF12rAqB1L
xXClhtio9Bf60gCVBUVXY9j5ftYCgbmytt45wL12ZXrzNLKZRUAqOn/MOD158Ek8hpnufSNwwqZg
n+UVjnInNKRZfHTFkK6UCPp3Ks1XlisjEOZKHNlYrqb58i3HuL8q2RhjCBQ9QV7m5isyAq3QaYf3
YrhfeZRC2V6uQy8cvsnZe7RkEVtshyPMhmgR59uq3KHUGZnhjogbp7nbe605vPMGX7n9lycNERQU
Brp53kOfDKfv8hpjezNBONFRxKLVBtexn9VY8QQA7dGs315Gf/pMWc0UmM4ym6Cdd35CYfRfG6Pf
T9x9qbgSRlLtzNpWO6SUf3UuaHIpFiyECqoY/095dE1WDG7mwcFYRJdHvHfpKh98dEZ0tN8pZF57
V5CmLL5BH2jN+W5fGc2U+a42hViB6dCXnd2vHUQrCTIlVYRvf4TLNv7iyQZEkMYklHQarAhvz+5E
H5sMSliwCSly6SsU2Iz657kGwPL2dV55Uzx7OPCYfH78L3i5/I0Y6EHcWlNYDHAQbDxf+F/I+Y2D
un1++1J/Wv4LF9GlNOaJzdHjJ9vyl43PzQMQBEvDHNtqu5e9aEKBu3Ije23a0vqePupGobZvX/S1
90d7zlpwspwEzsOwEhh5mFUNREfI1+BmmOldNdGz8yTi2P/kUhYRBMubo1Z6+VG6+N4MVIuLvkmS
UusIVEvw55DEB96/5nH/9XX87/h7ffOvhSD++Xf+/LVuJhBfiTz74z8v069dLeof8u/Lj/2f/+zl
D/3zuvle3cvu+3d5+dyc/5cvfpDf/8f1N8/y+cUfsEDgC7rtv3fT3XeBc+fnRXily3/5f/uXf/v+
87cAW//+j9++1n0ll98Wp3X12x9/dfj2j99Mi+fXf/36+//4y6vnkp976Ifnov/TD3x/FvIfv+Hg
Dn5nM6UByFkDBuyCulPfl7+CxPk7/QSme1C4dWYZPHurupMJP+X8TjLn8kxmJMA/f5bUou5//p2h
/048HL0lwtR0BpzWb//70l58Sf/+0v4GPuimTispeC8vF+MSN8QEhYJl4YAvvfmzDQDNf8NJ25GP
uEOKNXAv9zRa0XjvlL29p0jxF7RNuXMRx96Yg9UcbQ5s22Jy5xvBlOfU57gvCp6mcZwka79u84sg
kO0DwITqAiFGG7rGGO+pauZTasx6sWnAzOCM2uPhdqLuLz3mfTiFwSLvYr1ztOZgd/aMgrjggF6z
7Hsn75mAlZUforL/ikpfe+fWelkd/HElDtY/sZZk7pxdqSd0LcNK7tybZeGEMKv8A2TVdEfaOh6M
IHEvm76ZJGcEY/5LD8ifl6ZdwXlrsYCbQMle3tWJjyHWL/Xo3kmZ4FSAsU5FZNsX0Omn8Jel/Md6
+XV9vFweXGpJ7GN7Wc6ufJrnn2fGuhmCoWwfNOXKbTK5z6hH9bWG3PGdb+7nQPvf28vPSzGToq23
6D9oYS5Fwy/PYq/WXUwGU/uQe/q2XACDpLn6s7yoWnrSY7llcrByQC0toCv7Y6trt0Ztwjg6xdFz
6X2npbXuaOVDXjlO5Y3eJZthsA+lXW7L4p5i7nF0yrVVevuiEaesTE/dEN/IBF19bxrvNLReVjjL
m+F8Y3F70rtbWs9nHQZ/xPSRmEX+YORK23q6qNdjhG2Orne9TvFHvrOn/Gk1EuvGLuZwiPMQdzhn
H16jRo/5eYdqlln+bmaasA+0sTipMqoOzaiC21zznLXZvbtCXlYFyzv1fDqTJAIi4EQzcHYfeFmG
rzNO7Yfeo0iPmyraQMR4byM7o0wvlwEJyIfKsHI5DHhnPQajMWrCEUbzoY+Mep+hgtrbuTbv8tJb
T4YP7xG2F72bAId25yKdjxJ3hd+iJdK+S6+I4LBCbdqhXn+nhPjTJ49SED0NYhe0UIz4zx6ggHyK
vs6i+BH5Zb2OcHlfe4Zmr/FUoa+2RjMcjOROo5d4+/at+VPI9uKGsT2iVTis8X/IpuchJ4acXYCw
Tvco7XDuKrFxkgQ/kapuWzF97KzhISsmpPRxoGNyt77gYN4oC+ZvaUfACPubRFmIyCbjmbjMHYjO
77GBqZsooC+1iwHbB/7VtOGIHuPtV34mE+TLXGLDkM3RAaU5qJ8nO0Jg8u14HqbHFkU2xOudIokU
8ceVCNQpQybtyGoFyuaj8cfR6v9XKb+xf//yLSxV0Isq5REb9fdvfzulVfytLl9UK8sP/qtaMX5n
RS2YZqD1BoOc5S78V7Gi+VQkwVKMeJwXl4KZdf5HteLqv2McoI+6HESQ7y3d+z+KFTvgr1AXUGFQ
xEDF/Uu1yvIo+feCB6xCkeLRq+dBsMy2ziNZaOzVtp+W5Xqb3ZeXzepqvT/dnjY/gs3+vTOI+ZOb
+vJiHHHQR/DK+Sh4cy+3ozmXyWyQlIBLxsPku3LhpPhbhZ4FwFmDMmQ35UVw6hjo1ri4EuMDEVwp
HBhURIUeeWD+Vez/iPLa+DGKqj6S3R0fpmLytmPppQ9+rJpwFHXR3c/zPO4IumhuaEu7Jxdg/lMF
aGhXM8sHdCCbKFrXzqR/Tsmi+OwamZeilNfcj5zfed76dmXqK3Mc2wFvDTBY6J3+YO0YUdn3Ks/6
4DoPKmiYcs64sWaPdvsmxr8xHAK2XGNbYkV8MnuoSJtamkMX4muewY9EZfC9wSen9jJ2mNRGkWaD
TJ8wLuy6XAcyOwke2+vOEAoe4oDGeBu3aP8OEI8G/84MElz5UWqM48GOSs9bp4Mo86PuaWDJqNAI
LymtcVeBFg4eoWuQwOUCoNrLwJ24RDCWnxJE0kRuMPEEvuRrw77yMRXPpj9FG5yB7N64kYbL0vGj
bK3muMjXBRmB3q607CiMcGYmIHNi7yKjkVTje4FPxV48uObWGWyRQ+i2p29y1p0IZ6s7ObtmqL2O
h2NkyMOU6TAV7coLOh5IU3Ffq8C9Ns1mTEOyAPNLc9LQVjlJMRpbsw20YYVSr/o0WFBTj7C8lbOe
5tnYCjFZXwyJx+a2CEBUbmWS8YIdnPLYPmnQbCG/qwrnRdJcA8Oo+oe5Hut+jfa1It3XKwNxkBBh
v+BJxlUWES2xAosJlKIioUiduqzzP4ExhUbAbqTwdTLo3aPfsrASdemyD9bydlANO0CPnPAhkF4H
yISkyq9YDYlWSdz2qZ6Ufml7RbqHoeCdeoKhMV/Ggwf6bknTXCW6Ox+CotEeEGCWd8E4tP0GALq3
scqkPdk98IZViinsvinKbhu15jSHEuhcthIqzj/URtfedDXhSpjqlNj72eDraKczHEik80XPDjiG
r3Wrwe8LfDHv+rrW8d16XYlnaEQoH/aE3iTAY41o7WtT9Vxi/Nq7mWZ9YMIUOJvCj+rvXeQIew3b
lXQRDGQzTDflPceJY85ry4jq27Rzmh3zPrMNiUPxrtugMgEa5hgPV0MKWWDV6+Caw6osVLzurSh7
9jXDxE0BsGXbIdG9pI61bnK3r9RWkbkOo8dIq0tfwNZaFZMgQQDIQOMc0BkWl9qYT/q24rb94k5G
HmPLhtzyThH9shhDgLNMYJZz49I6QZp+VoxhiZO6LV3yHYiNxVfqdvH+l13jlQPBq1dAxMGYABUs
tcDLx6IQedvB/SOvrlt1s7eHX/P/eIWzB2/Q9MoqG65QtuuU9+BJ8Z9cgTnz0l9FIuGcdUXQPQuW
i2Osem+jOfa+zbp3rnCWScHsEAEGQxuHehioO6f4lx8Tfv2ktTIkyEig7PEyAQZ4P4vS/5jGtmac
9K5tKt4ZCaJm7leXlZ1Godl4xaXhxNhUfeTa7rYd+/Lj2Bq2x3yLXuxTZwx6CSCu6owdeGZ9vNA1
PSs3RpE3780Czk4wTI0ZdNEsRdHBZAG95ct30Nb52LqtZ8BeMC50bNNBfrRrPQT88c6iPTtj/rwS
hwfal9goltnJyytpNlEAeqExupuah8jvstPgzbdVQnL722v39QuhuCfvw0RHcnYhCBlumcIwXtm9
uynTbm2p+gO01Ke3L/PnT245gQXMYDHaIC84uwmBWdT+ZEykTOCBgZ5Vr4vK/zRW7l5T+TvXetnA
ZJ0xwmZ4rC//4Ox3bpxLvVzaelpZq94fD1W2bcGLjASDmeKUeO+V7ctX/u+S6OfFlsEyITIcMjET
LW/8lxN67lbC9kcie0bszoX7AVQAe0Sg1SsEm95w18VHH2qceG9cj3Pt5WPn56U5XNHXYTrJCjlf
jcpuOo6WnbVqTad/8OjaurS4g8IjOKGPrysVjNa6ngrvm1loxTGW1XxnqQFyrxhbe2N3SVrv2ejT
64yQD3Odu02VIHSNODG5Tq89NaosdgOakxIBkVadMqNvHkmWYbU4fSYfoik1PkWzCD5HvguQRfjo
xVem00Zkr7pF3660sgfhkCL5mzZ23HTkTdMEvgDcJw+1T3W3Io1x+FI0qnIRR5vq0W38EU5/C/mc
6BP/zulLJe5i6dngRFt7Ho80eXTrFDdK/yKbJr0pcNrNK82KWjhF5J0c9cYTNi7lIL2z+vg7+0NM
MLJe9bCmRsgJq3iCOLdBHWLcK0HG/an3G9M9BmPc3rez6urDiGtrOzWa+JZOsbxxqqQ+lGZS7Usv
LkJb4oVbJXBZQdU1g9nthh5Bh2UrLH8txQmsGM/HOO8PtWZv5NLxxjpjNF+yVGPyseStUHhOeTle
N3NLLmVktuVl2U3DM8kr9aml1b9JWtjEAfbUG6Mz602NR/QC8Xyy1gbKKcClPTBvBB31tYm5u9wO
g9T7e0gEHnyvthXmys1FPV4KTcTqFDOYI2fTiMTorjMhsUASENkTFpF73rSxslrdN5UXJ2uR+vmn
AH5txvNu74DK2wLYtm4pDIN71CettTMYUBdl4gGr1OC5cdr5oLlGdEGYaSvXQG7jiybNK3XkyzS3
eFLguPnRcGTiPMHq6YBOruwmqx4Ud02oIXodtxWCEfuiD/IB2CbgV+dCxopYS0Y5HxpzRqMY9L0A
xZPhOaont0tuKB68dSsyaDBu5jbZSqZ1d9nLYQ6FpoFDk1aXHsyGie1dL6EobccI+c2p5KO8DhK/
PagoYPNA1a2A3rN2rJ3i1wHWTIwyp1YpWhQXD5CuIVWa8XzqCGnZjKJRTLEBtdNESM3a3yIGY4BA
hai2QupecWzVkGQ7ZpMKPyHoDt28Vnkssq+DbrkGKKBIavvJCQp1zzQmexa1FtQnC/rEoajmCvpC
UBfueioD58HNqy6FFFOhxQ7SCax063bZ5xYiO0wBuxcBuDF29Z3NmWxcy0wWVgl5x9MOVae7UH2p
Lz9WOTTPbUp64caKLLkFlhPcg+7Jt85kD2JFU14+m4WdbG2NFFZtUt0NsAeX8tlufpiGsvcZCbnb
lJiAfdZ1/bPfIh5w4lRwc42FP2wMuyD6IU3bXq3SPoJnMfnao4gy6EuVKnXQEHGffKvBKdwxT19C
NbF805SxFDZ6OAfPQZKZwB4jvdp6anCOwoRazK1ruNsBXMiTCyjxGcamQXQsYsad5kp5A4uP16E5
GP3Nri2PKMgN7RkUiWXsAEZoYR/j2d5gfhpptJtjrIWoL+BC0Sfqh12O3/TCnqePddUkoGLL6gKc
y/wVGmrk71QJCDHkKNxOa7BtutqNGiZHmFJR+jilXWytSqF1O6eMSGJdnNZpqBd6+UPJ1t/kjaWC
O+IZO2I2wWU4J72vRvMa7qUwQsNq0mmTOx1MCSAHurmwHYGmlA4kzb2WAvxYuRD1bjlhqvayM7Ki
/wBoS0XgIvTCbtONTDEd6hXgO/q1pkZ6U6KP63Q0xwded7VBsaOedZCEzSfJaQmnq82jA20JXhs5
AHM/WZkHlibRKMZWHYTzXdUaamdGymh33oJMIcwCA72Xmd2xbDtN4dzX5tArgtReAaTU7hKCo+Kt
HlTp4xyVzmPVj044ZVVzDBojQQHax/GmJbX1g99YIFYNJIaX2jSP/QMI5txcp2TH30gtAwqMQ+GL
6g2f9nMAvX3r5nMD74qEK+ux8CVJMiNggaKLO2+/UPuMQ4umqwvzepoDF2T31Kh7zn7ZfCz0NCUw
kVGifeNJkCBPMmpVu0VT06e3ru6WoV72+rHnDGh8LvrEqDZ+6rT2jaJ+vGiBIJPho2Z7b7Sw1ffY
eZJNPJjxlWFX7l0FVMxez24zwVM1ogHcfkoeWhUiBXHjZ7fje73y7H6JGCnAMGyzfjbiPZifyfwg
87rhoOWq8eTRcN/XogniS+hl2O05hneHydTq+7IZApTZSqbFKXZ6UIDEewU3EEfMIBzNqWyO01gW
8Zr8eIJ1DBljQ4ViKFqavlqQAR+Z3GIL6wfwMM2jOT9pzgy0I6N/cTcE3C37IXdNd8/e0O0dGi/l
VQd3F4BO7HwsYX8DrabpoLbQfiRCBKP8GAPne5p5AHjb2E6rrSA1JNvwtB0ObeEa3CWuIxJgxImx
i/Wuv5FzOngXZZMA6LWHKTa2uRiB3dVTYN3Zcq74ZEc0B4K7L5Zph9gQw8Y9WGCdIwHMcDczo3Du
/XJaTVQVO6/MJrCG2Ug5smK0xZE/cXiCebNR75J5TsdVAX7o0GGyNi7yYNEXrYw6qu7s2vaaMO8H
/b5MHA0GYMD3vhJ6F3hXjjXFdxqHlGqrYJ0+zklyx2PayAAwDnC+2mjss6c8jwN1VWoFrAQASlct
EE3/AgSRTpuoK7r+VOPhoe3hZjQJZIV2iANvN7GZMt2hLZNp62jKxiMJo4D/Z0qrMScf5TODiYL7
bvAVPR2h8iKscMUVKyMf7dBqGdN+0WB5h6WakYnGVqPvbQTm+UUZIdjfp76l5RuwCgZMwTYOtAbg
VDvRsjEcAZczeuYk3wKPgUr2QUnQNpuxKwL/yjXmDLTH6AfV2vd9syFdpYoPWaTzKwhHd55m4jTg
fcey3g2GbuY8a9F872NRpc4hnvu8OgpAhRu/VRJKWgkS686A1jJs6PDl7drHa74pIaJusXjNVFDN
9OCT+zncI61YQ0LJjn7cdpuK3swGhPQe3XNyldhzvotUkBAzWLSEzuNmi7n7SxwDus03PI77EXkL
tDaHaDrCdPwLgHe6+NFqA3CUQdBHa1NnJwpNq9hrMYoCWxTlcDuUqs3DaDDzYA9ZR14lQaV/Ktux
yXmQEAWPs206gdAc7ZUvAyiddHPHaatcYRdP0DggY7R1CdlbLN4BU4qOqje1hwudSZZ5GZCKpVZj
HxRfMjZXCgMtiA8VWKxsBWSWYfKg3BtSLcsb4pNq/1nlQxx/CPSq2ZhiDjK2NNf7FKFw2yawKcOi
VopiQtM/aSNztTWdaHELbaXKV2Up3BM0eZ+mg5/VYRCoUsO7mfgmKVQaSSJTMo8QtykX8XY1Y3W0
Zy36UmKGhHpjkmTGMYrcHDtFd3fvVYkPsndOgRzz2U/PMovy6ZvpkYnyxehqI932XgncVS/SrmSg
nPAIkQTGrvsuSKi1aOOCOPDJ0aXXF4SmVZP2I4YxWY+msB76qeScUDb6dJxoEh40A5YUcQLECF6w
YwxMzcnQWXl22/6o7JwKms7maszyw5Tnp76HnzlVlh1WgUtiGkos7QBpLd96dRKDacmi6xH9+kMj
MHbdt4LOECzqgRtAH8HEXc+OpFMNjmuaiQ7oSRQnCS/iuJHP3i3RBy3QuVn4Vz7RDSGnDOeq1yfO
UDYIXBI4ikduOX/ngQA8iaAxt5ovtB9GzJ215tE8HZQeROroRAQynSDJWlSNUxV/de2m37Xz3GiP
vZVbIIdrPzLXdUYw11Kj6lsD++24AX7tDB8avBacwoLMX+WjLMLO0aBzc8widl3m+YUosEyGzARA
uZLnZO6ibozmQzrPU3wotMRO14YodeJkqhZOdzGo7KC5yjMPXdbG1YVfAHNcOSzap7TzKrI0i7FR
oZz7urrI+1md6sS0pgOPxeTAoQoJRCEsPQ1RzUxf2Q0ycgLm0gLACcjsGLfLuSsFLWiISgL+xOu+
z2KQirXeuGLfZHGi7shAganYuWZ2M2VF+6X1xHDJFNXZRV5OxEwd9OPKbHMMVr2WqidsQowKvWpU
vbmBgS15bMZy9EI1F1l7UdNF944ygqX1ICuf9qTk+/TC1mryJ4tDcb6mFhnuxqGwbrUxEp99Yehj
CFWTvKpEl6fBKeznsTTjbh3bpV5dzkrpObex7JI7N2KIzTa5pA1ayJ5O2hBPKmxtfbwCMFfthT10
ajmb5OMqbrEQpkw2vzYEiF5rZOyIA13H/Isd260kW2ojnQru7zwZUX7ptMn8CTtY521M2Vkw9VON
I+Ekso+ZNEgGsdh2YarTowetC3OVYwz7j1xFwgw2mktsu1u7LVuA8JoLK1PKPWQBdbwUDjUDsfWb
qcj5YxAM2zQf5HZCO3nXoDgJdb31wt7yrWqlKt3fBUMSf4bV6Dw0E4GqqyryyUKQhA7VndA/dAZH
1mrW82uHXlRYjK4AbJXW0SezazwadEZ78s20u0rmmsuOTUxmpZ2o4WNAENCPoi4UNfkYjLvATqYr
Ak44l0u3G3e2wZ64IWZKXpP0aJIC6RrikXim6ZiIJCUpwjfnLbcc6WEFurt1qdyvrjC1y5zeOqI+
ggxvKUnrT/1g2DD+ePPw+gUFEDR+XEHVFMMdHKTDSZOhkHkAjeLsXHC8F3maFxesaGOjajvb8tLb
W8usjQdlF/dRRZng0N0Arpfq+OHtwhCbUW/nHzxojGMWqMDeRm6iDhP1O5gfGI0fRdcTacFvs6/y
xCLCjCA2oo0G5LcYtvNQdW19ULNnqHXVCGUA6eIsAjok+OS3pbavx4YelTYSGr22hMaWUVjRPIYe
NMSGwo6MjJbnwQdNywNSQPL4CVyZXR9MoRHOmLdudUxNcsODIuqCFezp/FZLyYPTuri8c1sAZ44W
j6eCYc2F6qJ6CXLwjKvad8v9MFn5XRdJL9QZKK2hMNfXUqTk9+QBUl507+NKcN4rN6501ee+h+0g
PVO4+2zk+9qwCJx+myR67oWNDsbcYkPRVmrkBayJ1YseIdv4u9kwtY3bRQbTv4n6uzWzU5KKeR8z
JDh0Y9BHqzqw5KZSgziWaBsfAkY5t+C6mLAoZ4zckHyYBtiro83kYdvWfV8odB0DMWPr0R1A2qG9
zve1GdGxqO123Ua9cFd1b6itgdWRjXiqCbTgXw/5pkwwkNudPnnQrYOMY7rIeL9VYYy3mgmEn4ZS
d2H3g9z4DePDKJnSnaN4rjnGBKmVkQM/JAiM+FBMsAV2Oc+PaWU4Rby1milAVoCFYe255nBRGUEn
1oPsnO8wEuuQnb763DtiLVM/u4uEYQ2XzdwT+UTx/LgYk+7x7pU9ZavX519nP2g+ToQHDFtt9vXi
ho+D2wdU+eQR7AVQRPY+UR+ShIprY3Zdhn5Lb5A6YPT1HRmd3rRPM6lPF1VsOM91ahs8jOmLbjqL
g8U2TbWO6JyugK065XqwCYzWy0ATk0feJgPbkWyHr+SAkMhruzc2IQ0kkjWcpFaGht+uH7h1PA3d
8sA9dSMqx//uTnSmptJU1lqayfxEBoX9FIlJ3dEE4ywZZE51IjYAPmPtC9IFqzbnCJ30JsO4mYFN
qIBS3EMsJQ+PsJkwMKoo3TbMpQnIKlgEYcc8yVpBc2idtZYa3gVZjsRp+VYX37rdVNirhkk81S8r
b8VBbBzuoxlI7AftgkFeVu50g1g4AZTd3OaQ73txoRdNGgal9g34GlFDHefx71HvakaoRSVJl4ZK
tij05pPqvJrJJAIx4IhVJ549RLk73avtDRlM6bSfpMGllVgCUTV96G5NrTGuiXcl9ipf7MdBqTZ6
mUJwLQ0JqKVOYSi2Ldmfa70Ss3PZpOKhbvpnz++Gy9k3pzt7CNKLebJnnrK4DrojEd63ZDBm+yki
S2HdoSDpd17n9E8zPHXvqMty5Glbt/UlPXncR0HNoWk04+Rg+JxjOT+17gfOhuoIZEuFZg6BdB8j
Lf3WUFTKlRP45WZoWBorQ+n9xqc7tZkjvLy0T/Lhg6QO/lLULt9D53J0DHOi54pN4tcB5bbOmeyy
Ar4ICxViNwD2ZuwhcZpVe5kon6cvJZttkcgyVY9QoxNjk9J9vybtIajBfls8OFpb1pDrg3bwriyr
qLf+ICGaI7nNW0QHjvpi9ipNdwVmq4OZFCLYRdT6z3mfubukGfJnDTdes/GUaRyjORv1LYeHSe3S
NrjmtrzNEzoHCVkV0BZHJzoEEOadbUAQYkVYIYcEIrdN67LBWkKKZ9QEm6yJu6cmHWwysQRDcPKk
oo8dR55gbfa+Glc1X9kHlyYsdqg5E9adBVbxf0g7ryW5sWTL/tDADFq8AggdqZOZJF9glNBa4+vv
QvZMdQYiLMLqTjeLrLJi0XGUHz/u2/dG1zJSd3rK96/FXkg9F4pGwialg8nRDQOvh889UUkMKr1e
3Xn+aP4mofkHqoQnpE9DyHYHU35AJSSXkNbuvWTlG17yojQqXXMwZSAECScccQIU4ytTgE05M3Iq
zsCZrPQ4RnEEK6oAKbNdIgRFnQJy1h9+AWrS4dkzvKkeeAsb0sToIClZR0qpTSRlJ0+F2EKHDlGt
Y/Z1la5UFAVju1XbJl4lflpFa7BnI2SiEjIDTiPCsfs6JDMNpYESc7emwOyN9MyI3p3pI5Rj12ER
06+bJcpRCBtZsa3Uhy83SMnv3wc0944A1jTk4GpzhMqa5DhUekIaHiM1KzUX1rvR2CojqgUbcCr6
DyAOEsSqRE66a/lJu0GkYoqffKk0X+nyF6GbZGcfWziKSGUVvhjvrD4WBKfSSLL4dhoUevQ4i3AZ
Ljl7lLJw4CnS9nXZ/0iDupchvCzLH1DehdPvhodW8tgR9+4yfOCwzQAMNChwyPKT5OdIJHtxJr0K
c7S79VVFqrdWjkZQ02TQWQtC+lB5ev3SSrFG3rwUpT9TqATrIZMGwbZgSCAHPygIOIh6EB0T5n09
KJVOBloS18Qm4Z3aNd60SWDnfULgtt32QAl4RlU0TTWeGD4S1vX3tCd1MNxLA3z9tWjwu/TB+52N
rVg5QqTFikOt1q/tKos0envztFfR+coEN9Br7y2D6skFKFmZR2AzORSaDVn451bmYDshm/gN1khC
Rn9C2seFQzV9q9oxHulea5NgNXUCHKytT/6UpiQ/egsRQOCtQTZ/Vg/x3ElX66PfeDhmA0U77l2T
ClA+/MBY7K0A/ZQvwiRUSAsUtBYm3Fh/1DSKHhM4WtwMX9FsOhDPq0TX0bdGaBX+BJirC1qHJxWV
sTxW5GOotdCONrxcYXttpelDp7ffKOKEPL1l+Cp8oFNhdraPRvR2yGKwL/lgBDv6CVU6GLMuR+Qt
Lr+l2qjdea1Q7ESr6V9ERZwZkhJ0ab0/ELEJT6lQV+vI+h1C6GtpFQJttDQDqiEAhcc/Q+CDcgxq
brXUW2hEDRE051nmRcohDtLgPfKColqFbcLTDOGRCeL13vpCVvChC5JXT9Li3J3ZSWHZ9euCVcxB
kDRDy0OjiA5pADE/So8GMJV6bA9jRiLkKMKy5K9VayxR2Gv6pti1UZZRMmCp79WmpFkUwSy0SSwE
T2DwlyfBP4AypUKYZmCMVQ9RjjUrjtAI1fQ4eRAzcClFRmHIBdMSeHzkTII9jFStQJRUxVakZvhc
zpeu35jsPN0qYvj8Od3fKfRBK1Wj5xTa7FR1FVbQavPCn+RX+Jazh87IiARj8o5MFa+39UBuNN5E
BsqPblaaPM+QCxyjvSR1xlcJ9emD0Kf1+FDlTSvZ2qCUspMF0t4HhR5CCpaXso1GRPkzhuwzXFcI
P/bvRUHNwi6tPgg3VaFw2Vahka86wesp1ZG1eSr6bjoEVjTETxnlOUZmNn7yKDWa+RTSnpztE2i5
BDfNDPSp6kJ8EH0kTGwxJW2kxSWMVnTjijzqwHoS6Fj6cJcWk/GuIIYLAB8eSHmlZIl+ZC95a+Io
cW2NTZvth0ZSfxJxMkPQVRbVllrXl7xuJ+o58EMjhZ3WyM/KqWk2buT7kfxaEopJDhSXEkBbAGrY
a4XBoXDkI1RHL9YI7QykVMjVdcJb7g3lNjK4Uu00TMafLJx0FxpIB32PGTa6hKEsvFAUTSiudDGk
HKlgKC99YyJ75yte7cZSTUIA3k9EYKg9dbsmtXz6Df2iqDZ+rU2vkRZ2iZv0w/ClGeFzQRhXOY6k
q5+ookffs6astnSbpNXOSJsi3gZVBgps0OQV2EFylKk3GhVcC3X0kkljCb9zEecohk699ZKKhAN3
SSP0yXOTe4bvpOh/8DbuTGlcA2FAWA75IotEYuYnItGIof8VAL0ku6YvGoo1Kf7RUayk3gUtMcTP
giLO+EXQMwDJNbxuPVvWRzBvRLohsjWz6r90HcB4F4Xx7EuN1ikxcm2SRae6LgiIUZI2X0+dJQRP
jdcUlL6QAvqmIIK9K8Qp2KpBjnygGiXTW1grKrjHIX5BCYG8EnR8nsDa6ejakOdA0iAqwwGOwKIv
xGPTo/JxH2tCID4HwcgOhxslNQ4aV/YOmTop3EdUmXmTBsy+PZpy+wO4aHMPvL4E0FVb+lMo44ed
vmzSR9M36heFZ79KC3NXhHuv0Ysn35eG9tjLcrZOUCT/phMI1XY3eOQaow9dNasef5SxCYMuyogh
wqXIOvSOzL09HITJD1tHUn24TfKhDR8VP1GmXaJ5Zf5e0jx9n4Q68o+0JyTvmQgCwRalunltNL16
HXV0qm1VLwSS/WG+N6eS9oTJQoHQtpQ21uxx4g3hpCUUig6BcHokoZc88e0owNK106i/4rGtDl2m
VY+STmAiI5T2VqCxe5fT+OUqlNxdaUq6vU7aBL04jcoBdNqVMPqbUZ91x+GWNCsUf5PIGJ6jqKHy
aYiV/BRlrfxbFQsrcIMQEqI4AdT5LSQGJPc5gouwKT0aMPaHpNW0qD1SczO+S0VrHuAd0kirV2Lp
WlnpxZu+EkOk0fUQMW81Ep/gZuw2yOIhfg2bJ+oYdYKH7VocktGUbbBteRNTtUxraSu36ixLndE+
tAI7a600ihN/ubLox5sKpJ89LUp+1G1V3QEtDB7zIQZVyLbKUIsk/5cjqQYS0s4AzLbPpVzKj3XY
huswhdAB+mn5q1Q10hHuWYjG6NL8UVK992bpWS2lp5ESYiL36HrU+cguUTOo7HtR71ZKJ0TmntLP
8E6mKFsTOYsTnRxFc6iUwL8ztMJ4E1sdjtBKbu+LvrW2oR9T70yoQfNekXwS+BTGMmJSCv+/OUve
qitq6zGqWjJVycx85uvK2k8l8UEJ0a6xC9jm3BR38t6KBPciW3MFptEc7MYL5PSv5xP7HUNEUvO9
b8p14HoJ/nhLkA4CNugjcZf0XvoSSXX/XclCpJ5JjNZE9b5VKY9B6BX1FhxfBiuXqm8HuMJaW0uG
nB0tCunzCL6BcmZURn9E2Zu+ybVGZUSk0lZtSVcC3Z/ERryDpk1nLtS08Ha9Ag//qrdC5Y/CMdx4
IpLHLjJnVWNnQpw8+75J1gEgi/Tck8MkkiLrBgG63GXrQKDsCdENyud+qJjoM3mwM+pda5QryC4B
uaFG2LpppEzZzkMFOnDT1iiENRFFUTkJNcJtlvhT8jqG02B3QtofZeI6yx5jvNw650o7gPtrpQ26
RdmjBnf/3ehJiknmFQIhnjeiR9wyL9wa3ac8eyDPafrfu6mUOSiVNhe3qCLQVNb5d21YA5ZWxqzp
3vS87jeWP6L97pWCNuxaeVLJOpsk0jjiJY9IAaUKAzcpOHWtI4FHSXdKmm6lj8UGfxE/evTvhPvY
b+LnoM0oy7MUBw2pzi9U26EMC0XJi8gfKv6W+qf/Wggh56pvo3sfOnayQYbkgyghTo/WRibwhOVR
z7mYmLDWEYie3WESSiR4h6D6VXUx0mV63nTftUjDaXllkD7WeWMNbkx9C2WEKMtXJlWJ7LnF6rM6
wuLq4cbuecLoD20zVE9SOEJqJYvQMI2osK0tFORdz2zizpnawppj+oSe+bxWjVUga+m2NfHDDm3v
4jOFMxK/JX8Wclia6u1GLptu3+g63CFlB74xKSvFX1eamaIiSWYhtUNPj2WQF23+qESqfDdkQqAc
wNblw07RQ1JcZiXmj0KTxRR3EHK2qfSHvDXK6sGvVI2z0WebiPgGUYRg+uFVcf9SNQAp7XbS+mNl
tXBLFakPuatmEGCtC/omkeookm5H5lp+g+kpeAdyPpKh1xTKDmop/Whzb0pIjiVe/jgU6EyoGu3e
hGijuu9hHLTeUdKtjhksG7EdsCzKulLTEkoj9FhL22gjql5iEj9EHRO0JkyAkb/rs1qnZmrq2RNV
iGB8AUmQVF8Jeyo0C1L6J7UqiP/WomgKm9RSuuCRp7zZbVriGVepEx3R824WpazU3ExXcxkX/SPd
HMjSA8N5xg3EIJfEnPtjLNJNNTUyDCrtQLWwz1fMuPgNaN8s6KFx/8kuLxkCfm7unkfspJGOoGaa
4JbTLvKoD9XUdK2cco0yNIJOap0AICbRd4xCWT3SLYCcWwow7otS+OqbCk0HAs5y8NuU+ZRtpQ5F
TQEiNyNeixKZKb54CA5wIw3v1hSH+jq09Epc4XHhW+m4DP13y6zM3/44yfEu63PSSKATK6SD0MiL
HQ0ZtrvRqghtJLMfvzaZGv0Mh0z5AQ95LQAGy8zvAcimxlHKIq2o5vvm74DyhYWLp/5CCrU3SkcA
U43rEirKREGUPkTNSCuEBC4DgmEDYvot3RPWEylMYCCyb4YvHZLJxX3siX3PMYzQzxvVvugeUjWY
9oHUDb9E7tU/Sl6idIImBn4nn2l5KP6Zw1cZUouXsRQkCNSrMERlmfDMoFpIamlNPlsf7V7OpOgI
Fo2OQi81JdENZav5WvGaPERDEEPNUXee4bY46hHdEYrJNFrIs6f2O7IHaUNPmFuoJa2UsM9o8Wqa
PHLfsS/Ub0o7qD+DjADfUSBr5zLham32oQfLz47a+fCEOkSbb/5PM0xZm1UdLjyMldwVEEz9a7Y1
PWSo0IbPcZuZG0lvoyOMIf0POWpKcrCi+O063PYc1QuDkwHuA8kcGBeWHcx5L6Gy246KLdfPYyjf
pRxcy5hutPteANpSi6R7UpmZh1R1AegWi8gTxiaiGi8Hjig8h1ZAF/09tdxCvdE7egHraqnwkYOx
h+xdnvvCP8NswWcVSZ2S0YVB0BFF7xVZ1ad/PWfQvMw0mArjgS7w1ISmFMLQxphQiqfCeM2mFUn8
6ybOUdAmkgbizO4zUyss+6OhVAMLE5SzQHLvloJih/FGBCY7BbdUG0w+9hSWbIowynKbWzTRw2l7
OpisNBTLC3OwJAi0RaT10InnibDVh1+puQ+tm3Dkea2XBmlrghLGBEV+RpqSF1OM5OUI5T96RR3J
Q1HaZ9UmtO6i8M73Vx3l3lv8zue7fIY9g2GTNRj/xCV2XUbBYbDAxtl59yzn7bbLmjVswdfX7AMu
fjoymngB57BcSFFRkzudysEQcoAkxNCF2zvwLG46d3AFW7AlO1yh3+h6LoTk/FW6ndOsBqd3JYdJ
t0mVOIJL+WFluMhi3ugQOD8RfBaMOBLob0OHP/j0s6DCasNK57Mk62Fo3xrzBuvhsvccGD0GmFna
eOlspOXh1ABqiWSpTdp2ytU87s7tXIgkHXJB9mT/d9z0rzlUSB3wMe5/Rg3W0vFdzyGX6hQ3TpA0
z/bJasxge3p6DF1UzP/0VX52BFJfJJ6ZSgPKazukJSTfpeIZ1Y7+Uq+le28rpAfdblmBL4H98vvW
pH9oqlwzP5+7T3D/Toy63EOk1hYCmx43+QkRm2z3/SF3kOglo0qL7s5bF9tfQFnszKYfc7T/9nbk
RDeW/0M24PRLTAlHRUMKAHYdT3/6JTVpd2OodN1W69YpJdHp8vdI051qDEJbVoGJFxDsdj/k+q0m
n0JKehdG/5fg5ITf5DMVwpmboTmFTh7uGAgw4VNfdg3lKd0AaAryjtYecqT7WrF5ps2/dnpBepSR
iKACdX/9QC6olel7mI3CMqHD5/dB9Xk6cj2xgOwGErWVyLqvyvcCITO7VvunWsiPYyav2l6/p45L
alurgMeqzeOAWFStxNAmTNva9+8Kf3i+8VVzB8tiPfgqaF5pPJkbXBYdLlU9Uuyk+wte2595oR5E
QnctUku7y+9MvXX8wbQFBEwtOXkQYG+ECPknHF83el8uLoglkueZadbOyG0MmSKvPwC1LlOQuprg
Whb6K6XvkiDbxmTuAI39uj7ysyhgXo5PJhdHQq5GcB8QKiIBu4aRz/XEwO6p0bZVv82DG/02Z15v
YWzpjDUIj5IeYx2gKuI86t8Gr9DrIzq7VzDCyTI0OvEVRAIWrhUc7RjBjWDY4qitqDVtihhsNk+I
62bOogGYEQyDBnD8t2XSUn26j31DaBqhUeAdQLpwzMS/0ESTUkvrL9Nk5G/XjZ1NHGRHkJaQSoEL
A34B+ts/Oy5Zq7pai2LLzvJvigpV743BXPrziZzY/kwbHmGx/QsoXdCXB7OGMPzPhpTG1Bs3hnA2
Xwzhs4n5Ez75XiES0C6m+mOLQKp4itpRbzhG6zYAJa5P1vkGsOBGFE2iJx02xiU/fZEqpdBohmcL
obiReJD4SvfGkb8R1J4fVsxA3iHCCqvTGTcP+NOA8saXu2ayPNuQ3pponYJHyUDhzErwX43iFpnM
+TklWEcZhsK+MbPMLXZ1L3QBamuwj2ZYtdWw3XWQGsZD+hRb06rLJuf6JJ4tl4E9GBhk/DS/mou7
IQxN0umS7Nlq/rPTpftkaJ6zMbHVzD/8S0vcCRwgBgW1O/QfCw8kzJXgLNINO6iNJ35nvvW7iip3
pJhor4s3dvpZBEJEJCPyRhAPtwNtoKerJlZD1YJ2xd+1Tq2+SNrfnl6rTKTCbqzS7mvW9avr4zvb
jrNF1WCLWEQ82tIftWWaxj4CRnYeQQMSQkWg/fH+JQszUwiTBO8S9jt+j37QxbhI5Y6ylekAOYb7
ofimVR55rxsCRWd74sOGyVqpvBTEJV0exeLCpB2fh49wRCjMVqs9ygdj+3Z9whacnR9jYSBUYWep
IFgAFy/TrlFGU0pk3nKohhzp92/c0iiHXTIo0WFstb+e0jfg5MnnIpWMmjYtjRUV0pUcecON3Xl2
7iAhknTqEbPXJVhfuK2+LhNrMCQNrSC4FQ2g9hszVZVXRe2S3dSgJeyrbXYjeud8sQ1P4hHMzvzW
0DsSkVjLqS5BQ3ZKSUuo67oH171zD3f83Xr+sV7b693Otvnlbr1e83f2zt409m6zsZ83/PT//qfT
fvLTfrY3/Osdvz7z+/i9q/nf85Mz/3D4nzv/5Di26zw9uVt+HLbYcuef+Mvhx/xb5t86/4P7+/D2
9Hb4fSjcgn86HPjx+zD/J3zn4cZpPd9xECTN5P+wmZMTWTYeqy2pY8qqIHwaNKerX7I4rb346Omv
17fc+SorCFlydug+Bra8bNj2R62cqgbUcM6u64qOXkTtkALuKkKnsP5eN3ZpUBzSWcXCULG7uGxT
BcFTNGUNO06KRxrFd/RXAzLuj50sbK+bOt9GaF3BnQB7r64TQSy8eOwrUTf5mWGnSezm3ltdli4J
Qof2h1XW/AKBcN3eua+DTJPV0jWIs7iq5qF/uhMDKVYKJQoMe+rU6iB6aeICUcj3g5B2N9zquSPH
lIXymUW8ohHCnpoKEUhStRoSeOg24p1EsQFa5zF1hxGdW5vqp773jbE7AMN5M0Dh3AgyPqbu9ISC
5ZvDDJw6wnBLyrpOCzJxSFLS4nZuf//Pq1p5ADRlQydqh5tuTR+qmzp/+jX9BXA0v9DVtukPvd3a
b4Ur2n9/m46/NtxxL9w4NbNPWn4arOUKKY/5zHwwJH5ahQmEZmTUuWm3Sk2dAlYA5VaMdW5i1jb4
oIQwZPXswAzdGAMIa6Hg7ywq0rQFlzeUE5eUWtxopyYWe6mQzNaQqo69G0rZNu+E0dXGvN1VAGyd
cgTnokjZb2R9S6fPkgelFct/GwPNX2DBqDFTM816Y6dbLE08L1A7vkCiJOdAbnLM9Zwob/yaGOWN
NbvgFGhG1qCBIh/LU3zxnKAjY6RswtMoaQJXEvaidZemRFu3yKdv2Vm8JCqhoydcwg4IA7eX7jwQ
RCHMNGVyI1i4tEOQToGemNflnGc+nbzSS2K/lUC9QFP8VBb+r8i4tc8veBsamwl3JFIo81Y/NdEH
MZjihFRCBfDXrpXO0eShtgOtvHHYpXn2T08UC/PJ0mInDFAImEHOrLUqHY7h48TGC/40ggpiPHWE
ipxw+6MG56/f0qGRLrhwTM+KSxQC+JvFIKMWvgMgjLgV6TX0H4BaqOK2rB97JBAAMqjhMe/24gDt
87qpnoPqCLCqtdZabE/5j+ve/SPvfD4N//2WxTSoURNCfcU08C1jvvGb+1z87sEJo2hHGr51bRMO
L4l38KIOQAoqJOtxvBEaXdhWRIY6xIlca/D7Ly5PqdOVXK+YjqISJaprBfc1eLXrA71wSOBc5cKE
BI4U3TIx1gLIh3uCehm9hn/lXFvTK/GHJuVVqd+i1r5gaqaSU3AzEKCSizndw6Xfl2oRK7pNQf69
C8enotYOYGt/eXFxy2mfnxdeCFDOUezhVkBo9NSW0MtlCYcSu1gRNmVp/lJiGVYH69u/nT3M8CBG
ABo/Jn2E95+un7EDlDnCHmwbTXcMhhS0D90fsGyTe7iRTbx0C88vffRgZi7o/7CsfLJlqUJdFl1A
co50gvlUUGHd+bIi9O9JU5TRWomoV6+oRJrvqtIMEeCKidtKCOMe6V1/DHc0xetvCSQYxp1XFf0f
mO6sCTbfid4jAyBE6uapxmOnmSjerkEuJH9HjzZSV59C7U2mKf1RrBJrz5YZGt4jffdaBBUtg4Oi
Z+R3iyzZqEo0AAIMwuqLoU/+ax020TcKx80uyob2j2dEzY7+sCH615fKXPb4byCwOK/N1PU9jYQm
/b9C4qbx4DtRLvbbCfqIVZ2Lw+v1lb/gIKhyyxKBGXkqGKIXTj/PAG63ZmbZwCZtXSn2RRzbpPxg
PQHRBE0UuKpXSDae1WhwzIDepDw75LTmG3S9SHL0dP17zsN6nYIjRAKzsiZqeIsNb1VThJSf4NlS
pj6rqk+XMhIAeb2NpuCrOUk3ot9z38S4afKhqMW7jS15er4QDNQFuRUFQAmhd4xq428/NdONLX92
iKnrzA8VtGLgjdSXYyqHJmsjBU48nkSu1O6nhn1qjv925yysLNwSOtzS1EVY6UZ6jahHtHCTILIG
cdMNX7scj4wnmMfDf8mesZYC6zQatybwy9SJq+bL4HGRe3LkZkrR3xjSWUA5W0InAdSsTBmXTOfp
8kSaFCQ0xNEQLlt7xQSSFvvlyquD7+BDfk+W/BbAAiXn2aNE4v/6Tly+VlB3m59D7A8AQDqqH6e2
4UybG8JDCm81AJl+rRr3Ub/W5ffQMKG7+Wro/zJ2/TAoz08kyM5I7M4f9MkxtpBXQAkRz/SQMC8E
T6DJXFgHIXO4PrBleHJqh+j11E6VF2Lh6QwskhQ3Ht5Va3JggRS0r6n1bkKkdd3c8ohhbmaXt9Bb
hFEXOa5TcwadM4FficDDaJynXQak7g0L5/tRQqdk1hfjBQsR9OLJDPlxbgStnjkFjwJ7hD0BHHJq
2aVR3JIquTSYj5Cf3CcctMt3Gi4EZi+6850EBLCmPUKken225Hn2Pwds83TNhMpsPdLhyFycTlcL
Q0tceZBDDBocZoWnHYxUa9bCGD0EovCQ1qq29+T+KAnC3jSrnSDnX8pyuitkoO5CJkLcEzxmSqxu
Eq3b53Kzhc1Gtn3x3yp7kiOdP5UrHKlXDincuqef2lcdKBUwFjCe6/QJplsxAMetA+rpLDhxoMeM
PEccfvmT5kb0xFrdv2Tan78AUcL5uUdVByzJYm/VhUcAjkKVAyrb59XnV8+yJG+uL8mF7YURKvLQ
9cGHszyXaQJODkw9jgAn5NXiRqcvTc221618MGUvFp4Ilvq/CSJm5tQ7nc06UacIWQw42tfaWrj/
ObjpDyqq1PShl9mMv6r3Z/rBHrLDMX6gBe7tRXgN9sV3shE3xnvB6zKrZHNJnlL8J2I//RLwtpmk
oMRMZ05Mx8oXYyS5bzTDFsC4S2eyO3rVM90SJFJgt7o+DRcnW6WpFeuk+pcXMlzdpRJC8+uokfVj
HBqw+dIhCaYbPvDCOWaI/zWzCLO0rCLcaTET5jSSJfp9E4Tfro/kwv1BOphkHvsTqsclwadZgtBJ
BdZTr55V777LviowCwzPZv1VVbetdyPrffbgnc/CZ3uLQK4ZGxN+wCh3phLM3j2t0SHtUDTdT3tV
+I7kX9N/gbn4+iClSxNJJg9gBK+HGa5zulfirrDKokpyx9oKzcZ8gpvTkb81mq27qpvuoPv69fu6
yUs75LPFxTiVCQaTwueaLFLxYUSqe/C1h1D4+u+tEIdDnjprtpFLOh2XXlohWskp5GgJmPdm3JVV
7UpZeGMfnhVO5lUjF8mxtyhJKsv93tAWOZhDzqo9BMdh3e1qJ3ak7/lR/QWg6UYgetPaYtuTG0WE
O8Nas25cYatvwg0B/mG6T+xiIMt5fQ4v7Q2ITknOc1dKFHhP57Cn5a40pZJDRi+4Uv+Jbxk4e7x8
zN4nC/KpBYOibSumWFBgG941X2VnsgnmG1uX3PjY7SfnR+KEt6BAl3YgtciZAh7oNaCgU6tyJE1m
p5OTV8VXSdsr8qpPbu2LeRcvbwM6Vekwhe5+joJPbXhaJUMz0+eAnaIH8+5V/y3vrHu4Nl9i1zHt
2nWmjB589/qKXRwZLgv3CygT17WwSl0O5fMWnwWFVFbpQKzmftEbMc4ZoGheNsoo/5iZN86nSBeK
HoP3dofTeKDRtXOJCHPHfKXxJt4Yd/mxetO35cHaTTdch3zJJ382PI//k2GtEPqsgOnBkTff6c9w
p4fs2OO11spLbsd/iiMso27n281WfkBk8F3Yr9rWSX6MLu3Uu/KW87z1OYvjqAuR7kMYyXGsV9rW
eIGy4qC7FEVfCohO18PKciGGPoYP8bsT39LlvWgccQEYE9hlPHVO5wL+rtyKc3ZYqB/aZJPWiSv1
NOe7mfen6t00v1EduLCjDRr/gVDOoAgujFN7SVdVqhWjqQfPCygSsHz9U5M/hnAPJlCFlMKNC/HC
XjZU1D0YH4IQ4LNO7Qljp0F3OOROnHWT3Zi/Op9QVZFvZR4veDliT6K2uRLAY3gxj5kiwXdKC4PT
mJWwn3oZQtZOG248Ds9wmJwZIJizlDETSMS9OJpU6Hw97UeO5hfzu3Gcq1a14z1Cg7qGWs5p3Wkv
S7ZwBznqTazxpan8bHtxXqEmH8u2xDZo1L/0nR+TR+WQlrbJJrUKh97H0i6+iO/XndGlif1sdbFh
TEjeVSvBap3C4PaGzNL1P//CAUBHRId1GGdH5nOxcHJrxLkZ8OcLFUQ6dmZC1Gi+SvUxiFcy/Yr1
DXuXYqUTg4vbisSaRd/ZbPCgb5qjdDQO08FaCX9gVnNRLhUPt0jmLw6Ri0ohp6AThi5uEZrvINAR
2Zs0+u9beKGgGqTf9q9i/OSdaXuSsUGY+Yau7sV1o1T+AXubIdOnB6/vshKuB3hlKT5sDYgRUjiZ
ry/dpYuf1BOHQaele877n9pQWyXINf4PK7NvC+pbEu4gOW3IYrRO1X1BRMGcHik5+CGyeZuO4OpW
5HtplJ+/YLGYsTZ0Q5mpnAlvEvaK0coPaqn9uj7Oc58po8mHgwZVo9LuNX/Ep/sqFTSPVt+6cNr4
Rcyg0NvTBNyoD4K4V9U/123Ne+E04ji1tVg2NH2FPJ398wgDjrpBFTIajlJ4Z91Kcc9/0KkhtOc/
rd3Ck1VKLLE7WLsoFlcCv9ZdszPCW/fbfHkuzZjIrNK+gnYAYdTp3I2WOIaDNftlXpFNYTrSAGFn
+FDm+Y145tKAPln6eE9/WiXoMMMwSOEDoBd7i67VOrYimof15+sLdGlA1JwA+KGxAQB9MW8JpApR
O3rs+Sp9MCz/51CFdyKpF0pHN+7OSxEaaDHQbxRRUCpYTh7Y8zRRfGzJUQENpP84jTpQqtQmfQF1
U7MVlUcAHPB1y/Tl30PsTsf3EToCu1R+VnF8Y+iXHrefv2c5xQ0M99Ay8D2T5r3nnbRSK2mvFTQO
x8FjncJKIo2uQbqCTH9gD9m/PodEEWjZ84qnFU1a+tG+k8e4byD4ymoL9qgd1LoRcaEcOqnAo/7b
9YW+sJ/oMCCl/YFA/FC5+nzqJ3Qu4RoOsTbRaa1txuTH1N1w0rdsLNyX5uWQP8CB4lQhYkzeBv4+
t4TU+PpILmzZk5Estiz0hHCJQz7kqPHGbL4J4f3MVRWt/v+sLLxkQJsvlEyMRR+dzD8myo78o2y+
XrdyecZ4owNEpUln2ZZkwttrsA0LJ5ECW1K3FsICo3XDlVyesH+MLHGUwdD24lTNSy9A9/iATmQ0
OkN7A+hxfq2wnUlgiyiEUJVfhv5lZngRpDt0S9UKEWuzK5Ty2KqwH3e0vveSt5H7W1WHS9M3VwDQ
KiVMRtbt1B3D9xBXVoqwtmlGTjxaRzHNNlYjfbm+SheuZWqH1Gtw+RiSF2bKuIxgCyzZC7p8N07G
Jvd+Xrdwfk/OaS4iqhkqcw6zDvq6lSuFd4WBDJyL7gCclEGfrmBj/d7Tx4BfhATyus3zBTu9m+dt
8+mGqaYAJVwEEp3Gd1PzPvK+WB7t8c8QyA7yjXfahfQvfLYU51HCmdXyPoCun4xZ0BilcclKBaG5
y4N30E9OlI6ObgSunOGOaB32Ye60bkV15zOLLgN2JfpvZyzxwltApqjB/kx83IRuZ32Da9pr9736
vRWd69N50RBpdjJuBm59ebuFMC60dU6EWrRfB/2bV+389q2S99MtRdTz3ciI/mtoeW1BmWdoSU9k
IFVfjZiLadhcH8l5gI+EPaxbc4KNnsRlPapWuylvEER3ouEwNY96thGCd/S2yv5QyFBN3EggXpq4
z+YW+zD3s6itWswlxeiM4m4aq40XwqW+baLkxt1x0RYwGxnlX6Apy6p5N5kaxVmTK1+k2TLaqtr0
lCvVSqhamOdugcbP3ZNMkV6cS/SoGYvL5glNaCIfIZ7CAX5hG8a6N794xer6Yp0799kG0FOLuh6A
nkVEmgN7HfM+JprP/2jjcxkdg9GNbjnaS3tOB9NA5EZtDh7fU18hSWVKK9VsRXrSYV9t+qfrw7jo
jLg6eNl9+L954T75B0CbRQZQp3Agq9GLL7L3y1cflGiX0iER38q1XtoFnNF/jM0f88kYud0AVkQu
RHMCsRfvNONJg8vAgEb01vv80hYAnsHjhLYtUq6L5Wl6s8+0gIkrywjtuo2Flq8W3AqJLlqhBUnl
5gXsKy1mL6hyhBAAPzqW8DRa8Nhb6PLeQmhc2mkEKv8YWcyaWSKpIWsYmTic+a4Of03SXpTi/8UR
BQ8P5JYuC1TAFw47K4oaEDdmzBjsvSgIW7IKtQ091Xej1e9k30tvHKGL2wGkGsqwM+x2WYsNgHBr
osfd5KW/50CiBlcs7IS+cFFLuL7NL87hP6aAn5zuvE5Fyz6CwR/g8raOd2WPIJJG8HrDzMX98MnM
4rjqnla2bY8Z6EX17lsbPBfh2/WRXJw08IoGBS000z6y4p/OkBUFahVC6+jAl9lF60YDqgz5c+To
4Q3XcHEwOB+IrCBBoHXqdM4C1SvQTWQwfQ1zMIxrUZJ+HdTxxv19cWk+mZn//acBJSi1IveBmRiB
ApRB0EEdJd1u8htVmEuulDfYP8OZJ/aTnVA3EllCOsaptGCntOZbNvn/m+X/ZOJ/SLuyHblxZflF
ArRQ26uW2nrf3X4R7G5bokTtu77+BvscjKtYOkV4LmxjxjDQKZLJZDIZGSHsVBSP4wIPLpU/xI8m
vaPuHRTX/s3y/xmFENda4va1yR251bJNEl/12baOcz8hJXC4ssIBd9fTqgsy1T/jES8wUMND/xWB
sb4Akb45tqipLlvF/G71DmjM83BYQNgMPhbAGoddtrj/v/kUswbLTqOhjmEf4bXXnweyjVpZxV/i
5aZ+6hY6Gyj4+WCDoZ3NTu5UdDrZRBJbJT4uoqZrC5wyqg4jYFxwu3BwNqZ+sGWlq9XQwKWx0Q8C
8JIIOjHUOUm+CM3H6iMCLd8cDuyBRbFvZ7J8bqVmC9c4siW4eqKNdLIHjEjfapv+QG/L2/IFr1w7
e/Eg54jk4b7f2c+XnX91rThlCSYLB5R4RCXEbnHJqRBe1WejDln+y5ZFcP7dZy5/ZIJHkaMokcas
M8CAhytn8eoUPyftR+b6g/PkjFDfJBL/XqmE8Vn8MyAhxEZJxzRWY0BV6WkgnngvrqDbcaNsaQAp
gM/Ls7fuHn+MCYHWHhRI4RDcphtw54ATMEimyUf+PZo/S/P1sq2vq/mleeQfczSPWTe1ULKCMXXe
QSvMp68QXQzt2+HQ7MAf/QKu5nAIu4OyNbbNI3hOZamZbCEFBwVPxaDWEAoDD7+5A6hgmN5M8JZr
xrte3Qy6JFTKPFMIy4D/ZU1MYE0vyE9mQ2IL4KfN3MggzjKP+QKeHc0rSD8rAAoxr10M9sZnswhs
IJGWdDdBqtDalRRnaLKLgP6/vKB8ABfWUwR+LtoE1lULdsFx9zq46d6dns2I2+yhlQXwOJ5r6kaS
gUjW8Itk52iwoMFrE/BH4/wZm02uP1T1CG7erd6+j5BYysePy2OULKIIBVGXrM5UHl4K6JrNNufT
qx6ZYktGJZtKIcSA7dxchhxm1PLDTP2qO4BZHdXHHVQVZ9drZfcH2bCEIBOzKlEmA/ai+QZ6XWX5
rNdPl2eOf/Il7xBCy1Czqna5iWV8muafxizJelbLWEeB8gwV7ESxlQ4wALbB12VWHjU39SCQ+BAD
0QUy2ita3FUsDtLc2l8emtS0EEgaR6/VlMK0RcpXI++vUxZfQfX1wAg9NK7qLxCyKaG4a06q5HxY
939k+SCwhPz6VzA48v8i6vPe6HAYpQrxmfqhQuURDTQQvIogkpPeLKUlqQmt+goSCJAM4NJsiM/o
xpKRCRJR2HHmGFr1GBYa8UZoRVye1NWj6MiMkHSRHmz76Yw57eiwAR+334z0bqB6kBu/EreVTOPK
A9hpxZXnuUfzaOHmRwnosv3oO5in6Pf8wdpDEhREF56+xwl0SCdPe0/3shf71fU7evEVhmk1nTGo
CexqHaTK8sx3+20H2RiQ/erlWybriV6f1T8PzMINnpjpApEnPDBH5asCPK/z1pbB0qIJS7J8a+ks
r8iDG8CyeTvi6XyaVmuCUBwXd0rRPa+4V9j8D2lj3QxJInOVtWh5bEvYfppSFKVaYA9MUAmCIOpY
PvTLDlWdEKSdcYJcs3Ukw1ubx2OT/JOO3IXkcVUziuGh1yx3rpT+99S9ZEnkJ4qMxWjNQ/jlGj2O
QKaii/bUVAO6+on1PHBChi+CPNh33bmO5nKj64ETm8Hlbbcay47NCQ6Zl7ZR9S3MoRHRt8megblD
cR4coIwW99opwVX7q7dk7Ear7nI0SNEvE9bZlcGXEIimaTuUuB0AsGLpu8vDWwtex6MTDlbIxKRZ
hzqWX47fMxBdco1rSZ63dtDx+rwO2gE0cootz3gk6mOrRnwsnfJ2qKJH5AuSA0dmQjhLi1KpnLJr
kB5U0TVedsIaFPn/YqLQKaiCSNNEN4/g4Cgq1bRwEChA1Iq2yPdWhaqijDFpdeP+Y+SsMwmFMAqm
XQQ/e56/L90z+E33FAXf6WerPKVUe3Cywr88rtWpAxIVj7poN3TFdpsCkAonQkMqniS/N+49kfEn
rjry0c8XlmZSi3lQeIJILWvnuPQuyYAYiEslhDK65NBadWY853J6B8MCV9JpZLCSAeJWGsaCl1/m
ge4MdNV9d6jB4Hp50iSGRB7a3p6YnpkwpFa4UlRvoIjzU1kUX5+5f0Yj5hUq8iab4qYLBP6AFg3P
ST30otBEsj1XgJV47gSXGIogANbYIkodL966MwCO7M8PJjgmH4LpozxYEADd5PviLd5Oh2IL1fB9
5EFmXhJ+VmP5kW0huBZK282OgTHOvJsmZomf5BSNZRP1F3fyqoxBREiGml85qzQNTVsgc0SrN94h
Tt2EFSZEy10biGsW0iEgwwOwhw2ok93Xy26ydvMEgp1getHtbZxBfrO5KKwcKmU+MfuQzPlWYZwM
KMbryrLryC+AAm5NFNDS2bpOTRnKYW2cgEsBa2wB3oz/no7TWtSxGFNghkhf94HBdJByjyDk67Oy
AwG8XgRqUk+SRGAlnqAhDd0BQCCgG1EEP+ogowahPx7HWNQziJH9HGeQNEvmddWIwYvsNt5GkRSf
jgwi0a2V93ipsmZynw+AZcFad+VoTnFQZggAK5Nyj7qUfaUh//D1Jf2R6gwALmvIPBqbUBmPJdet
tclGxwCYYsGNC6ip8ElQZVdzcH2hjm1+mPUTNJyCrIox6xBytNy/jz/ouvhjTAiqPZ6BIXULY1M8
AbqkmLOvW40Jjtj55+WpXjmRYAkvqbjZYJ7FvVLUKFa4LfK6Zh4y0J8j/WcQbwy0WdnXMzU34BEA
9fjU/uqm8vmy7ZUoyztMDfSP8Z54EaVTJJAxAGQdAZDrY8X9dVSgAAfpmv+fGf3UmaC+AQZJG0ME
WrfRQWDTx94oa9QUAx32H+fGRrM4GsV4Q/epEbNis1FTaAvl9U+K2k/qfNa09Zf6Nk33ti7BN4nO
+GUNrQbALqM/HXSIp9aAqDUgu9OBYsJZdoYRPUD+wdP64YaAoMdYIok7iicVN2dzDgWsESgYHb5d
j5J/1TKbTmtdB3SImpf0oWmMG3vxtUiWrIgeoaELnbMwqyDy43y8fNxHhkC3HZUxlI88MvygpYpm
DXujGDK/O589WLHQ2YsOXxj8IkI+spJVhUEnmsR+1WofXVVsIwjIT4oNodtmLKA67Wz/zgP5sAxU
LMBSCHoudIicDmtByBwUDfrodvlcVJCHpzZ64GWTd3al56zaeAUDgBZQUgC4hBDF9KnJSwVn7NW3
3EMO5oFn7+PND/0HWUohxmdYwsUMcBybQ3Ng63RACQhqIkg4JHjpaAIw/m23123APJDxXZ64r5k5
LqKJhgTPGw19grhvlPgQ5PuiS29AmY533dDA3wwMkv/J8evq27fgxg1v7jbefuID395/EO+aeHVg
hlVohh/ePaSi8Q7DvLdt+OTvHj4/r2R4gfONcjovwgpA5DeLmxjzothD6tO+oNtCq0p0W2SPtjlq
kufbc0fm5tACBP4Gzk3Gg9KRI0+4PmsAMybA6k4HqE5t1No+OGN9M03dBiwrkmU/3524F6GXkzcF
gkxPF8xVvV5AjzyhAJz3h7YGXj+bOQxLub+86uKZ9J9F/zMsIQqwSLE7p8awEifyjOgb1OrCrAVF
TD/tDOQ3lsk0z0pklYCz4fGEEfS8gMYglJtiBWeJSWs4U535cbn4Ftj5zMzyHOMvcckarLhYNqQQ
uI+BQPl0zfQoccELCuWUsb02G8BjlgxtjpJ9c7Y/QZUCEDceBfEqiMRQCDgAiVaqUYwZ2tD6nQlR
OYTC3eVFWpktDMGCLyBaW1A9Ph1Hv8S9wRqMY4mGV4h1b1ow8qrIyP7SDFYERwLwtCZq3QB4nJoh
kdnWGid7SdG9ZELIuVevM/btshHuuEKUOTEiZAjQAJ9nBh4t4CwwZ1oMXcuW+WTE+Q1WKhb9Tqbm
6bLJs6sDnBx6KiDlQRgl2hlp2ECrEVpzuAeZOn1IRh30K8B5NOqHpsUPUzZADFJ9gwYjOGXrgJJM
4iFnocOFk+PFGF6CQtuZG/a9y9iQEOqP6lADQmd/uIVt/qiNXvM1sMkHrC7ml8tjXnEZbCzolegQ
EuG+f7qW00j6LrVK6jepXoeWWWY7EB/RMOaXlsumzlhGsM14GgZrePNHism/5Sg0JqljakOrUX+O
N4sG2ssCGprLa8QGYJ1eezZB7fIa4t5XCeNT7eeQNJu2Vp5uqkzdK/1tE/2y7b057iUftrI1oa9A
gI8EOh0fKUzC0sx4OiAW7r8F+JNBRZoii3KLFpKOEBnLb7K5pBbA3Q1UTqli9d2uLHXzPmG6Eqq0
6aNdTp04OTQ4GWYPuZ8RQJFOfxghfzcEzTBX6kbD9ejKUWlBfC2DtiWKfyOow+q8Nr6h5gChNsgI
pH1weWjnLo3QxokPv1q6+YY6nfPGjKBXX2SZn0Jn1NACLfEXaw9inGHZ8Nto3QNh1oRJITG84lew
S9AzxJ9niFgwXuqkiJQKgnyQYPeNzAzKVgliWwsvj+/s/Z6HbpwNADUiF8a9X/Apq51cM28KEFAx
LFaVgLLtwXVeSBNmkI5H2bCjYR0djBjl3FfIxk/OU6P6yfCjqq4IF3oLp/4O3HOXP2vFoZCXQ8KE
bypOsXA669BMr00KRVNIbm+hz+tpCFuXLZyVyL8GfmSCf8LRZuqnGq0CLUxUH+ALJwVIRbzhMH8b
f07vMo7OlcAEwLqKqI/GRwPn0qktd6k53RFsOYC+zVASbe86nXhlG7Qy7vA1vwEeWsXwcOcA1c+p
qRhdFjF1ceBD7XQH/esgzsy9U8qKiWdJIX48ciYwKsI9cSafpTP6MClqg1dtMKpeg+NwCaoxQm1x
GdSdRmNLcjKv2kNNiqNHQekjHv5Zswxaa0EHzk3YQe/eY6qjZXqjEskldGX6eKcYf+2CXMcZIyVl
0HiOaYtxzfUtTqyPLqq3sSJrS1obDuc7x+0JVRcUsU9XCXFwSZA6pz5Lv2vm5zBsLOOzSiQpwLoV
dO6Dk8filZBTK3i005Ke6qkfq/tu+VzgfPF0T4fPy1tpbc4Qqmx07OOOi6Tm1EzKOiS3kUv9FJn0
VqFmfshrQqnngthG8m69Fq++5DOQrePqfnYGpmAQL20KxLqejOrrlNvu4BVJqj1MM14PvRmimQBw
Kbr6sy1Ge1NANfGF0Xi5ziFsat83E6tyxG7clLcQY1BBEqe20WcL2o7nJYnZh223IHVwCuh6zoNj
v5O01H78/XwB2KsiVQFNDfgBTuer7nFOjWpE/Z7MQZSAlsotd27kSmLo2uofmxGyzEKPMmDAYQb6
f5t52sWd6ptZFizR6+XxrBoieL4ACh/xWgTHu6TWq4Ug3+9zG6o2xUTImwYigEcUbYyPxUqQGFy2
uOJx6CJBLQXxB7oF4n2jUnNtdiowJdlWtlcgPQoWrk3U0e1lM2cpNCdn5IVoFcGAIOKdLpQBNhfS
daBHi0hjeG0PcU9dP8xu73roeQqqugv6/ve/sQktAt78D/JYYdW6qIlmEK0w36XgNx/gtvtKe2hK
XBrz+0wGGVo5mEBYx+8iwIFwot/TEYK93LRKIwNVo2NdqUgS88EOrP437aDIZA+by2NbWzZUVpCd
OyBoPCPdqCMHUpIm1FvjxTmoJuhCHTPUW0mIWHFHlPE1VHDQp4HblTAmAFoyxVUKBtiVteVFhDSv
vDFPWq8YJafFyvTB33Ht5W3G4D0THKR1UwMBZUrR85sNkLMflBsEkZ9T0XaQIVeLcATtsKQ+sjK8
/4gTgaARHflfCetR3qJEjlKjwRGKqKNxnXKgnKpAszDfRWMuqVnITAlpi7OATrdGWzyysNfKSTyI
4EL691siayFc8YuTIQnTSFW1M40CdqAnG8RtG9od3fUL+fuogUsKfqGgDfIuMWdRqdqQBmLImDkn
6LXmlsN/C9pIvHwldyVglAEJpIMeBAzsdE8ZQ1Omad9mfpm+jVaDC/7TX28jrsbg8M4Q8GaK2IQq
qrLEKvvMt5IROzXflAD+QEj3752bq8MA/oNTFo1VQiRSzdZJFCtGvYWV1+BgBn29euiLT4hBeJTK
ukNWfOBk13JfPHJrSpQU+TN2rdG4z6ypDJCbmcscNNbcfL88fysLBFMID6CFxMVHZG+jQ0kRP2DK
RBeSM9t3syYTFpWZEEYzm8kQVxFMNNXkPi5xk6KsGMePlweysj9PBiJ4WjKD8WFxYcUZFW9B7CF4
wXg0FNldaSXMwQ6Xj4LgCHhbhGx1bGx1KSAt69OaPHGdhsGNdouehPWc3RiKI6vjrJ27R/ZsIUHC
43rCQGOBM7CCMnrbgAGqHGLwwuj1exSBK4nG26TMJPt21SroYXnhGRcb8c45sthsY1ozfynZAe9C
FfulQ8ISIr25ofm9IzG3dgFF8vLHHvehI4/Xx8JulRr24kH352b2FBBx4F3ej+en0bzLUSc25xCk
JJed5oxOEDfDE7vC+UjQvKTiDZ3hqWvZGsmG1A+z8TySbYfRQm2gbGd0IBabvt1bsnLDqicdjVnY
F1akAFeVwzZeleA5lumpePSeWXyjmSOkwfO/L0yfjFXYIWRycfCXfKz6dazlXt0mG2v8W5ikOKPc
s45WcqnSuG+458yuG05m9x1sA1DbjYFcpksgWb7VTc95c8GRw08YYUisY/HQEpRyO1Op8HDZeFVt
fxS81kej53RX9h6Zr4uGeoa6V81tkv6ILAudat+GUhJ/VlwJySNECICQM0AmLBYbVKfsUxaNJp6e
XeOxWDSVv56YV5O5NNBzcjuvLxfmZ5GOU6TIE/DyRb2X9ukYtgZ1/s1iOy7hb9VgARfPxUGHCkpf
dahR0fZX7tADTmGgVpxYcjCursCRHcGJDXCbo9SMFVB0TtSq+0qnIwP8Tv/Vkwd2AooRqLGAu0JI
jOIamV419dguChoGjNKtvRzAnMsetXby8moOGLLBqX9WtEeVZ8rVZGSgnsebSlxdmyy67jvn9bKZ
tVnDlcbFswde2x2xp8uuBiXBaz68IbWKZ0ud2b6JgI9IwPjwaubZ22Vza4Vb3tzM0VK425z5JmB1
eAKhM/OZkgXgqkIZpBzeLVzm5kOvMPCM37AxaKPNZbv8LDx5dkF0RR2E36o416hIrVuOhTX0sYqz
UqHXTleRbdbOqqeWZnvvdIeEvU59id4vqWbMeWgFlBnctwCfgK8ORKenQah2l7mjRm96cYsGdXfp
7Gslmb6BLEYPM1Tavbx33hTIlL11YzUHXToTv83oY2wY30ctfjWcJrtVrHnZZtBv9mIgESXPXudJ
Eb4PMwOsKE53VXyLZIraKuAIxvO18dxVb2Px7fLUnx/gpz9fCMNF3iYkT9DHUGrbTHm19ecJbZH5
1nSCKpZpXJ/vmlNjQk5E0oIsFcphXsQCNU48EG9tALGSALTWIizgaPiNGzpKkiJ4RG+7gbdIEg/E
2x6xX83su2G8KMXk1eZ1pr+AMqQdNmp0o0tBtmfMh9Ba4zVe4Cu5sDkKe6ceVaDtk9UGWKF17V3L
AhZh0wyhTX7bpg/ATNOOvonuEXd8ibJ2E7k30nflL3qm093EPwEwE7zO43FNdBnFKi1nGuDU9lyF
WhVkUe3V9NARyK1BMVC569GvPKTYxpY/1ZpflJtJD5c+VJZgJPc6oP3JrkYGPkdepo9+l24H+7mY
nsYmMNTEV5XMr80ExCHEnyPeXv9Emt1cUG9yGq9of0CGNciUm676npNfbfPkOnfE3aazuo2BfEGB
keVPvX0oCtklbyU9PB264M2U2tFSMAy9BiovsZg34QoWz15CIGQfGH0VzOmj2ctgUSub6GTGhUVP
p0lR2Aizw7zpRzzeYh6fUIODs8XXKLF5l/fsebg8GaXY5riMY+a0McyVYJvu5tlT2SGbQKA2+DoY
u6z5U3Vk6O6VrXs8RPH5nVbdYCnFYAKxa/lxhR4djrleZAIXOi+PnDuvjQsTrtBcFfJ0/0TzHFlZ
DzvzMvnMzSH9/VSwX6550PoH21a8zA2WLKjmt7HJAkvb6MYnyhbo07U8PR/BkOl6lXEzTtsWXRSK
ImO2+TpyL32gcAOJ8piYpYbJN9EX0jmHdIHPkxzmsOdtQFN+sRkgY6aHNrgE6feygmJW7nVqERST
688goVPdB4gfQpXwzgEDc2Pf6q0lKZeftaB/xaGjLFM42VCHVOe5xTzGix4otu9mAJTvawC1gEdK
3Tgg9qODJ1hU0t36De+x/fRJSie87KmrXnP0FcJ+1OtosrMIX6FCa49EnzVgg0WfS5Kxc7wbD7ro
AATbEAe8iaSFg+qizVCbTJA0PuT6Jmn2BmHoFwK/kRv07je7fFcx4bgZ488PcypD1X0fG+BHni+P
9yu2nnnH0ZcIA4YEI8DhLb6kBRNzWu96wDGLrL5y9IMbIeltAs3gOfCd2j6q6iZebqf5hShREKe7
Hg+QaTp7en9o8H7dOiHkUPyUGt5EOoikQocHPHxltb38zStJH5890Cghk+VIbr4lj25iSsZG2x1n
E6DOb5G+te13xUi8piXbCbiBaFj8DngCCLNpMuLSVffAkkHPBA97Z0CrGNzy5UAX0+vZWHp9h468
XBk+SYc388uDPE+k+Rj/WBLWJXaiiBgNLOHFDxcDyCImYIeZ9lZvSYKzzJJwFug5Fi3KYCk21CDC
UbmAX9Zg96SXJM1fKLtzX/tnTOIxQIrasecEYYfWUeAQb9Hxv+xQ9UuQ04deSUMdsSnW/EW51dSt
bhxiekVcpCGvzP1mVK+2s+AvoPK7QdkdmuN3hZujuyUs9VekmrP7cHkN1mMSryBCmxWl3q9tfORo
lsEivBTigy0lup0SEHs39kOsQfSqm4xNBk6ASV1QybGD3HW/Z9FH0yjA5kZ0u7hDUHYyld51zz/6
ICFILgmpJ0BoTa+wlk05oxVV7bzEvW4THawqnFPqqlXvx87ybCopSay4PiAk6F7iVQAN8uunmy7X
c2WkOQJF0SWoVyk30cDCjlWSh4+1IX4xfAGeCwjgGcRZaTNIwtmIwJOpgDM6TkYvnZMqyOcOmNmo
VTZoFYu2EdSQwbaLIy3PZjwODw77NwPmgCfUYBCmxRemqDZat8BLtAd5wT2DyhhdirDsZCCYtQQc
HaN/7AgJBDOiOU1y2Emb9scUG0Hpaq9GZwU6iCzd0nyK4nHvqNm1qw5+TpIHa9TuKCEbc8gkj2rr
k3/0LUKu0GcuQ48hFrnnxQ5zOzR71bopF9tz4ztj9Bs1P9jmdZ9Ldhr/uUJkAGEdnwWEPGCBBL9m
eOrQKLebpQeLy1F1kteA9ZEdWRDiqTaQmaLhz0Rp5Ta23yZj3+a7bHwzpgfIKQC9RvTrsZS40Fp6
fzIuYdPgbR49zQ7GZdov2vIWKdGWqQeluG/ob9YBRQFsy98/m6Ob1eCwAwsq73iCPd2oZodbqzVj
pMTCvojILlc6ryxcyaWVT9jZkh2ZESa0UZtkRi8o9ikIq6pxC2b+qAiN6bE0oEvSS6oKX+DCS+aE
mUSWrXdKhVMqK++1fKOkNwCN0/gXSyAmZ4R5gZMRrIefGtFAJSLJOFZj3z9jtUW+OZbmTOsYwq7R
JuHoqneDUd4MzJHsApkZ7XTlFpahxsUwxsp8bLu71Pq2RI+Xj7TVjXY0EiF1KqmaqP2EVcsWxVPH
2h8UiQXZIIRwhgY+1QS6ASEkSbbGhMvlFB/csg0vD4R7segPQKUBa4emaY5FPp2ruJ6UHMzyyFsb
I6RghYycG63uAGy8UiwZDm4tS0YOwJEGKJKgV4oP+igRiIlTmW2Klam1wzD/NhN9V3TgIZp8K01x
AN+pS+/XE3ISm0F7GMoN7daZntx+15ufLrlVjc/S/gTfANHv3a4I2rIMyHil2D8cq4F+jC7J6dbC
3ckH86Tv6IPLFC+fFXelNNPbOz2dUQEpuw/DhQwy/iEDODunr3GcFlfJvFBfGdU7J0Fb5OVVWtu2
iEHIG/jtGBhUYZnsvtQikmim101VHiaOWwe60ajXWlQm3mDGrseKcfSJmz4lLM99a1zQMUNNHUc9
gGyaLdsAayEZTWauiqsXB6d8zdzRzChYtMbuDNNb2LvLVM8svsUgVLPrF8vZ11Pr2/aTQpS/d9eT
9RDmASU23G9LrEdSowSiW52Ky1Y/7DMQv3iAlFRe3KUydXoeE4U9cmJUCNFxrju0U2A0X0JO+TcW
swdO+RD4ML9PiacaL44tVaThUerMKnLlr2qeromoR1JORmFN2Jnm2HjtIWUOggwQnYFzy+y7Ym5+
Eyt/bCxlL/E1HrsuGHaEB+V4MBjDLPNL9XM/vmv679iF4KXzXDb7LkWvyvJQ2Vc15I16U3IYrgS9
EzcXZjrR+xYFTJi2IGCfD+8jWmOGQhJZV1CRzokV4QwEMr8eohlWUhyxQ9Zu6fwKHXWctoHh/ECX
ugbCc9RIbQgnFmAygmDUUqQouj1VaRdkdFNChs1FpZR5y/JNMvvry84f9LmAuCvW29oC6l3VjJ1e
9i/TfAWmf4NtBrS9TMsunoG9vMoJ9J4ki75WfsOc/DHLneJoO2cL+lzcAhfJ0UUxMQszxBXKaNih
dQiygOi79svox5ButaSBdjZeg2wf6FFvjrdMecz1QLdB7wq93QS1satW9n184c98krNh6ygZcH6d
088roS1dJwpmxSJjkIJILusGz+3vI3vfZu/zInERTWZPcESljFlJW0xHSqcdajgaHb1E21TVnikH
Wr2A+9A0b7pxBzkDlB5vZgiFpPGvdILI0YNVyYgi1l42EG3/jF9wWWuxcm1I+fKY34p+2TdgGdAQ
8nr6oivgiH2diY5iyjOIfJNJEnP/R6j/x7iIMIFaizmBEQDN58iAK/OaRdXGim4iPHzluD5Vn27y
kcoU9MRQoPMLI1oagdvjTSViq0UJmpkhMZIW/Hl8M9a+abx1maxxRFxn0YpwvrOmIGo2wYqafrRa
2PZBnXyYWThntZfKVIHOsgnRmuDFpoL2XLBJtxCeb0Gl55vdvWoHdOiDvg2SMujNamN3rzSWFa9l
kym4s97XqmIC1Ol3/VZPryb2a0pkKC7ZVAou2hlzqeU1bLi6Ny7fxnyfL1sHd5nG1jeLJalv8J92
HBCEqfzq/jqKV+bc0H7gCwdhHKUPwdupFp9KlO4XfQCy5GpStpcD89mpIVoUbhWVUymUNlg8to+g
7HfIgbm77iBuxjx6025SrzX8x3nzwrbDYfTwCCe5BItXDtG+EKFNdwF3f4YRK1kXxrbtdzIpB+5+
53Nq4oUUBBfAdQlXjqFXAHrQ09Z3ytc+2dvuVVe/Jiy0ZfxeMkN8qMeLNyF7zCMYquZNnXwu6qHA
m88Y9FIiGLEo+59J+zMkvjGOLFkDEE0TgSWwSpajZ9k+MkivlAk/rq8NCFUAM4UAu4hinVO0GDEr
a/0U7xw5IH4OkRzQ67vrjwVhB89qoi+OxfkktNSbae2NtPQjm1wPpeIBjBe0oy2p9XzxL5/7wx+b
wo52zCRxaxU2aVG/ZboNclFW1HhCYfnObitioJoFiLpH02x+pz3J/azN6yuL2croFVQxfur90n70
U6lcNyjfXKvjVH0n6BF4HJSU3ODVFlUGxx3oLl/aLkgrq0GLYOf8Zuj4eO1ndf5JdCPxq3oiwZwh
Q/HnDjS9mRXH6NCwwV8ELHTpOZWb3dhDPNygkhJDJs+aXtOuu2k7fgOaSzIF4OKjHxCnqPZO5pq7
xW7Jr0RFi5Q+ZnntW4oZpsb0pFZ2vs1q88kAgd+OoO8ybBR6X7pUlmav7gH0tWCfmS5o7oSTRyl0
u0E7fevH2jup0YpDPdvwSHY92X97fn9tgiNT/FOON0Ezuo6i5IjMqb6HIquXOLvKfVcICGrtqyyp
wOEcMkvy8rIWoYHC4G3bBNICIldA3UNtryDYE/OEx9yWbdAY6o9lv2/MApSF6W7O0dHXqW+X4/Ta
vDpIEw3U1sEbJHYZFEDc9rPDIBwK4QRmPwxmmsFB2p8pMBdyfYi1k/XYnBDKosQ2FXWCuUx9GFkb
ts5L2v0tzIAv4LERIYrZjeMu5QAjcfkLbVsUEC32UDcQhC6v9EhGTHiWbH6ZwxFgo0cJra6mYI6y
ZQQQu2p9C3o+LPoxAt4LGngDqJDxucf+Q8OGizuwO3fQ1/x5ef1WJ9QB9RGsg1lARPExhVQpmP5Q
P9A/ger3KSBYtSSyrQVTsJb8Y0NYtDoHjUA2NVg0MD3SZTvGemCnyCDe9f6TtJKa6/qI0L0ItCDg
4OJF3jGyMjZH7PTCMDw1sUPyczL/WseBuwhKMf81Il7as5GoRMlKpMtl+woFkU3RuOG/WZk/JoQE
yKoWpegVjKOtKEpQCqj0O9+S9Uf+jyT5n1NHHMkcLXZjtTh1ijhUqi2ZFi+HEqFpfKtVz1Wul/LF
BtJ7kG2ytWXiB/h/z/AzLqo50fS+RKpQRIunAd0ZISRmMsZwmRUhi1NsVixlhqgIHQLT7PHKvkmi
X5cXan0KIQjN8YPYIyK2N65dkhUzjPTpU7xs1fFlMbcZruZRvM3pRml/NskLbrSXza7tKjSQ/WNV
ONEIFE9b0IHwyPuD1q9US0G8d6UMeyN7ysxcYm11Io+sCYcasykwDQasKco7NT4ICCQW6ckpFmP+
c3L+GZKYdU1lGkcujKTVQ9Tf6e7tpAKvUB7mJGhjVIdKfwTkrVIkZ+faIQaJpn+SAz74oxO7SsDN
sXQ4se0m2i4QJMhpctuP8W1jzz/sNt9cXrk1cyjlomUFQrIANQvmXKNzKcWzqT9or10GojkwFy1p
gGK9Zw+y9+A1Nzk2JriJ0RmLXmYw5g5PkXWvAbEGrQWHlYFp75PuL2HufAUxj+hTQSqAmC8Eragv
KjvS+tY39Gob2w0Uf82wyCSHFv9mMVM+tiLs6lRNodTc4tAq3dsIMvaWvc30+5RJzKylVMdmhAta
P07LTBaYiZdixzqybYfeawwHjCWo/qAEXUx3qtYFl71jbacdWxVOSzeLYncERseP9Xe3/613B919
vmxCNn+CA1KoNLZoSEDAAvEzSP/nxKsc/R0wpKtWe7xsa3U4UI2D6iPXLRRbQgqb5d1AhtYf4Qng
aoP8ovneoAH/spnVIbkg4+BHPhprhfhUdWU6A8Hf+iaubiACce/7ivw24nKbSyUSV/YvXglAxYRD
Hpy4IsSiSSmpi6xpfNPZ3engeR2HW4PKHqH4OgtOfmJF2LjFTEq8QLUNNIF21dJ5jSwtW3FvGEB5
FxR5UM8WU/fZmumcRTBgZm2Qp7a3aGRT9s9LAxxhpHwkbe61TiRpUFmJR2gE0MFqCOYv9CMICwWF
YMuIm67xaxtZkxp5k0UebHC7pMV1d12Z6cNfO8aJPfFMiU3NiRTYU4aN0XtpW+5Yvl+k3CZngBiE
vhNDwvW9SCyLtQkMafW+IntT9zsL/RVh5r4ChaOjeM+y3ZRuzaX3ut7BJXCR7IGVrXb8BWLhGBcj
c6x0fME83zDAlXVnlxW7y9N5Vp0WhilyAORxj9sRX79MmcNoyn2S/h9pX7bkNq5s+0WMIMH5FRwk
VUk1u6YXhqvs4jzP/PqzUOd0W4J4hXBf29vt2I5wMoFEIpHDWjaNp3bfoqktNROvhzeJlPGxxJNH
oOD/QzgofwGyQoDBw52JdDGXeSR946gIGgFnBThOP4tfCu2xlUqK6gRq4TSRBGJXD4r9RypnskA6
IqNsDo1j9j64swoCPKLWl4G9UtIqT30hReX6Rv4RyNnsGKhFLi1Qs2kPtXVrTyjSCxK6q0sJHAKF
wVZiEpzv5Z01M6jCCrCsihx3N5MdTa5cz4EHJtvcneyioqpBempHJKG6tqByp5WqIO5a0xOdLWjP
AzYoJi/Z3x/FXbnRzVI6YhwvxPM2CAlwhW8i0fDRmrc+FsLZjJRhMmkZ5sYp6tCZ0teMbOTAtU1n
bDaCsyESxRlKJ9tNE2TQx5i8EEMf1X2sv0TV49RtbLCRjZWXpYco+1DlzdJvMdW2qJhWRy3v7fKH
rFyGwNX5s66c/XQxprEAiA2fl6OvU30u5NlFbE0TIIBflrS6gzpD02Msy5iGO93BlLETRDWBxqB0
BmPEjPJYJWIKUFb1OZLChUSRXUWZlkFKoueu0rpg97Hkq0G+jupNoF8PZu4HZB+nB8UEtfmbnn4F
ywemaS/rylaNv5Ax7vSvrpy1AudNHjtAMzhq7Jlgph1LBzSItItMajTIW3b/5XSgIwHAkhrgVizu
QjEsMwDvE+Qti125WaujvmOSn3qni17J6lqsgbZtQBZBjIp9PN1GkO2ApTbCAqO/xK29yUWDEp2B
AZveoNC6W2jtjV581YPF9gsjSH68T15+V15+S25iV9ngMnvJnGgvb/92HIbdNkcfxvdeG82IxocR
H1Zbj2kQAWp5l4oAQtdOLQE8PfwggAsxjXmq/KKOc5YVauPkzXMtw0ck226+0hdPIaLC8to6H4vi
fFE828q0qFCnaz0ZdYuUiMqCIgmcC8rrLhvTBRLKfKatUtNUVE1avTmOleC8C6aw8lgbICJOdnpz
HWnemP+M5G2ieb10FbR7ZfrLPhVmBYTIKFADugSMP5xSfVPkc6IwK9B82fLqeG+LRHxXMPnTTYBC
C8JujK8DMfPUCtDuhZcDIHMc9JhdtX67sW23/Yw3L7Pb+xXN3cAJKCqRuUnbbelJgvt4zcUdi+cs
QypzHfNMbFGrxpHhpxEZm9pVvPwXOYj1LdnG0Bfs/VRNyxjlpI2h5jzdxoarJR9GeauTx8uucu1a
YC+Kf6RwDlsm0siQ8uCwExlTCFsjxLCjaDDjrEuPmQWItVU0qAAdCn8+1WUkWc/GQJHasPIbSd40
mM2znoPwuV+oqpfXqX2XQ75m+Xbm2aKTtiaeYJSZwXHjCUX4XEc2G2GklHPrkOm2RZ/MZN6b0Ys+
fZLiSapptLitcQUMyl69JSKI/ZVjztJH6AhEnwjA5rgT0Zp4fwI5vkVru/TLqmogE+kiJq81GeCd
QPcjgx3Gg+10eft0AJeIbSB3WqHRT5l1XzdTwets5U5FGyyy6AgdUH3gu77lUTHSZog6R48susTe
Ak72xvrqY6+dGhqLcE1WTtmJOM51GdGcy/ECcdIITDbJAszHRJsBMb0+bS8fge+riXMoBPBsAFIE
jI+B1Mfp8kWWNoAkM+uc8aqkmOJ1ArcE+ztN3f6q3GA6cKGl92G5NdUfBieipoPBdvczd9O96sjU
fBNhP62t9dEH8XepZGfauGj4IDT9kvj3bEYuXHbUZHQID1UzCx76aw9iLIBG0OgMeEeMR5wuwBDq
pWYWkKco1KYShkAAvut8tq/R1k4p2DNpaQKSwxGsO/tnz9f9j1jO95BmQHqyhdjn3JtkGta032Ai
hQY77S7eL1vbH64xsAzqV/sdKfqc/rR3P9ttEFKVhn77cVMubufPTuBd/rC1KBbrYWJCCE9X9Yx9
I+xiGbVKfFjwQ/Krfeh2n31NLTfYh54CpBSKNlcn34kAYNaO8bFYcroNQZhJyqJCbNiqVFEHar1c
VuxsVBfbe6IYt9GqPOpDbULC9Dm46lbzGBFz8tr+iJ3gUUcOmIaP2isIsSjaEdyryEvp1//nJ3Cb
nlepHmZh3jmz09Le6z6UveaWP+7yw+dbddA340vgYKclF4yE7nxtCYxurVvpZAm46MEmYYjaKpZA
2h6m2/wL7ZtbHfRcu8/XcoPGPTBhS++YVX+0N+b9TH9dVv8bxfLc5v+YFhc9TA36iLQY6uu3t5Zj
bIYPxZ0oMJPvPxUHBJee6jQTFRRaz+YMv/cddB7gvwBJAXJ6p5Zlp1Vc5UvaOX3gtRXYxGNkx4Fw
YwAP2pG7gxReoXQoJ47VOfJ7HHmTqBCwegczdB+DzQ0BbIJb97kyK8Mcse5Lh8e12oHTT6Nwyo5W
b1R1V9q3VkvDHl1Cxc1i3VSi9+/ahQIYFw3666op83ekNJGl1HrIB7CQlWC6eFfYIfLBz5c3WCSG
O8MjhhRIK2N/AwC3LHW5J4rxKTXRg9IFglj7bGjke1fRmQx8NgyoaDx7WVREnaIzW7JvA6dzo01w
b3nZbnqynpSNuh2upwfpUHw96r8Qdfi4SvzWnenktC+iU7XuMY8+hVO7SVpzDCWsbjrj2A54A+Np
mvi5g8GZCfAPDqHDRvaXK3N3eb3X3jgs5gHCiALEfiQvTk17mhUZYC0JFqED4Jg5bQAO43QNtnbK
F0y8z7dIsP7sOhUQoaPAmaw5bKTGQciDowWoNy62y6RGrQFe1zkkRNPv70E0S8K+nXcWBuhEGN6N
jMcU9+/Ls26PIbsgSTTPE3DVSzP0JyXMMAufh7V3eSnZv8ZJA+8C4jukphWkfLmVBFZYVJgyaro5
GPc6yX6sG8uJdbDvxe9DJUIYZy7nkjTOETaB0gBinPVeFaFTZIe8cYLABEH4Qzq2NG0PmiowlXWJ
SLygU55Vrjn90LOjFWkLhwdqQa9t8E7UXhKQQvW5+jj2X1kQOkMqKqqtxVaMTQmxJYqt6PfirtxE
S4bO0NEconROqwPYIqSEFBTI+PK4IxkgZkCnIaFo/lMHvVeT7mpVEN+u7Cs5tiIulE7Cup3rCVaU
dd2uaAy/a1VvtgaMQWl0jt4uW9HqmYDJotsTsKJo+Tw9j62phGM/Mpa9LkZrYruf5EzwMl5bU4KB
aUYSgywfMuOnMsKknGVZrTqnLGcKIE4KhGjQJ1heGpTXQ1FcBWOI4YN4azYAAWgxt6lkSCKDDU8X
DeaQNYeP3lYT9UzgLJ/V5siQh+rQN51TSJZXTR1GzTCJMmebKZi2Skb8osh8c3xUSgMYu+om6+dd
QRRaWxVt9GSPaUAQBZe7HjA5ffCeFD9TFCv1HpiyaXaYYwsILl2GwrkpcF6rnhPzhnj3qDqAqfk8
SqqRSAplfLlSv5rjXrEpEPEra9NHd3pFp+LawOz/ZeNY66BjQFD/yuROvRHojSy3kBky+Fd0HRSq
5ISjl6uSL5e3k31QMlAn9uhO9Pv/kBY+Ec6ZTZQFZEpmCO9H6UfXYhLcemqVzkuynE6AhNJEDIKr
0d6xuvzRKywdnLZM3Qq9lsjxRcVbioS0oblGaNCxdtVmKwPhUdWQduloJm9iCd7w9zhfm/ZvweIz
V8O53BP9mYM8KuKgLpaF8oSvMTEJaE/7745hHTAA3hKknhnc1cWrDBCjIn2ps9+S9SiQz+bjzuQj
eQtMcg3Uo3xGS0+VpsYkG9afPDWIcrXoGdkXQna6gblW307Rayiqza89pc0jmdxzQ4sVpZq0Ab43
e4wGH3COs2RQW/WHqaJlKPBMK87vxNlz0qJ5VKXQxqWmmuVr0WIqyu5II4j7Vvz5iRDuHtPiUQoB
EIju8yHchWHsGPp9A3B8VJL8TvsPzWuQhrIfI+Rh5sMZTdKZ+bTg1rRj2TPJ4ljxixLHT11p+XOC
AEERMVqz7+fM5Fiizo1ZImxTkqFnHZvo561Itg3AopBm/yHDDzHo32GsyRjT5byBBCj2sUzQzCvh
SUYraXmX5Z+XLX7F+E5EcMc/IGo1EtZ7KifFFolRakw+azsAGtwErjgivV6Wt2oZgPEDh4aBSjGf
x1GnGA1kZQ2VCjpIqt8Gt028sYCGXczuZVFrdzDQ/v/I4kx9KOwZ0H2QZS6lfDd31cGOjft+sTfV
gO5olUiPRItbqiCjTKc2m+8C5Hs8wORd9Vme3HZWnv8QfNOKgzv5Ju5k2EM1DnaMbwry5Fkt2/dc
rm6yLP0MxuccBcA0CNwREBl6mtBFw+RqEH4SIxT5nJWQwLaRjsVrF1iLgIE+PTJVqKJNvEZrHRAk
x/pn37l2+pIDfE2g7lpAeyyHS/sij1EHcgtOo84FPFToxdvA7VHMphrVNz+lw+y2t4uXu+GjtDe8
y8LXDumxbO7BN9hDMpslk03SjZ4lYLGydzng1i+LWVvKYyvj4oWy1PvEYh33bXEzMMi7FlCZ07PZ
b/+LHJCOAXUVkO78hNfSFiVKfpATh44lb8ww3ZUYYRM2lK5FBN8kGf8I4o6Npg9TrPYw0cH6lKN+
Y8wdssuB+SOMiq2avRm2tVWsiapz5+btS0uGu163XyoYq1KkN8ksu7Gd7y5rv+qnwNzxz0dx56ZE
L8QELG/4KYbYt9cQmoHoNTfRqoyhn2kWbOqa7aAc8q84blMlSeqlhmCx+xllhM4FOVuJ1qTLOq1b
DnYTnYwYEeErkaM8Fc2UoHMSDOuRWflBWVAdfWypIriO1xfvjyD290dRVZkYwTAnLWYmil+avtyZ
QBqzfNAE9vOnGohI8kRqcddxM0ZtjK5dHAhVRRKAyna7kUBCASCCy+u35lwAGv3P+vG3cAkSHh2U
bq0TxW8tChCZ7OZd7nT6Sx25ppVeTyIQnLUsJaIMAsZtPJg10ACdrmQaoAn0e45iyaftBHp2BZ0h
RVzRTCtvUnVyJKPyLf0X2HL04jfBJDIeX1QubNfo881l9dds9PhbuF1ddFIDpBJXdzsmQF1BK4Y7
1mrkanGUbi+LWtvSY1HcllZ6mVmJBlHpGO6yQaFh3O+SJXeWiQjefAKt+OHgua8mMmEawdEV6VDW
KJ6oZGuYglLhamxwpNF3Dv7oSMBqstIMICaQsk0fay9SieZ5vfOkUKUZkL9SBU2Bo7GZTJS3h8Qz
AXDfahqNRxHe5trphKMhQP7SDWSduTvSksdeqnWYcRuOTgbIbKMzndbW92P3EStA8C0W0Z21FoUB
/gVNKhaSkipfbR4R8DWRBW+qzuoPu+lj2pZJBqFF7dYqATdNqAgO65mWCnoDCbizAB+E9gv+ZTXI
I6iNJQvcFvJOT2ZnBE+BvleV52Z4EM70nm8vKgggs0KHB/hKUSTjrgvG4DUsUhk5r/6Hv/t99+nd
PIauCBr7DGqCFSowuQWwd0ZRAy7WU3cQSpXaR0seO886BZE2pXtQV1PH2wqqI/bZAWQVEbaCSH4i
8WlzdzIJSFaSsIod9wDG7tfD//7w/YN/oBCLX/jh/d//8IcN3VH8Ap32//0d9TzqFXS/d9zt/f32
637rXt8/3z//eha4im8QxJO3EYqzjPwdZUKAoCDOP10TNA3pWlD24KZ1Wsf3/dj5/rGNBLfneZMN
E4SWeTS1IfcMuzoVJI9lnuYzFt+9dl3f9aG0RwXeaG2HgXEP6gfwMBt4WnIOv1HtPK/jOka98fr6
+do9vPubl0+NvniCLT4f/GLqHEliB+jII8lFqAR2BEnXhwO2DcTvl3346sawGgRBKlCFr+FUiUsb
E3IxgK6uD677evB/0w3MwdkKDvp3Ep43gGM5nCLKkJdRWkLO4f394+npKaQLfQKrO4JItCmwn08Q
7e09Z/v4VTmPX48jZT+/ZhStI/YfgbP/rh2efxG68WwL0xyAPDldWjS36EXE6IRddlx2tzssL6O7
d7ZbxxGo//2PXRLGjvLRPo5mgdb5mglzYf3Uf9jgZEKSu3UFogzmXs5EobSDzCp8HLLMp6LkqQ3n
zm6ZqAM7Af6OHXvmCKAe9HPZr8tWtL6WRzLJqczQTqe+rTvIzNHjgN9QiMfvz9A2dWLn9+Zlc7e/
2+89wSaeh144H6iN/qsse1kfrWtfDySSUwiGByyp7z9t3pwbkVNZPe/HUrRTKWaoEJBpMPXcAxA/
4T3vNrDUHyIzOU8zc+pwNmnEWcOa5SHo1fV3G3ojkqCyBTmzDkPTgEUFZhBwr56qoiZlIaWgymA7
dW3S18HvPdff3H1W3ue3q3S27AwI3hrrx/9ILHf8UzXIkR6DWGYfKX3tndfn1htxHczIArTe4Lom
TgXFTanRDj8z/PEFTTToLACSCDUoZuFwOl3BxWSf5XbZih99GHdfWEUEChvtf7eWXaPu4fs3HBx2
eNiNimuUHVb2G37Hjz3++32YcJzww2XH+PJ5Mth5ubBL/CNGqoO6l0++6vvbfPd/b2/2Fexb8As3
Avsh+oLzfm2sC1pw0Y0OEk7EMdy6lCUAb7UGLBNMMCKK7x9wkQ/0BdrfOFfMTbr3viioOYtpgM8K
jAmM87FC3BnBrdq0kTpYkDv0c0N7AzNGNmZEUt1TMxGB3Pck0ckyc8I4r9wlhZRElorLr6S3IQ0p
MOqcgf7Gnxb0b7H/B5GbB30p1N7s75yH3cNm53lQ/+vr/heWZeezg/R8f729d++fn6/vtz39Ct2R
/hKlzc7Cc8THbFEQEGAuCey8pydXT8e8AEQGHiSYaUMT8YyMqbcoKhLq9RT05gajS/EubIpM4GRX
tgSwETq6NtBkh3oh55Qw21bPizamzqQAmxzdokC3KpdXfdaTq7QAaIXA+HnbR58NYmecSfB7KRr/
CGv60myGZQJOIPqZajCy2x6xGVmqd1nOee8HE4TKJ2DBdROjUJxe4RjLGPKCIAXjiIqB6s4EYJyI
LmD6UP1Ieg2DH23hT8ULMTfgypjJYyZ5lrERfAe7PTgrPPkO3grTyZb7AN9hJAG1SOBntm/md+j3
1SoMZ6Gza2/CcSpeXaC1Dp3pkgDdmjnfSx/AWVa7YP5sJvgATYnQf2KFVJfB7qCDEr6QUy8PA68B
bs5ltVfM+URr7kYI1KrXkxFCuynykuqqAahMFvnSsJWmt/8gCt1GIAnC/Anhxy/awO4J6O5TIMGX
AE7fVMTLGgxFDW4g6m1iNnO2lEghGGACNxU83/H3R/GIlZamFjbge5vs26UDn/DLIkLsXhcBgmS8
YtFgw3dPJbI2FDUBjmY01+ixd2flKwtfL6/YeSDCzga4n/8RwgV0URMFC7hHU0duwRAOwg+59SQ1
7F/zAZ3uBvI+2zBd5MdiQgo9q6px31VAcvWmXop3aRbroofQ6iE5+iAu0EP9daliQPs5EZBdZKeJ
kE+3XD24NgE6EN3b8a62/bhHSs08xLrTKKIPOAucvlfERC0R3YAWHpinO0u6VFtMFENYEdrpFCeX
PFXbGfJBR71Ej2kpuTbmN0cQMX1q+k6wH2dhCied2w9p1mZ9rmHCpbyJupvFDCiJP6zZHccXGROq
jd82Ao3X7eyPwtyK22NaD0UDhdXgPUsf5uqQa1+X1Vr1AcDK+mdNubi6rOVFqZgIsOvIzSeK3Ll1
OywgqRIxfYuUYX9/dC61vESVucT6qcl8U/bvki37JPpr8ElulzhPbqfAL2kGJgVtfRG6YrXNaDkm
oG/NxjNtgdtmIdi5r/mzepzbLu0i1dGWAl+z3I0j1ewbw9hPxSYGUVh3BbaQy5t1XgLitOM8dg2+
0qSXIK8AMstr8NVSdbt8ZB/hrtwlD+gK2qRPMMgPXRANr+2divEX0MAhsQ/0j9O9M9Q6a4LSTp0K
067jzzABy4YIF1wg47vn6Mg+epIqOWqwAANPA1AcpZRgeha0FpeXcC2SOtLkO9tzJIWAp2Y0akjJ
M/WJjKqHEqs8jCma5gWHd+1KR/wOyjh0d4HZnju8YNTSGjsCZw1Iq8LGz0GMMb/2cU97/XoMNpfV
Wl28I2HcMVYy3ZgGBcLGYPSM8D7RQFw9fFwWsrp2R0LYRxytXQAPiKgQQkxce2Q45IafIfMuByJX
u6oNyJPYFC6G1vmXj9UV4TK3uMIrtPeUn9Mw0lnPXV3xmpp4VvSYgQ5IKfFEKJy+cWf1Npp+Nr3g
M1bV/fMV33nOI3XRbjDEUoWvKJJ9Pv6c9Cs1ewwkwdFak8LG80FHaQCb9ztbcCTFtnGHGymoprvl
Rktd27qRJtcSsQSsrSjCawbzDF4qdOScbp1RDVE7ojkXtYyJDvZbC/7RMRHgAp2n2OCeLNQSwHID
kLuzl+M8KqBQZ1IUGfw4fVZnGtiaSiBUkBqcVPD/wPEBH2/jhanVHyxrqTA5MM7lYTLMFjPXVmbV
v0cJuVJwKpahTZwliXrXCjPyW24zPQGDXQh+xVIv5NpvZxB4eZqVd91+GNRJ3mS5PiEyabRKczW1
CEWVzbXNwgA1WnFVpPbO+pwzdF9KfQyC31ohbhF4uQI6MYv28982g7GF1NGnilY3BZE+d69UlaLW
komFrJsQg6mJ+ZVVughog/kE/vKyABIAogFGIcS3/AS9FkkgysWjp2yvYzCIhkUk8IGr62WDVYvR
wTI+NM7shqivlyUGFy16Pdxpem8wA2VMOpAKalFb0Zo6qNdjVpP1B2BQ41RWgLpDPQNqAnMEObXK
+yG7u+z+VgUgY6egO4qg+4tTBpiqupRlUAbD+bicdkn3+V8EgGsI6FrwBTzqih0mU2hrERAjRvOX
ncmOBR4bwdP++4Ljdx1TwZiwxt7roFs+XaayIXndJCgqTm2wUWLPJnjR5q5kuKr+HCajW0v7wmKo
gALJ68v3RzD7+yNHN1Qh8DmyNHPMuvgJRFFHC4ng2KyZ27Fu3AWltJkFImnoBlQtTCa76uRJlu7P
uuC2Zd7ybA1Zl4FmmAoempwlYIzctFBlz5zGVAInqj8nNjQyvjRDcmdPAAXRimwvp6IobFU9kL1h
0lSDjfBVzRzlxy4YIHYejAit16qbJuZHVgL7Q/p12RTXzQT3BAOLRx2PL0rJSBYXBuOtHyrVMYK9
Wd7Oxk0U74j6u6y3un4vkSdz2F4Wy87o2cIauDhQjpY1vN9PbUSLyxlBATQ0muiOYKCz+FWDfNRK
N9roXxa1eiMC3eYbDUADZNCpqDrSCMa64cql2r4ZY+Ioo7rvwtS7LGZtz5Do/1cMF7FnrdaXHSZV
Qe6rDlQdATsIzOcYlGVJnwlWTySLu+S1FDjaQMHHnhVvVnZdpIesuulFJNfnzf/sckLVFR2KIFE/
I1EJ83huVdzGDh4jv/s2cWq5p2YWIVWs0Txq7tIic8v6I24Kwftn1YUY3+QFyEqCje10z0ptiMya
wDzqDs+7Vmkw0Cts+xYJ4d75iWwWsAwIicf0eQzkJxOo9JeNYtXMcVdhpJLFlzwsqjSb9rRIuElm
qf9dh/GuGmf0Ettba3yvm0Fg6WsPETRH/SuNU0iV8chHu3Lm9MqCQFruPaRcaTj+tCLpJRjsG0V/
uazfeZsHTARz/mAextw/aMq5w6WbqpTHEkSWUXU/oh9JqeIfJiDwAVJERxCW64XidkVV0UB9Ve3Z
Jb3m9lblmY0IRGF9rf98CncAAzSbZlmNa8fWR6eWcPRuutrr0VGUieZEVxbaBCskkua4GfBS5syz
bchS59/cjxMI39tNYrqRjh4ptNFa75JoglAkjdvWuLe6YckLHEO8l43lRx2+TiFBnQZPJvvKEGHC
rTgXQKag1QItJOjfMzjn0laNvpCxx/Wtmxvk/Xrpl949WEvtXradlbvVRBSHBwTrvDwbitImYMM3
+ZA5KVhZmidj3OrSVaFhHqqlDbDK+kpQGF1bR6BoEaAVQjPcq6dOxcp7MB4HuOmy5W6qnaiYrom3
6xNv6FoBWsKKLWJcABlwTH3ZBCqeipIlownlCndO21vXE+IKOvWgVtfRihik5p2h/S3fIhq6IBDD
bqqKIUJ0D58KXMJyClIJrjoZyaaXLNqhpDHinF3eszXbOBLzXeE9Cu2allR6x8QEeBYl7QH9uUFF
/IkIPNlaVAJYf7SQgbUNk0Dff38kqLb1vqsWhqlWNWCVxdhwSruC1Ndzpt1LUxvfW/Gsfga1gf7E
okz9KDH6CNNCRlEL7qK1axBlWRvlQOwl66s6XVspskjeWZgOXJJ9hQF0fcSAesBid6qqviTDoaGe
Ytc/L6/1qrkeiWXX19ESgAcvn4aIIH6fpPu6xEGMjOcysjaSvdzVZgImNSFVKFOFC8tOVOXiaj2Y
ArUt1MypyO+p8qZhQ7RdaO9Ne2dqt3b3o8/9GtO+erIbA8ETcs0fHC8z51QxVKaYgIPEdTy9x/L7
SPxsYfzKV7rshHZLY1GSVbTAnF9d2qCOSwMCy1kC/dNLvfzIgRtCysQZ83cl2l7ez1WfYBkGGhZV
MK/z3SD92C1lyIZMOxmDp+22MzFgZjnyENKxFaSrz5EUmD9ATgED4RjXxijlqfGk4RQMUgzdVKOS
kRuP0QAyzmAkyzUMMyvBpxYmlZdGI7kCEuCjBJxIdzQ7w0EC2MYlHonGB9a0R5MBmHFQ1MbTmnNQ
9ljViV5osKzA8ky9utaSTdL6lpRualAdXV5qwraOt+MjaXxGD4xnYVdhLB1jVLe9ArSOugFwTHcP
5+VEpeaOeeIWDTnUkV8pLnHMnRE/VckeTlrKH2Sgjt5NruQqieDDVkJOEzuDOjjSZ4wh93RbJLWV
kFLDKkyoi6Z1dYurYXdZ9zUXDVQkTF0hv2BhqvFUBACnI4AXMm+Vxmbqzhi0akCXhTnyZqljP57s
7vHvJaL5Fk2NAFtDSoaztaFGxcwqwF+3xE1y24ct8mTykh7qQYndIOxaelke04DfXLxG0LqCHgnA
NnOLiMeHLqGTGY/yVnKDfrfAYqPfl2WsXkDHQjjvC+KEVh4jCBkk26ZTlThTKHmZrrpdMtJymDYL
MilFYt9Pph0D7OqX4ANWqpBA6vqzj2yfj9y/1ncpQTyPYN5OnLL+OfQ/jMUbFTRLvEzkkEd4SLxd
lrlqnXBMsEAcUo2HX8llKUyTBqaTjQBYytv9GIhG4VetE62vSKwiLYWG3lOtlEBJFzTWYNK+3cvZ
tQn0EbKxx/vLiqw6G0wQo5tfAeKHyZ0Bq1Sb2iiZswmLu1SVruqofpyt2Av7/iYKG/eyuNV1MxFV
ArQOszB8r7vchWOXgzTZYUNb161R2ntjsZ4vC1mzepjDv0I4ewCvC8icBgjR9QmzgjWVktStyc/L
UlaDnW9kd/Q7mOQMnDFDMFskqQG71/L7ZlScxK528RhtpaCCS9G2fWVfj/pv0/5PcRbSrSY8JIxP
tbhzDQCMyA5iGw+PHqcsflMwhB01xB+iADiw+SbX38dy2qBLW+CVz3tOAWj2LZPNmyHuZGfx6Kwp
Uw90RX1hoYe9LQuAC0ymG8bP6ky2kmRctdVTE0bXKK24tgbkSKKBSwtThgkClM78oSXRVus1tPR8
Xt4N9SxE+f4wpLoVlsNFheD0w5owGUq0M2cglZNaV+rD9CrSS5k4mR0nzySQlzfLzuwdxgVHIHbO
qdv0HerTwA1PnbBbAlqDgPWlaCr5rghIErgAvdXZtHTaa7Qcpw7kcRgJBj2robomiapffTKEo0uk
fPqVFQl4voIm9lttArbMGBvkAwgB+q4Y5/R6Dq1+coKwWR56u1Geqk5O34K2Zo1xUeuD27nN92C9
sQ+pPJSCHP3ayijIHpp4Haw1lKFlc8hb2KkJ8q+NZCzEQ7V3V1VNs1PVMndnywoYe9kgeEWeHXYG
b81AqjQTkydoaDvdksmKzGRZQDffVU9BgTSDKmo+PDvpnATuPh0BuzMneZQjYVkh6t0b/VUg4us5
85BMhoZ6NZJsGGLncW7yGf3s9phAC2UvT24/vA2mr6a7eRS4rW8TPbmtvyWhiAZ8GRnAWpzH79XE
DOcA0UEPQLnOZa3qpg/3RcljvFuc6h5YU4KXxHlWipPJjOfoPFsF6QYDb0Zn8rWv9Hr0LHfZlPvs
pt4BZsPXd6ItO3u7cAK56DbTu8YwBwiUN+FD/iPep7vJqxz54bI/WDF67Nq/a8mHtXoVR8bYsKDE
N33AN7e+DnUGQRggksLZX1JEyM2z+Gr6XNzwPtgD71Ry/xpp6XTJvkP44z0KSQBwY0hJ9gEQHaOX
1h282DcFlaLzC42Tw90qvaJ1KLdBjnav+MO2u248+IXXbCMKOlaP7dHmMMdxpNBCzBzxAQQZ8nYJ
3LDZBeTH5f0/j0oR8KJqqOAJCa+HI3wqAxWGQe6WGGnW7K0COjNCmXLwZuMhMH3LBm3Olyn7pSnI
Zp0Fbd9S2WOSnV+bn97Roz4wQGueOwGjt447GgfbGpdAKTq3zLI4XwH1AL/LsP+Qx+IsT8n6rCWY
KXNao/dKtUbb4Uspv+LWp+Ah8qwBmOGt1G/Q4eCGixB+cGUHEfRYgPoAgQpwcjnxlRYktlYixAJj
2uhVfrEt92riVNfBluVbN0A8KjbKY/hyeVdXlvdELJeHyJJO0aKKPVbbq2VwJPUX+iRAEy14Np33
lCGYwIQBBg2YcsAzOTUeJH2HDtUwJMiHBszsURQNB4QH41fcIx0haz2akY20mj6sQutvimmswLg3
pEgTgJfsajSn5iHD3GoI3Lcl/9HEWnpXZ1L/UdnSIrjdz/MX+FbkMRU8KIHEdlY4ifNKZ90nmUPu
+2eb5p5KaOTKu+Wq9MuByk/t9vImrFzrJwK5TQADFUsbQ6Dd3qsAJDRFYBhru3ysEeeHOi3sLAnB
mqOoHmCsSwklkVh2Es29rMiaESMJjK4SE3nns2ESqR7qPlYQn1gGqh99elOoyKUPjaAFaGW98DxG
mM5QAAGryF3rRT7UyYgxCae3RjeWEHhOzmVF1kIUTPYCZ0Nls5/8I24EYuM4NFCEzGgx9kjhDT2h
LfryG0VEXbKyOciVsK4pBdUs5O1Pj8Yga1U2YBAdySE6FO/NdNuVXpKKrHpVpSMx3BUxjGMNcDHE
QvPGfgSkDHHKB/M6uw3uYqf7KkKaxpSADFtya4FrPc+I4Rq0QAaP1hy87QGJd6qhpqZdkKbQUHnU
H7UrzZO85EO7/9BvkH8EzN/OKmgPVlnqxDvVmbcJeD0FDmjFZE4+gTtiqW7HxJrZIhdvhnVIRIRJ
a7fjiQBuFxM5HvTYhgD9U41pF9CYDlRzYwLiUK//MERJ1rVA6XhNue2M4iwakggWGu36Q4mxOYA/
Lxutp8tVQZV7aTO/gKLKeVafOkGIthrhHotmXuAo2JCkTM00AlWbV4DU7mLLHV40WpdUYYbkdA+p
//cO8mRx2RE6khihI3TIYuZXpoLKkhdOf13050yUcyngATS6nOlUkHRnDMm2rAQ6rB/zP4eAbeiR
DjWIZ+plhg51Efq2Cji96cX4H9K+bLlxHFj2ixhBkOCCV5KiJFteZbttvzB6M8Ed3JevP8mOc6cl
iFeMmTPRPY9dAlgoFKqyMjEBSfzroWvRDgjw54m+WdlKckSjQwEdtCOYcCNPk4EWvP290e9ZzFdC
5EKsh2jAXzuSA5oQ14QGCV6KofI4dnd1/01p1zxtDgxSTnZmQ/K0xAy0Gn0oMI2Ez3GALly2ydF8
CvtdM91p1VOU71X2ffwP1+WZWcndUD5nSmTPwYK6LcY+2lKFFNGtvvap1rZQdjpeYIC7xfIC+2iI
hwqoWT3xrrvDmg3J7cZiCjKtgY0qfJ7sXQEST7o6N70YXTHMCcIHPN0vipAt5jhDCrSvW4KyujU8
BqYvUNCnuWupr5CPo9FblR5rUJcHBCqs6YuylnksPrUwNQC8EOgnwN8tuX1Rl1ndFXD7tvR1iIdn
fk7ARVyCao2BhKh31OGQrspJLe0uGsVA3+MkzM+H80PdGNysxrlsWHmDF+zFjwkj8aXDMMkcPhiu
uFOfoUe8JmW0lKHO/el/zEofNVb0GLsA3jxza+FdOfih41S3g9u+l8fydu0ZuxRRTq1JDz/LTKax
IhYqlNlO0DvMpNo1cP+b6446/2b5rJ9YkUnpKpbZoAuHFaN6z4VHpzsbWiFge64HP8jerxtbTElO
rUkpCVHKYSo1WAOn+3bwQnyy+MG6RwoUO9kW7x/tPUS9iD8f9RvoZsYe5O26NT2Fpdrv6Xf8Mx5+
cicUQyuaAJLB7vTwGTnJ3bQDndWRbX5r+9oPMGgj0Dm8vV2bk1z2WuCmTICmwQsuee0kSFLYKlLB
tPKqqkIZ2bWU5+s7/P/x0b9GJB/tJ4C+qxFra/zOM3btPWqK37ND7wVgWu937VqGt5iBIQb9syrJ
TVsQfWg1gUFtS1I/2A4v4VPxPkwuMR3VWStiLu4hMPoEqTuIYeRyAcYJKCvnfC/KkTwfmnjXrz1z
lk38U+2V5eeLvor7aEBIo1nsALA9JKFTdyvX+ELoPit7SIlxlySqYkcoexTR4OT2PVnL/heiB8qv
c/NdA3QYUgDnITK1oP3T2yjg1AjCifI1oO3G7/jaBbCwWWdmpHU0XG+iisGMHh7C+NDxnRH41116
catOViJdMZOm2GWYZJkLqQavr1VHhC/XLawtYv4FJ/FAqcIK9QgsAn0X4Ou+eNc4hvi8bmTpZJog
scPwPVChs+TTuZUJSGdMHMFKHFIHwhtOwFPwXDt5fo/SDOwNhjfVG1G8Du1rsDahOR9DKc6fWZeS
q0TRuxjDhchPu3hbM+uodkBWQQI71M0NiNm8GICm3K6311c9x7RrZqWYF6VxiNc3Fj3pz3VwSI27
gXzo1ac+rRyoy2+IwoEF4jFQSKOHKUMYM3DOmrVqQYi9UCHR1Jb3mamAOJuvFEYv9xE4DmDCKAQ7
UDS4yPObtmzy0cSMYY657fZOgCuuBLOavlcbDNY+5v1K82lpYZh4n4cCKE6BDPMbRGZiANxK3BRw
dvKa8Gel/rj+kVZMyBA/ozVzFhQwIYx2W9F3vTW9em2EZ+H9apvgvwMVFBQqgXOQ/D8grMETCSNJ
E8RcvmzhZl/MEbfQNGoqx/pU7sxj4hW760u7DB7nRiW3HxVh9f0Ao6WF2Unwm/drkXwhp4EJe4Ys
Qt0As9ZSpC2bJuRRGcDEJn/p/NTN/Hib79kh3deA67rgb83frK1wn3qHHeItO6yNr1/G+vNfIAXh
jCpmrkb4BVYHwuq9oW06vcOd9XZ9LxfMgKlmLjBCwGEOJucBDMcL7ARthAW2rwa71QffUl/aNYje
H1jYecgAVRo8hEGQFvOhf7K3k2is1horszRDRupkz8kb6ZxwExMXZR0nuom2gZc6eujGd90m9LMj
W80OF07DmX0poSnTSauhBIXu5c3kEy/16Qe5H33NSV/tu1/W9vuv69u6cDGcLVhu8QE4VWWxDYPB
p0GcXnWTt+4Wimsb464dfPIF2KezYvIyLKPhwQAYA6R9rn1Kd2qsjkplAD6MB5RyjB/L++4IQLt5
MAXKZ9OWfRIXSJPAhSbwWkNzyYvsmeIBrfy50iuFAUMZTZJA0wxD2kHqTGXwnKrtfT8p9Z5AtH7l
/C8t9NTa/GtOnCmxjHhSdAwO5lGZOFR8H/L0RQs/7Enbjc3X9W1d8BwoumAWAxeEgYlIeVdjwYOy
xIdkBURo1e/D2DqmOF43shDR7PkIEhAwQrNKrpEPZGgKi7XIS2c0lIPmoPWEFNBe8colM6aObAWM
RMCXX3ymyM5iS+nxxEahH4Iwwv73qbyNwgVomEGOiFFFGSUQsUjJtARAlymvPc16w3Cxw9fG6pY+
CShCgUKdbWEU7Pz7UyuNRG+j0abYT13tp60HON/1D7KQEdgUFABgdcX00kWDduQsI2XXAJYS+Mn0
zqveiTH1gzYt8TE7huZCtnZ8/6gDSTESNw66JBjWwqrkvh6flIzxEPMhOtDpk6PSYHSzQA0eB92C
n1sclTRspqCuZXetx3reOyWxgV1B6QviGth5pXZpr6DiH011v+97hb5lQY3XSKR2YhcLPZm8TkdC
pULlnW/bPgXXcYfk6lBXfXtAu7G6L8kYtrfCiuijOZm4eaZx8rVm5Lemlqmf2lhgFCKy632Lgxi5
hGCC06ETJSUGWxKlcsqQmV+ZWgz+RO3xR6SMxlNRB9mRK3XyTWCQ/JaC/NA3YONJ2KF5K/Jc4142
sO6Gpqb53gHnt9WSkc/zFn0zeiRU8vsisjtvUlMoRIyV2n1H3g3ksRYSCOqY8Den6kEB1edVM90C
m9YHj0xR9Yd4YNA/6pnOGgjd8GJvGXx8E23FfSvqWOgUpMEQRJ+YWx7pU4RmdSFA3NuOAIhO0M15
SMEe9p6UU/BUNHUE3JhllKApUmLPEmNf3XQUfGIoR/P8NhdJcYPPqIcbnSXjb63UisyZ+iR7iVpN
oHxmqKqf13X0VTclFIMUq8pRBLKsNkG5DWRBGu2bj2IKO+503I5/kLDSNxgqp1AOzFP9QHmNqnpj
BmvjvnMRQXY/GCeoPGJQDxOk56cqQq7KlbLAmz+bXArFFE1ptlMMlZpGuJhi/R0ra3UGbSkgYbgG
rTok+AgYks0uK0seNoh7yhEFqvzwXkBiwsnuKMhO77tbyJ0cjftkU3rtY/aDb2ykYdqsCHr9sC/+
Cgyhg5wWRMcYoD1fuRGEFs0zHHY98U2wVrfDav6xcEHaYGL5x4R0Zel9MBR2AxMs8I3W0e5G9wfq
yJajPbLc05/KfXSoHLZfu5jXlialdyJPraLpYTfUAf5JMcuX7/9vmyfVppqRtGAZmSMlzlcd3Q/a
03UDS6kUUgrkFQAA/wGmn3+eBu+PIm9G5I6FpnxanWV95DxEEbG0c3R92FSnfhYw8CHQzOwmp+FB
pHmAXWe/qlCP4b9RfSuivlubfFva3NPrVEoN0jAY+pDiOu3bVwUprclXmvNLXnNqYP4BJ4mOXTVJ
oUHOzS177S3R8m3JQOc+iptc+w+WTq9U6bXBshwRJQYMsx4+E8P04lZ4Vd4DxLJGVbh2eUubphZt
IXoFl3c97kh1U+OpvcZ8v5AfYmCCIh/F2IRxMXYfdaPWIZohG01yPzMKP9uaR7CLb2hAttedc82U
tG9DoWbJqKD2HYhoB0r/PAUssfEa9Y7/67kjitTqZFXSxg3ECrskQKMCI4JeY0Jwj3pp8UbV0ssV
072+rqXLAIJ7EIqGLKsJFdVzzyvDomtrhi3shRvVkSO4q9Mdq3THGPZ9vOYUS45+ak5y9JokdMwh
he2OGbr9nTeqX0HndOnb9VUtNAlmuQk0tiAPQE1DHluAqkzFe9HhGbhpN9aOHX+jh/wTV06FXlPk
6Ft119+ynXjvmbeGLV1yfCT5KNvOyrwXgB6zHVojNWCbK40DbLcNnAiZis31Ja5Ykd+dIyh0zGjE
jRrz3LE5RlSfzda/bmPpa52sRC6OZBMmkJIRKzGEYW578LehQUjuwKtK0FYO4uP/zZx0xqKRlmmd
wpyu/0ytn9BYxPDZ4PD423U7f4q1cgZ0ui7J6eMys4kyv8Ki7+xFRa3RmQ4omuHyPFgbNLTAu3Jv
+9GPFbMz0vzCLNIOpEFAR4FX9fysVQghVdBilqbDDZoZmHt/brUjGVHGjTxe+M24jmxYOt8zQNKY
KwWYpJaWyjjhfThP1uhFLlwx6bdF2x7bXmQQPb/v0GRW2ApqailUQnvBxBJVZgGidb5MZMK9bs1z
oUpPWxBjPhpJC+7WKFf3wi7foYCw1ktftDhj+9FKh/CbLPRktg2tywRXTTGmFvAAJJp2SR+RTy0J
FO6WtAzSbYaRlJWuwEJegPkTTEiC/RfPChndi0+cJyZIE9ycG/uivbOCcnvdZxZOOZR7AR6GzAH6
dPLonALAtU1b4IfVJMk2xqRyz6zqAUhE6/d1Sxd7CPYkIGhR/5ipBPDn/KthQG4kPWtzlzaNo0Hl
tP1V0Scj+mmukdteRJXZ0qzYjfcvpofkr9XGbWORosvdDhSqsdp4erQzUTELVi6BC9eX7EgrimvW
oiKKFekWxFrb5KeNyVoQoflJyj6MgN6IZA0wuGZy/pwneZyV96hYTTCJRwYI0TzOn+sRCsQFOBN+
cmjaXv9myzsJnCCIgLRLMo8Rk5upZvU5mlLolnT3oo+dLnoykn+daM1bacAz5lIPWj5SIWaCGJam
ZjBUp9+M7E5J/Qq1hZxtyj5aWdPiFp6Yki6BXAzMGnSYGhUQNWmOlrWbNL0JwTmUJAfjX2PYpJVJ
8VGPdK6yat5C0NYlPLgN+353/StdJiOSDckRM2i7RbSdd2/8zM3nkYB8ZXDs8aaJb6rJT3rQODmp
2KEfrhija0avPXs2m0c0qoCef1n5NfMGnt1C0q+RfDTW2qJQKX5N1YGi8RbidQ4qkk4HnLgwb1lQ
OZrqYyyS55tVsd5LvMFsHDVJzD5iyh3N1PMDophlEtr1mAO9pX0kSCNAP3ivgAjCJsl2ZBB9zoEK
qj5zliIXDbK1TzH/+xeLB6Ej6rsaVI7k6xCvhbGPlJmckpgYOwM0GXSLefuqmuhQZPpOAc6ry4Lv
1KzeqbpyMV420bB6qMqj8oKrSsOo6/nqC73tzNTG6rv+W5+bXqCBItPOXCMs3wKm7a3C2ogBosLj
sAmN5L3v801gNocqg87ddTdYCh2nP0U6ZkZg6FAPx0aAr1aEfKOy3zq/U8vwv+z4qSHpgEERVMWT
HIZKS7hp8qbbW00VUM96MVHbVPDU7WonFo86X9Wlvsi3/mz3fHWCr1tFSeF8uxmoaruSYbvnmogu
Nob5S1efwBUfD8YmiR/4eJ9pm/+yr39tzuHt5AaYKE5WW8ImqCqmcqOB9CT1zDjrt1UaDR8dE/3z
dYtLFzcW+r+rvKC866aqTSmSSNCdQxM9KHFzW3d5dMxY7qKk6123dkl+/mdTMYAIAQpkPbKGVArC
laJVVfzb3Hb45Krqk0FTR1gvtvkjnuXYoN5O34vgof3XREfnpuWp33pQjMQeYbopBx90I1nbepmO
GniyFiMXPWeWlzOhd48kQfIcqxqUqdJgKSveeOBXo6uFd6g0g4v4Brg2a3KnNYK9xdCIBtQ/NiXP
saYpzUkBmyaUdhPLT1XqKsHBjn3FuDXL7RRsTMWLyPeVDzofQDkkntqVOqZRZyttSmAXIyJuxfZV
c2+YCIRu0x+yFsjxxgtSH88TDHME5toMwGIcwlsMPSoQt4IA5fy8kDoeE5bRfJbxe237GCTWEL7h
b6myJhQ//0sX6zyxNP+Sk5PZDF2qDj0sFWA5E5x7ehf5QvnXNNZw0jllB2HwLApyAUAj3QAeF4IF
KSixW3EcOnaImJNT+pmQdmWkYWn7UOPQoQyNv1R2VLusMqKoSu4qWu6CC8hhDQf7fvkU0DXpvqX9
OzUl+aeOLkyooz2DskZWeYkOqlVIXJqeMNdIPC/f5/MenqxKckkLxAJdl8FUkd/W2qfGHk3QJZYH
Ln6ir6VD1Ju8kWCndd+K5JkMAOpvrx+KpZh68gPk4ko+AI6E6S+kCcWvLLtR7QOhsWtrj1m01s2f
t012y1NTUk7QlQGtWRgWbj1ZXwl/S3IM95udJ9CEsQX3O5quLG7JIjb4n2tR2l0+RSLr5gvDoL9i
5TYRjhIUDh9cXb2L07UDvuQ2f60hnp4fu4CUY6wJ3P9WXtxERb0TdYCE8/f1D7ZkBbq2OHEYRjWA
Ozm3osSmktRdAOfMjT2r29dWcK/sgs11M4vH7cSMlDXpNk8jQmEGWeRtU1B/goloMHZVpq1A1Ra+
EsbvMVUJ8KJpYixFWlGU/q8LWqyvN2lAmderWYWRBOsxbhTVM6qBOwCKViv5xPwakRzSgIgSOK41
2DdlUplctCbPMl6gCxMpz3qbWSBGtbsVJ5ydTLYCFWe8JxH2bYwLni9vKvWgyHQ8jLPyDZpJanQY
J6cOPm02OphcdsgaMPiyBQmWddS5AfEHb+5MsnVusSw6kPyVauFGtnB0DNGlbee0k+WOLUpxvbFj
2rSJNOokhrLXW+JYVrgxmmjbTCA3D/v7KAcO2+w3k2m9qAVxbDvdpizxY5Z4ImduAiLt6+624AMm
voEOr0YSgtzg/CdPCeoJqUKgy2MhTU6d0t6YwaZsP0K9hJ7AirXLcZAZlgJoK3oBKFyDx+/cXGWj
oKDN5qwMczU/esxzox1lGk/WtCP9pm+3iuFeX+FCoEUcskACiuYe5hyl14FR2DZNJ1q4YGTwohBN
PmtThPeVfShptLK+hcMLB2C4JsFmNKNvzpc3Dn1aDgLLQ1feEwHy1dhJ419Z83R9TQtfzcAwPLoO
GNvGzPO85pNEw+pyJUo6rGlotoaGWh3fh/2LluCF2ewsRPr/m7n555yYK0g1qda8hUP4WjDuEHYf
dw88eM37zsn+y6MKq8NQ+tzagDqgtIuZKKOhVs3CBelMakNEu3HihHi19hbZTm3sp+KuCJzrS1z6
chY+G84AjgJoa8+XGGqtMfC0L9yu8hqQHebp73x86dVqZSsXvBFkBn/tSOE9zBgUSAiCkmHvOjC1
mo6hUPRu3FSsooBmz5YDIO4p8GppAAGh83a+pjEcqopGsGWRx4E+KoOroRwBbb+26RyD+RbxCuFX
AG7F+tbufl/f0aWzDueEabAB448smJeZVmxm4/DHSRv1Z1J+WoavdTvBXNUAkKXdpsPKuZij1cWK
T0xKjsqbYMhrE1/RhKDENLFjpq8N0Cx+wBMTUgTjpj72RgcTSskPpVH5Slj6XRXdGUn6rePjCrp7
6c12uosy9loz01rYDXbRKvtfFX+wUhU6beEDKoo3ELo+KqHtM5R9G/pe22uZ1dJT/My6dCxYwZpR
MKyW1/uk3JQxGJ/Es9L+CsI3mx8KcYQuYKW/CLry6rhEauAuPfEeJh2USNG0fLRhuSpjT6nQP2v4
wTDjh8osXmuR+mP/POp8q4QdmPCPow4gcLoSzlc3X7o7Et0ci15g85PyVxo8tWXvNczN4oeudNNu
n094rX+r14CPi7Fo7iojFAFEJScu4xiqQ05hlRMvb45W/Rj0fpyvJGFLdwgYmP6fFSplzUkctIVi
wIpBkSG1yFX8iew041Ob0W8v14PBQi6GshGUU2YSF4xfSKcmssacEjB+ucx+VfJka4q3kSnHSgUP
Z2EeYgPoaWNNgGTFqFzMAYMNUfoGRrsClDivEKuLUXLg0O9QD1YYOeaa/tgcUKXwgxFXNELBlgce
MvmJgCErFmoV8j/MeItGc7RqPwJ7d30rF7zjzIh0MIzMzIIGvO7uNDw2qOOA6RLSJ9i+lZtqbTGS
70eKTQpLzHbsH8CsorOADusab+dCNEX6ickVVDEwoCy7el5iEjFBq85FZ5Wmb6zY2NMGwqYo1659
nMV9O8l0pfUwDQMQhQpTIniYut9lf7TCo9GsvKmWfA5EOvj4gNjMCPbzO9eueaEFNlKlIuNOkewZ
eeXFuz0MjtH8nIC+RMz49/6A1B2AHlzxgBxKR2sszRTKLbAIxK2jNAG0BMIDAduUlv5raA2y9xNT
cs0CPYfEKJPZFAjtwQC0U7Rv4Eh0psJ+vL6oS3HYP6bwhJoF59ATlDLcGlRgYgiNwh2bKv2VB2Hx
wxZEee+1WhxrSwuMzVikIWgneXpIp8k6mCMoubeEML5PWqsoHHuIaPMIdDVpN9HEy85T9axbyTgW
oiga2RrE6oHvRrtJ2n1hDEPdjlaBnAqiWppv1o8GyIhSzITqBXf66uP6xiwdGKAeAAXQkKWiYX/u
X6HZik7UsMeb0kkKIIM/BiSQpvpoR3zl+ltcG9q+aNqjEn/R3FBoVbT6vLaprAgIZvm40SxxV4UC
c5aTuE/SItph8SuQh6VnNFQV0cKbpT4vX2w81csIRU2BkXMzeLMhG/FshZQcp2jQiKt3afPRm3qy
02hmfJVGy76zgXebugOxoDOg57MHiNp4x4MlHB3wh9jPdpwYyVYpaN97Ztlxvqk6M/lmcMitZaZe
e7FSka9w0lHvICQkq6n4QrUfDM+YaYPeFtSjZEB0IMCj0icAP4viQ6N3GoMKhvkktCdNGzw+3NR0
g5bkdVdZ+HxnNueAePJqo9ZUddSuhaukaHqmk5eN3+e6qpGmTgP4boN2/nWLS93HM5PSqR3GPhws
OpusNipYuegWPN5zD5ZYO0FAEif2LLxDnakp/Vw8CfZ2/QcsLxlkZlBJQsyQ0wxctuBsSluwLKp3
ovDq5tlu0JcDRzJ6D3CG69aWclQs9x9zcoKRYGRIBARfNVaBadR2Bbsfu31bugqm02YBgMB8E2D+
Q5PH/DVUaxpuSy+sM/vSZQNNVbAzhFhuOO1jyEdH38BJHaruGL1yfTcY7yKMV9a8kBWcmZTiDzS7
0ZSYd1jTnnj3W4VuYft1fVsXrtAzE9JFLbounQYVu8ohMlwAn6ES30B7lWW7bPKq+cturltcCKpg
vwJViA6GNNDhSfuo9IT1kz6BzJjdjDYkQW2HVT+iYGutfrMlU3j/Q+CEgmoVPYjzQ8mqDKM4IZCw
g/JZ5J4BMR47AZNd5gzTGqRmIePB5A9mm5BXEXZR06AN2HRA1AMd3AxdzPyA3HQTxz+7cnd9+5b8
EFMleEsgts3IYunYk041gy4lwqWtAfxybtE2dWhKudfXTTE5Y61q3IHMen4wFbvpvSzGuJBXhkO2
gj1fck8C8loIFEDq8mIEtQt5YOdjDN8pMeQTgt8VA/SBba3kxgtfEZoYBLoNGHclcPnzr6hS1W7I
lAg0Up0UjMqqdkTjlCU/9DUG0aXDAIIMXcXkGEr0Mn9Ol2PKiIL60LXBfJm/iTF21PoGxHqZMmyz
gu9x8a18zdnbpVfMTHkHVk8G4UaUbs4XZytVJUpS4PpVv9Rki5TWIW3kYEa/GxI/YR9F8Rbqb3G+
Rsu6uKt/DVvSi3QQbaI2OgxTpXPLFmQHihezRyP4rqWdU/Z+FNywcmtMu4i5NX2srPco/JiK+3qV
yWehkHS6B3JEGJox61oTP0VRKteA8/YEQCKo0KrfY6t29WqnZYdw8vLRCRVgl90gH/5DpMVLmWJc
BZfZxeSBpQd6SPUS/7TNNrHxwDn4UoqPlY+9lJgA1zfTuFrIQWT2AM1qtCwwYaVDN6L3U+17kG3t
2ZErPx5vqrhzTatdWdplXWUWvCB/5RrmY3ySmhSQTlbSDCwtoZL5NN9a00cY3NNx29Thpq2eNPXF
1r+gEX59tRdfVTI7B8wTs3XV6HamA0xrxIWvoOZpDv82ZZ4tAHcFqQSwqgIMfW6hCkmo1zXmi2Z4
oU42pHuNlS1Vdm0Su2m0Nm12EeFhDq0GTO/isAJ/JF1cxgTaeZsD7k3IAXeYGzfUrePPQolWgsLS
zp0akq79Whh5WFuYxaUiP7ZT/qKvvmMvQve8FpDaW+hFgsntz0jryceJaJDqdgdMN2/ebQislqDK
WAnbF+mhZGJe5YkJQ23SMvsjJ9S/QjXDikDJSA23DQH3eSzXYC+LH+dkQZKTs4SpZRTg44zJDQES
UrGE09t4oaxBCdYMSW49KABcdgl2Lg5uiP3apXdV/Wzx/fXDs/R9oJuK2bk5UlAZcz/Ekz2Z88xQ
mNpgRFU+hCgxppQ/XTez5Gkz1AQcshr+yjW0gKvGRC2EBjuJ6a0akNYJGxK/Xrdy+VKBKwCIztD6
piC8l0FBahNbOfCymM9olc+21LeaojsKyHdHI3H6gR/6GjHQ9sqx8lkbbkIcKVuEbtra/yUYYkBc
R4sEScsFRZ4uzB5TRngxVFNDnTzqBifB1GhFC0gwFG6vMJBAgbxORE4dT24xmSu/YA5KZxf+n734
+wOkY2GyMs2seRTGhHxI3vqJdZuDpwTy62GmboDlhRjVyklcctnTNUtnwwh6vO9DoJdYNfhR86OO
tkWve1PzY+U7z4Hp2tqks2HkbIwsgrWNBiQtcvCUih5EFlZ1E4ID3sET0rOaH/qUbGckbKwhz9HX
gLCL193paqX8mCadZvfzBtcYSUu1Le0zh9q/J+Nnaf4Y+V0DWGVCt3W70jxaineoEaEwBZZfoCCk
Xbb1kSdQQkdIJfEutJjDCjD3x8fG9mIgKTvv+mZf5G9//OivOWmvywLqLArUj92QT9/ysdx01LwR
LdoJs8ghYV/XzS36kIG8ZaabxjyvlIRjFDdmKG9ALLK1vbFEL/N+UrfxuJYMLi4L45IgJJlR3XKy
z6OpaGkEO2V2nA9FV24HEnp2eWevabQtmmKgcgIqRwV8QLrPRZVxs4pLhAKVuGq40xUvK/wx+B7p
KwXWJdeYx9MNQ0OnHTnL+VUYjfbQtJDkdkmzaQzPJE9d8qCaPXrFh7pZOe1LV8epsfnHnNy7JEqA
/7ZgLO/qfNvFRHUwc9TstVZvVnxwzZSUgCXJVNKMwJTe31vjz1R5hOzYio0lxwOBCzI84GUwGSx9
JVIDcF7EcAjRogbbotsMFg+hKUBGrlhaXM2JpTm6nWxcDO2hiRWwFGJiStGBWQruu+7j+jlaCv+n
y5HOUVx2VMXkHrJiGjklaNjKyCEGKukv2Vg69fBQlpvrFhc3kFEABEFBg8e65Hy4bMI2HzHnP/B7
WvhC3Ucg3YlXvG7NiuR1eMGxdihhBZQgzAHtxyeKoDcR0R5SvgYfuWyUQwkUJxaPNawHAWn+kidf
igM3SGIb8/sZkoUqByUTE45Zpk5Lv6xU2YNsXcP1Y9yEbQcREAL8R7VyjS8c6XnsRJ3hJWi2ykd6
EGgDivknWPRLszYAsghj3xWVo1o/QWS/4poLoWoeBwO4DqqFaNFIBw11pQJwUhULNjoUHBUfBagX
ag47phS3WYhpu+s+Q7GB0kU+byzFfQY564sxxYlUQ6vr+JqTam56095AlvO6hYXDZmsahabJXAcE
eej5JwRkKx0rdBeAPv4U4T2gK06crnDur9mQfJKmkWplwNlBKbYCm+JnYikHYg/+9ZUseP7ZSqRv
00eJoYcCnlDFqH7XbgpKEP1IGmtlx67bwbjG+Y6BWAb1MVDAuyrtnEJ94BGkk1GNXqN8+8PdIn98
1AQAG8T/mCWTKmqQcC71Cs/qqQLtq9NWo0gcTgnzAjKg78XsghebrC3ZJgDV0573Q78fanBChJGe
72jUAjs5mqhNpj1PvMku++3EeezDWvs7VxM1ciqUDB/thgXZJqliCBFGwxRaTjYmQb9pcOqsXQsZ
XBW6a7W+SVKhAbo1Dd+CflI/4rAODywS4+cQplbwlLSa/kHRG/MKrkBss1etcGunxPwVRMn0aKVa
pnmK3eVbIUTeO+YQ9jE6+lUbbKugsboDqxIFlNl1QviWhCH/VgF19E2pSl1386LgH2K0SeQoYZDl
rt0AVwXV5dzv4ypmK0d9KbAARTtTOADCgNED6TMLXIMZwYB3kIOOwthWSF8F3Q3lQdANumvXnXfp
iJxa086thXEbAc4NawA8OcBYo6eN2T0UN66bWfLdUzPSrVcnYJliI8wQ/RfJnpLguWt/lqvqyfPe
yJ6LThQY35CjMuRb56upAoMznZtI/cufQve0bKvTh4THIOa6VeKtVTyw8tE0n64vbunFAQrZv2bn
1Z9cR33DwxTvAfAA6L+6znCK7DmtE8fsNgaGMVX6UCubJnKVdr9ieOHrsbkujvAJamEAoc8N2+XU
KIw24Hu3op+0+Jw6kHMZT2H32kIwyAzHjY0HQZgY+6G5nxIAf00AOnlxM+rW9vpvWbihzn6KtAdN
ZacQvcVPoT0x0Y03PMUAgbnegAsfyAyQaa2ck4VECgvHDUWAAFcxanS+9sAM8ohmfYZBI/NYpMCy
2CJxjSy4b5XiCzqju3qsj4KuUfH9YUaVnOzUsKw/aGQk6UEahAJ9Me0DNUWyYwNT3yi0ucPY6dAj
BUri23gCcOAm4Upwq4L3LnKBJOBfwairitskJoHIZtY9qtoY72LQVxQOVZJUc8Y2aD54YgxvXQgx
biemvLzhfWfcjKqaPqoxLuQ8XBNzXHJhZKXosoBSFCyGMno1Dqe64d0AXTOl61AEb+9UuzYQFegH
sP7JpqqSF1RkHo10CwoR3YFi59d1B7qcqsaEFZ7NYK1R8TlBw3D+Qa3QsOqBtZlrjq+GUH1OsjfW
504Xp0eGtkhoq5jB6lxSVw7hw2MEyH9jRMdGO9I2vgvIy4CJVEVf43Nd2BvodYF10cI5A2uhvDdQ
VtZppZYQ+chBOlfqjeZG1vSA2pITFHwjJtWJxx8D1BbS+mdQGsfrG7N0yMF8A6VN0IOqePCf7wvl
FjgzIxUiN0r2TQcIk9XWm0nSf59egORjroqhDIO3gnzv9PFgGiXceuwnx4To66z5wbcZZrmvr2fh
Q88VRxBNgpUCQwJyu6cm6AATewSBj/Yx4OVN3wEZrIiXTTed+kpbP2gdkDDp5eCkUAMBE2Aa7Xm4
U3UXnForv+Zyd+dKPsoaEHfFpWtKOaKagpEUBwvlOAP07xwIG0z6rSlpLcQMfDkEV7S5bJR0zTnf
PrkhlJQhweXQt/X8u4eX+b/nreO4N+5xdHbc2e1WMt/L+xZaagZmMMAKiHMtszu3vLP0ocSNFEIg
FyLgA4Cm2tvQrIBeLp8J52akoI/0US/rWa8PXCxO/z+kfVdv3Eyw7C8iwBxeh2nzrqIlvxC2ZDHn
zF9/i7o4x9xZYgf+jl8NqLeHPTM93dVV8mk0WNxLt9fKbAHvnpnKike3+3rhlGQMhVSBBcza2yP/
kk1WnGFMZ7K9f+bD+z5/8KxEBxAILLqbpKqTh1DA+RMbUXNpshDy20367+AkmFmeJtSagdlD6dSm
gvBraThdiVbryI2guAlOk/dV1aEzAlJIJrwnBlYNb20x0b/CdYlLE4c8dWXmuSdIoNvECYsnc9gd
0WKdkyNv2E/xPwMlZzf/2qLRi2EPtFkA/WFTmhqQM+ggP9tL4V5nvVZWfVIkVNaAmZNFui4ZBypq
24CdgaGlIQKfE3DDtOMpaX5mnMs4uG7TS/i0sEXt4qGTa1CnwhYer8jJ//ACcvKN6uWmrP2eUOAO
ZSeXnG54vm94xUc8xQxwbEA/Ai5SaZ5o6GGtyXlm9umXD9ZYMcPNLBM+2mlGZP8HWygzzARTgM99
X4bLk6qv0gwcgplpAJkuyK4ounyhYCKhJc2/N1QFzHagN42cA9B4On0tmrEU/bGErdpVQUMWGyiA
CZhVYazfSv/p2hC15wpprNRkgKE23cfBcSrcQfoUdRsEjRn67V22R8+FF1/zfKvXdhszHgi3qSrM
y+jl4dbDoBpdK8oUI/GRjIIkRektLq3NJlTNfu6Hak8Z8Hui9BmzZq5XboArm9S9JuE0E1MZNic5
cYzIEVJvo0k7pWF11FjOUYdKUTZKVAwVGvDAg4IZH06NBORMggKyQ7kzQ94J9ff7QXr7Rr5aUHqa
Anc5xMVFOJdpqLntmtqa5J9TLeORbw5Rtf13a0hLeRCC4YkFhqvrO2gc+K5CGR0P/zy0pbE04+rA
odIXg7WibHsCKA0jKVnb8EuL1MdTlBazqRooHDihcOsBQNLY7HXVCYMUXLCs7GTVmogXLNotAohV
qMwPQJUoiCv4h8Ena8w0okCrIxxzS/RfM471SL/5doDHQf8Sg2pzkomk63o1vV7su7YVOLRbTbBe
C2A7DFQRoM6jHj3gxXb/291kKLM1yLtAEgLp3c31EIRKVicerHHGrzr1zV5mpEDfF9nVc5CyQF0K
XiA3ZR6hH6G600e4SbbOtPkjudyueA3N3x2JTSCJLCyu88/iJ7CsajhSgDlEcvQthbE4qru81sIy
0TiS8XgJofrQnOr8NQJoLcYERIrJ/P6fdWsok9THS1JQl3ciwsMffybocmKiKI9IljiF8KvTMXbt
MfbeTXpOGaRWV2ynpstQtyXDcNJFR4ISuhC692Pk5qikbFDXqzf5U6oFsBHgSPagS9m3BFD1Umb4
shaLeFyhUoNCJ6KROkcA+68DMYSdqnhOJJBIs0SN1hfrrwHq2FDjZpzSfDYwPKEiIQgPwcBID1g+
GNe7t1FGKYobmNAD8OWCBnKSWTHGMEHPYOYCyJXSeZlqYPBk/5U3GN9hfZnAGAA+BAi/yVQ24A2i
2mGIFj5E9QzDq6pHUX28H1Pfxxh9LKgYbkZ1RAeJJZ3b9GqgcmoHL9QX0X3D1ORrAlp/V3DjbebW
GyYqeDWIF/Yop8pMaXmxgL3OEZ6Et+5NNB9j04OWw+XQH8SDZvGuZjGcFPG17zlJRbTcTHEAgBlW
0o8tv1TMqrImY9+1UNXWiKqdg1lVAHDWuLZ4FpXmapwAZw0wnoI6IE0JLPixGmsVPNa8Y5me9fpf
39DzsbD4+9Ru8ruui0CWgatjVE1Z6uxRJ/x0TFiiGCw/qC1VqpKvjPMRl1cJSYWNx7MQAbfzXdeu
0FjfSm65qPdhAnUOzbd+hg/Todt8gCA3+Mr2CVGd1CleWKJ3TLNUYhF6RjgNPcwaojk+PqRfvBmS
FBnhvn//MVrp9sWwUoWRO32/Ym+CEp9OgKok0gz6BdPyLcejl8SRySDlTvkQ3dHVj+VXYz1fooSM
5wB7wbcqEr3we5Zq7i06f17qhfV5yywuZfC8AxPhYUuMCpkCO3+FunFFBs/mXPFHwLi5vumgbn0F
vQtKPUCw0JijPA2FfJpTgOhQfpWvooly+F7dCu7wCNXHXUWAo9nHPGHF7KqbM6IYWur4Bwnkazf1
aBqmfoCbQ5wTVbEKtBmiUyWZ0rgtFCvyTiWr/7nqLHhmcciBYgT1WMpmHXtdW3BwNk1BAs7bWUtK
N9srj5gFPIwOJvMf+s3gRvY/YxvwTZeGqbNVrcum7HgYjo1Tw5NReJaBWyyVzf3jdO0gWJqhTlN8
S/QJRJjhxXfMr6F/9Oe+gdVcdWmBOtI4zfNED3hPDKiZJRF3hSNfGkL8Q+1bKtHJS73J3Adpq1xY
+2LlepLQzuRlcMOgkEEPrYhDEShTNXKkrF8E9GpKkOBvB9ZE2srNDiu4DGaoBGbSqANHilJDSaoJ
55xsZ2ieBFWM9jVL9HvlO6FogbFwHlVJoFCoA5v3Kk1qM0gaR8aLoT3wAWOw73ts+WpXowIJDmDM
7kMraVYWut5cnVAqmGxOA3M/WLrpb4yzRHQ3sjynJI0T7mO72acPsunbg9mY0+uld5WTipdGRtJL
fcZZs/ds+XSaXDCubUXiWy+JeT+Ublaa+onzGi2OuUAPGw6A3gDTI6e438eqLXn/uh1gAt8QD25Q
CWFonVrmzsd0MYh8A7OIDnzyKEuMvz9vJ3qVVfR0VADzVA0wlGsXuI73w7TPA7ORvoTqqW92feCA
EioIGYZuYn92ZGGIWivf8LAvfAgxiJjO6r1dqP2UE5tJdiPOu5d26DsXkiRktTd7LJlQlpTyFg5Z
6utAQD17wLDb6WdhAVhh+m5zCHedmW4DEp2Uh+TR2KYWMgCXe85tVtPsZo8Ass6jA4aqPabz0YW4
XlwpzcBtlvWBKYhfTWi1GHi5H4Ari3plYF6MRQCmTSSoYwgDinaePCdItwUQqSzcwkqMoOuG2FPQ
FoCkOxWDsZcKntLMVspj4tUkEzczxYWeoKNi3XdoZUctTdHS38Jg5JIwwNQwXeTcbetdpzMy2jVv
UA35VozEqDd9aSd5IPdtI+GjyB9yAR2LvVdDfQwt1ZgR8muff2mJujEzUZ2AL4KlHJp4UYYuNnMc
9+btgQhbmqAizMh0ns8LGevlaCIJayLanlXYte+OYGbAuTl93v9At086yiIVcr4BjFMywGLFObPM
ApHN0sz2/qFEqiV/KLrJAkPfFq4pk1T8NdyEK0KGyXaXcccCLVPzj2EOJv8GCQFlJEJqcdbo3nd0
JRJRqUa8A9UIcAndPGz6vovlWgHvKCp08Yus2lHFAER/N9Ooswo2MHkE3gFZwal1vX0lTp26bFAD
s7PKk080ou+0c/oIvTsT7DtfqgV1N7Mh8SE7fUl2T06AvUHEIyW/euL/vu/v7YsBE6TLH0NFq16l
tQIZx8AczQg6p0ZgyRjYt6aDbAa/G9tzMjKUZm55pkjUnHiM+37lKLsyT0Uy5rM8vfGwFon0R5eJ
XyikjB5z8Lff9/O2C035SQVwNGtS1RMMjbZEUlKfKke0k2cw6Dw2G2EzuS+dKTsQdLVlqzkZrrFr
N2jOMCZPV92VwMuAVxIyeY26d3W9N0B1YwSY9rQiCVIHlqqfJxbXzcoJhG4x8M4gBgIrGj3K24aS
GKpTG5pKA0zLc5i+3F/M29cIFnNpYP4Biwuo8lHPCxsYaD5qHHIGSbbh3rf1bfB7OvFnxfXNNLBt
YytsGZbX9ufS8s3eCUux7GC5tvOEdG/yV+tOZ8h1Aud85H6WhzrEvc7K4FkLSm2STmyzAOQuoVnE
Tp1emuLrvlu3YTEPd6M1/V3Mvkn3wgBCj3XlA3Uaic3G8JqTLk/1tskBpC2HgAUfu30LoSEw9wTQ
M8YJBLzR9fdLkqmI2w4FkUAyextof0zBNVb/ayK61aR2RUYnIq/xM0oGvvnJo8vD2I7z2X19BOIH
YIgH5zdmWGWZ+oyyPnDQ4cQP6EIcNvNpJ5/9S0+YRYLbL3dtiPK0lKMkEUMYUp6SA1C5EwFSvtiH
29T8IX6Ijm4QFqnaNybqnnPUmRan2aTUKmwCvPrM73hTfm+xnn/0c2gCoEvS3yzhj7Xl/JaWhRgT
th5N+tJpIiRy59kzpVSIHNlZYA3GBRBIPrKgpEg8FlB3NYJwTRogIANi7YZYlx87NeKmAJOgB8mK
tqnd24aNmwPdEQiSRV/+s3bsdHMkmjV8tOAsYgTQyiU6w/X+/gDqw4aGivlqDT8gJZLDbaCAKhz0
r+bw9qk7426w/P2wx3SCDQx3TrJ9/CwDT2jyu1MzmaVHgMtg/KLVPbz4QdRXxxtomIwoRHFhtNUa
LIqVEyJVxtD+/bNi/jt0dAGOh16ljixWpDspdTK1XttCMDsczkJQA+7r9MWlFWun6H/dN7UWVuCY
BTETnqJgbqZuq7hUgMCUYUrPW+MhzvjhoU/q/TTG1Sbv6tAUx/63VI/DPg6Hj/u2VzcurxoaGLCh
bUKPufS+NHCVjuVUcDZ5WmbXrKnp+canFxJUgPNjHqMsgF9eH4J+BD6zTI0Ar1Igq8ch99EaEIiH
PxptNDsgdzSwl/8HpxbnLnXsRVIbBkWDkyEsLxGYm5t/RiIDYbfkR6GynDppZL6TeMgfBsNDPX3k
4VsDdYcxBr/9xMrQbyJ+NmZIGKXHWCSPEbXrBURf1q+iFmQseH0jM9Q4GdN92VtuaG9cAjjq/bVb
sTar7YI1Z86fgCe5tsaHGnjK8qg0Bz39oRdNtxFDvbIDXGUPnTeygA83iQYoFMFHNhe6AJK82WaB
34V6acSlyWMcnbRlDPUaQYzJ0OBF8u+egZx8ng2fgUc0A12Y+J0R8FWJAYHCDarMzrpuO4Tapmlr
Rv55s6vg1Tx2hIsXEY/Iv17Etu9Bsl7DlB41m1Qb3ECrrfverC0cZppwXKA1P/for014AcejrZOV
oIgALWDn159awLWWOGl/7hu6rcPDGWTRWDNsYlxE8/G1yEJLZL9FUfUl9Eug9Ma3e4hi2EbnbQte
c/mmOsViuRPiwhE8FhD+5mTEhBhmLHD9yGAowBuOMm1Ioz/lIDziW+nEJbot5O/G8KiJr+LUpkRp
welU/vt0NxzG9I+MNJFHvNDXPMic2wiI6NIUvdFuvMnOm2QrpJ2jltURXVdQntUk5SQrTRU3G4OI
8Wlvrp7ZPtoPgAwDcijRVcmqzRqplPjSLHoV+ORh1DD82p3A/hzYcsSlmP9rBfv+V14Lp4VNmvms
5TrsBFSFwdFlQQPvJw8ipCyBnvZ9M2uniwaP5joXQIYydXCmWpegQyCWZhgaLt8PH6WgbFC136Ci
5Nw3dYupxzICUYXGOA5NvASpTCGsjESegB42c4gIzxOjcidbPiS0hLCxYujS621ppd1rDIK1rvPd
/6N5ylV9gMyQX8J83Q6anaZgOJfDHkmEDFES6N6buEHOyFtGvMT935oSHTy9+s34EStsQECDA1WG
vYN2At2oDNGpgBaEghpSEF1UBaL1PfgZDK/8JYziLvIkt4VCXhtg6ABnFgO3tPaxodaoAKEgQDWe
p3ZvplejXhlaaYIT6djXw2PhT4+cz7+Vk/F+39G18F2Y+j7DFmfUPCcLERQdppqitfIxS89RhyqE
WsksyYO1sx39Akx+oQau4HF1fSaJY6NLEFHEjQXdAaks3ntZ+bjvzXfl4CpnQugaAALOs+jo0NCH
e4qZE2R/YgF25W0pA9eAZPCzjTdJIpGsfgsada/6L2Ox9YanUviMjMIskyNXOOm00TJXHqHiZRe+
qxROL23v/7jbr4qpXQD2MMiDvBjjHNf+14Piy3kXFqZQWqIwkRaQt1H8iIzH/2DnuzcDAkKwXVAX
3GB0Ugeq8MLME48o4CqOgJlKpJ2csfSsVz2CS3MSDAgt3fQNuKLy+jApzBGTDM30qMlvo3ceUkaa
fxs4kEpFKRUsr2B6BZb8euGMQZF73QPHXNMnqllyjWp6HrL+f1827AS0sDHhAu5qKjzrllPqKgDZ
YlcMyR4Mfdwxr0TVEiGQhWmvmkGPfLvxZqpczKfP3S1Q2FJfSQCSZJg80I1VmoekrXWVVjPVnJVw
r60dgABIR9F0vYVxI5uX4mTGMQ/aJvU+xeTt/qrNh/H1hoMbIKqCL5iBR0p9/W20OOhGNe0KDL9b
UkE8zGTIwV4QFbQVtnL75761dW/+Wpv/f3FaCYIXSkkMa2Gv2BPvH9SEhZuad+GNQ/+bOd1IKEmJ
XqroKhVgG9rUrRMo7sib3JC6oQq5CMClAL+/79RKJIgSKq7zFJuA6gh1LuhDEBndIIERFw0fY3K4
ibfAgXPfyG3RBxvHAInUzBAz02NT8eYNfT6CawJs/UpqqflgajqHCaQIb+Toxxipz13+iqesFXsP
oFb4GPliD3HMypCsUmSNs91yRFA/Rrz+jnUPckpvzsEN44GbcOI2tg9Z7hi3EWn0H1mb7zuILBgT
Zyf9cRhGxomysuR4EAKchnsIysh0e1kcUDeIcvQNUl9/xrvNN8EbVptxnbCSqfnUoMJJhroPJIVm
aAVSimtP80IIQ8wMVVDLljFmyjUIoIm/lJr/oajtOS5BMXX/S39Di2mTyMEVsHphWBAV22uTaMxn
eq81lZkdxJ9zxTS0P94jC5zDdmwGTmWDfsNuNy89UcjDvw8Q6pjEFDAxArg60hc6eZR1LlDEvq3M
eiR1RfxTdplg1lJs/9iZ0quUELzqTunzJiYcK3Od44ZyHWxBGOabO+yoB1Gr7SPt56QciifisTgA
l7HTt7H5I3/Lt7HDkidbC2LQE4GMAfsBTzy6izFIHsiQGqwz91Sb0wZqGC7ISLeTDWDHJmJcF0xr
1NEXJJo/qQZcK2115+8AiD4nVgjphvO7vM9YL6mVtys2xsI5Kog0IykFoYNz4wPYUzAIRwBaSCzN
jdj16PmOuPlqC1tzmrE41VUhwlZtYavftfZvFOvc9g3S9QTcSM5wZqVhayfhlWvURS/ILWZBZ9ea
N4wt/tL2Hel2GOCSSUH8p8atXh5S1p68fU5cLyf1pskgO9YLOWzqD+kmsEAEZo1mcDCIg+ZGaTW2
7AzuO5SBncx9vX8e3LbGMVqBAsRcAMNbBqDn6+XtE4Orxwq2hQ/jM/7leEcR/YzWQXVg2uVbZnth
5ci7skdFqhK2fFzMn1M+4sl9hkotOrfNWwmUy+QT8QzlGDM56mbGuOJWbu4ru1TINv1oQIwTdluz
cMAu+ftRcXmeHa7r/kHiAPDmGcJKxU8iiEUgGB1OuJ3otn/So2QFFoCPpmFWdvcr3P4Kdu1+ZA6n
riQ/8O+vXSqGjAxDXHLUQ5XwLf6FKoNPvEP1u7IFc7CzhLw8sERIVw2irg6hOgNtsO/AWuxLpZGU
TJwDp+emA8bF903G4r+SVk/shQ0qWLoJA9lZiOtiNGV0s2v7LGxH8/z45gFRhy4J0U7i9hi+/FHJ
+A78F/EdN9iHlnwynl/0f8/EFIxyyjoIQVA0owt2faiEeiSK2Cn5czE+Jpk7snbHypMJZT9kewbw
ubNKyfVmnBQ9Lr1YqcxEHixwMAoiWDm8o9+xrsJVQ98DqXgF45lB7QYuj4Q8zuQKjW5z3IWbiYjv
MlEeVIix9KS2ygOP3td0aXnGIq5eHUgx8dKVdGAn6N5pIJdtWY+A0A1Op2+Ki4+0w1bPnItpw/tH
26qPC0vz/y8CFLwLGEAfYGkmWDQB/SJQhvwPJiDMg5qiDtQqvQfCNun8PsH3KruXAHwinrQpw63O
ylxWPZl5NdAeRTJB5xJVhoJ1NyLyfO6gZo9iiYahObI0vW+7orgKUFHCbhZA9Yqtdb1gsY6pU09T
cfV9DBYYDknsarZP1K1+CBIy2c0uIKee5BvvqG1ZIqtzxNHXPN4dIrpZqM6Az+LauDEGxVBqiEhN
by+jqm/axnDCXmZ8sXUn/9qRKC6udBIg4jXAzrjDEH0nmeCn4kzBxRn52LuGPSkk4ABbyu1gbrka
0HKxOpY6xHdz6dZbEFKjliAiJ5WuvW2zMBDiHIGjHutf+qOPR9cBxLnW+KE51Sb4JU1E+lnZ/jO/
AS/fRwjpOsZCrMYUXhyz6iAQyzSWJ/blFEI1+AXptO2HB80rMQxg6xBY+A9bZGGHOsLHtNTHPIAd
L5WcAJxGiLCXNkoxfjgy2kNrV/zM0vE/LlGH2szmFuktTI1cdVQFz+kVw8rL3BSF7rVSP5KqwLQj
I3lbTaCWVqldwzWZNHUVrE4zF0qMiZk/o0BKzBqjrajJW/DMoK3QgHpGF7dibd9f3pVbGGNwBpg2
Zggqxv6vA6lCzp9FmYdA0iITgmcQ7v33D6ihwwwkMEoDaFlRoQoYLejfZ3r/TAjICH1B7R20PuFk
3XdkbR1RiQLvyHwxzMSu154Uog/IRBvWZgpeJqc4y1vPUY78Z2N3NnQqoAXEsriSdl9ZpL6cJo6t
UYMsBGisBCge8dJfjJoA7FFvKhZhwtp3WnpHpYWdGLdFPtsKS2AjNbNHXe/+Aq4coFfeUAmg2NVT
k/qwUBhbBSwXXA1RRNaSzeFEnVtXRqhTOi0Gta0M4DZ4V30IrNaG5mRi99bT6Gqf9/1ZyxQwCwKC
CehbzXFBBd6U1glf5REGzT/wVTD5khJcRAOpXPU4vTOMrWSayOp04CgwlS3KdHNyCKHt4CtJbYqu
cebtae85hllg0uwXNPZcJuJ/NRwW5qjQK6VC6pU0A+VkJ1k1xCMEnfWpVmqvVx5RERd7cjZBL6cG
E5jVP8hukJPIqTQiuLrVGqSxpYf5SVKQ/BB+Kc+M9WQ5SEUjaBpLdcpgvTXzubR0+t05vOldoBr0
lH9WZvDnvsGVZ9eVt1RgckPLD2WBBe2NS5jYXEZECWrIHskkBuZ3zRKYQACvAPoQCp2z54u0UhoG
nPZ8Xptjuq9ACu2hBPqZh1bDmqK5BTdj2mppiToRRU4sJ06EJfUYcaTfqa5iny9nviDFZiC+m5Ad
RJ9a4tktq6G80uW9tk0F6FRVmtgYsJ0/dEQghumdY7ezv1pAOjf3P91aoC7dpAK1jH0RbKNFbco/
s0NwbjbckXuoGUZYX42Kx6ZNg7DK4Y+BW6wX5kFEqYTwGQT6WLxka8kdvts8ZwZOecCYKYcaaMWE
QlzODk0OKGN81KqgZW8P22rzHjj5m3EUn4PHcR+hSBD/jkdGardWw7r6AZSzIGitK6PHD9A9YO6r
tzI/zWOt+YcyWhnoq/oPWf6Y6hOauJJSEQiGM9UabkeavoP37yJQG7JKpxZCVvMiHKPt+KC6wl53
B0y48p/ptiOAPjkdGYDQFzDrGjoaBt4Cdzgb5FXb/jMA+vq30AM6ZVq1/Djit0yQSO/UBzlnyGl9
V3Xoe1GdxadUlEJAkEJ98rgKyynkq9rsUJZACuOmpD0FyGH8AFVReYM5qs104V3W3lkr/IJx/69h
6lNnHEaL6wGGMRc6bXm8dXmghCF1O5/xYcGEJM/7/p6j1GflwIAeVynsNYJIenQuKo+IAjiaDfv+
qTD/oTuG6MF3nRvB2KXjm/GjqQlm7e3lcDf3qtGnVmRHCj7u27sd2JmD5O9K0i1XQL2iCCzgtfnT
39Ul+YMbBLt2MpH0WjxpIZPKSNhYHs4pyeIiyXNQkfoqPGyjTVZYlYy+j5MqmHkgRfqlscyt5YdL
/6h0SlcgSqs0c6SAD4y3huq331wYa7iWUS9tUHejMpRpqwiwgblPs/3jPSd77mdE1JP0H9qiV1+L
uhvrRqrlRsDiNa0JxtVUOCUdIwJvSRCoiKDuwESVG///r5gD/ThT3GVW6gLS0yAi4m3tAA2/EX/I
j/cX8buacxv5oFfDZAGoEGioqFImcaNqcM14UnfaXvphoHpck0uHWgyo45zC/IGT00xQ2uU3vCW8
/4dyE9b27w+gvmJfRnGYhfiKArTcygOI+gPJHVh0dWsZIrrNgDBLgFtK36u/CH8IHmrchFogaL94
iNanxGAOGs4hfbOSsoZSKuZFQLVAhXxgDAnf6nBEddEXM6PPABJ9p/DCWYmduP3Wt+5/uvWsaWGQ
Wrk20iMvMGBQQYJBxp78eBdJ/TRu8k3POD3Ww2Rhi94BJUp5lQdbuc17tgpehZjw5kDkbYOOPVEJ
hLUv3uWjePTtBs2r+CBBKoXxK1Y+IhRfwA6APgDEF7+rbYuPGMeVl5QiiNVUNK8J2q5WpwwsEaT5
DqM+I+a1dKCIgFXBVUd9RlmLpyYyZLSIysriVLeK3wDJnToMqLTngKV/vuaSPqs6wiY/d4qvj+Uy
kdWpCgBEUxN+elKb8mXEJ2U1bFce0kAPopWA5iVYMWgmAhCPlxMeNLg/fcsbrKROLV8lNf8qNm9N
YuvDAbq/E4tGdOUOWFqlL9V0gsJS3UpoNOafRaL8ECvR1uvs7f42WLECqNTfFaRykha8X3meAKDY
h+B7lsVdo8p4i6mb+2ZWwgIsuahYz6zTaGFSqUgZeUKUdQGWEJVMp+w0iGHGUBPJsvxcVob+6Mll
+RwmTLaPlYsbwDkkeUBtALpBc9U3XeC1OhSiQYez9XW7NS4V0tvoWMY/IQkUxw/3/Vx5ulyZo64h
2Yf7mgxz1YhdztsxV9hRWaG+aAkI0/vGVqIfw50gPVARmUAcUaeKLxtFm87ty6ncduAuTCCCfd/C
SgZ5ZYFyR0sSpQiaAe4U0LvOYggxPsrpMa8H676htXVbukJt5KDHnRBHMKTyD3WPMSq/sKdyL+Qp
KPf+Q5n7yisq5gu1GoecR/u1nbjynAbxYLdc6T8Uk/HAZ43I8G1li2GDzUhvUPnMN+j1ITWmrVyM
Csx1xkOWbqvwk9kgWFs+VJZxBMo4dYG6vTbRlfGQjuKERnZ+CRXSt5s+hjT6U5cxEp61PAu05X8t
UWs3eFDmnApYGl3PTb8mp9n/ntCU0WzlUX7yL4Ur+6j63Y+OtdNjaZRaQbDpQGUzhlE92qQ4nviL
1llya43BY9Axnodrm+qvLRQYr5dSb0GkEOSw1QxPYb/TWX3ytQc/zvU5xQEIlofa8rUBP9MmT4hx
rk/nXDd5Oz327jBz7OO1hIu/xwPGsPCAYfGErYXh0q54bXf0gwEFYdgN/Vk+6UfkJRbPMTos60b+
96qkH2Z9nhhF2uOqxHPTjQsk4Um+k3SWUNNaQIAldoaHAxx+o0zlGRBd82X4ovFfebLp08cpj0lX
gdAb9/Lv+9G3GvNLa9QpKEKUp4lDWMNQh/pTj4Z4qxqQWgFS1pvAjCJJ9oDovDSCr5hgQs0PGsSW
t5gVqm1oAofmkHT1NohS1eqrRrebuPi8/xPXOqUAy0OpHJMeoPygZQXCXMrGVB0RVLFod82PFo/v
NhCtKDKcvvwQNZC0gS8QelqmwHfHRhpl0peoeLXvk35JgmrLCfIOXaOzwoPfw2DpeK2u4fIHUtE3
VDlI+w38QPU4OBGolPxNghea3JjeRn5Kt9kuwMZ2MdF0f2XWtvPSLpWP9oEmll6EnkAe/2jkY8oq
6qxF4vLvz/YXSXUuR3IsyzguROwqCZjBprO0YBdFF68jRsromq5tr6W1+f8X1rKigy4uZoUw+ftz
rOa6+avCYvdau/OXNqhoV1t96ssCK8YlThQ/S6jfxJY4Pt7/LmsdIwwbgNkL42XgUaJfzpDySoc0
gSuT+ArSRLMqt5XQkBwVRcVV650MOEHJKnqs+bY0Sn2t2pBK3VMQhX33ksTPSoLX8lFlvUpWj3gc
7VCsgwb5PLV3/ZlkYFnCEepuZmVh403WuXZDzcbXsoujZ+uo+fVEfmS1LdeCA9PaGhpiGJu7GZIN
tbZLRR0r2hexHZbowNXd65SpjJ7KWsQvzVA7WU91j49LxEfQuFNuYU+TbsKkO/jIeT4mssS4kNcj
ZeEXtYW5Sq17/jsgx8YcwF4vY1AMj4lDKkVWn/MaGF2CM7SJiFF2jMyDtaZUwIgBBOslHmvq8Q9h
+x63bjUwBG3XcrflelLBwolaPvExgiUcksdOhzaRDuparXqugs4Gkojx+dZqp8bSHrW/ARBodC+B
PenJkneJo71JkJx7qp3JHLfoLzr1aN3f6/MiUTUBQ5PAToY5RMyS0gA2NMaUsPZgUU24P2PU/84S
mWFi7TsBJj9P+OGZfsNSK4WJ3PQG4FByeunjU6I98zzrxFr7UEsb88ZYHL4Skuy6y2BDE81hj3nf
R84MbXXbR2R6aLfdDspE7vAufLKYi1ad04EbAeM+wFZ0w6LTE1+PU+QfylQ7XheHJK8Lknoeo9Bx
y1yEwjJGcvDWUjDhgAHVaw9HRWtGdejBR/CkurktfHBnDzva9E9BiAqZJVgAqrv8Vm/JNBL5DTDg
nf7BfwSvuhMyvujK8MP8YyDECWABmLzpSlITar4KEbUG8AXFyfHaAJEKFDg1RzhhoDQiPuiT6oP0
R9j6CcncyFVfWEfd7cJf/4Q5sBdfHFNdYwVqezB4RDtDtEWg61hPm9sbCSYwSIhZOLB2gnTg2kRa
y0LJ57OXxWdbfRlyR0JUsrqv+1vwNnavzVCxG6PfHvAlzCQQ/+h+8/3Wy4+5OJCRZ/GlrPTXZlt4
4aBYhqo8PeQXT/EwBR5s+UPkJu3nJKv7RvyF+ryp9gURIMgMcDsY5uM/jRpa2tgdDQXaEhVQ5pHu
cMll8OPn+/6vXCLXP4o69WSolHsdXzYm3i6QHqltDijvcTuGlqS+TeVG508SSxBlDo/rcw829ZnW
AexHtxN7fGWMuSSizJTq/EOcqk9JpDHS29vL+NoE5ZYUxNwwllVjiplkV5HZCy4fW1zhb0duF4C6
9/4yrm6IhUdUtNat0XBBDXNQSiM9pveCpAY3fckwsxqtCzNUtPZqAeE7DwunxsLGr508QutEmof3
MMCy/Q8ugQkDp4yIYScaueT3XRB1kFcxBTQSlRJc+I2NYfX7RlbDz4DgFZiyQXDJ09o0alYlzZDC
o0r4CoAiQqUOiXXomZCpImlkBioRxc19o2vhZwDtiIlUVPyhOnJ9tGjToJa6go9VpBi4raRT0leM
ZGLt9FqaEK9NcCWIUsoQbnFhZHKYY4JKBUrjUvFy35W1gFjaoVLAsIyxqgXsZFqMtPaMh/UEyD30
cRuOEQ8sU9SZX4q5ENcyTMViZgU6KSoRUG6zag5J+HHfK5H1hebttrhfqixWx5RvsHybFlSIItGP
zVa2DVM8Y2bTBG8s2IYFe3J3+jl4fInMF99SrPs/Yu0EWS4tdYIAbtG3fDNHZpvZaWb3U+70wCMo
wp7zLY77vG9u7QRZmqNOkBIcG2OuwxyGnJ45cUJJD9OUZYF6xX1Dq6E5wzuASsQmoMmrBFQ3JK5t
G1MunUmCgthR939NrGhZXb2FFeqkMowwSTFw2phh6vZ6t+FA7hR6+6FO7UK/+K1z36kVmBnGWhb2
qEpoVpaFBn72BkOoRP/SfJK+SRb/IP1QUuJ3pPBN7hUQiI14Kp0G82H+0/0fsPr5JAllNwxSADFF
RWwnKdwQjPCX+3+kXVeTrDiX/EVEAAIBr7jyXe3dC9HXCeG9+/Wb3NjdqVKzRcx+8zQxHVOJ3NHR
MZkRNHcYd7jm0DVJiMVjcQEibEk20lD6O6kBSvVk9Y23axfMQinO3B4097XOnNGKWCg9xWAFGQLM
Yyady/w+Yx8V2xjDT679qrozjfa0ODFpE8vP/4/5u8Cdh35x4gOwRcThfOLribkK5FZ1Ax5R+ngb
Zd4FouNxOTphlaSqS7spAEqZ3Wn5b208qgisIbHHigwiIYmX03/Nc3I9n8KSDXlRWohOYV/Ueyv6
gOohqz/0tbt64UzPFb+gwkB5Njxm4RroEAWYGhUoRSA5kUH8BKmi2Dx3Cl+5BRZCOIC4gBIWikEk
uDcyPIWglGc9KZ09bflp2kgn7b6q7HQHwo+D9aGsFOUsmBNkwRAIRUAMSRaxR6mopZZANL1xmuJk
BoNNIfQCZVhNyRFQ99p8JfSwcJqv4IRBNqRPoIAAuEI9ptKjEm0VaWUrfpehBd/H5ZCEvTjQojdL
GRiV/gj5P6kC39CpTdwug1Af95TuT6P5lXmQzYeqO+jZfc3P0EloYdjCldldelLiW0xMrYaeBUNM
Biu1DHX7PsZ4XXZHzi1WNv/SnEd+7I7NNnxs/VSyg+1Mh0ztffhSr0lcLDgXVx8gHJMskJDJj/EB
Q+AHg1+Ebmh9dNZdERrObROwOlbhoq1KmSdcBxRhbhltZR1dptqv0P8dH39GfvSWKy7fMRChZsfW
5s/FBpTPtz9hbbDC3Wia+WCUEHmFHKTba64GxrAq9Tj7JNHrf4Yk3IqJkY9NBl0uB6w/XXAok/2Y
PNbjU8DXLo75RAiW9XIBxepUDYxIWlQBqVKPlfbZxCsO9UJVEpoGNRSTge3BnHkmri+IWisgHaIl
jTMOZz04o8dlSPyS+FN2GAcXgyMshNjkmpzPX9YxYWBoKsehICBdQzG08FgIWV0XYF1vHKshbgX7
NoD+PNpEjWWrvZeY4B6KHWbRbVocWHeSwgM0okf9QMldr7/T/gFVaLY6QvqPbeLAjfLOA9l0Lx/i
ye9z15jw8iE21EgiMzi0wWhzc/A6aJ83meTUkGEPC/RdfantJkmpY6SjXcSHsTobjewPoWPhwcTA
P79mARf2qApFHwVsQXAFvgkXIiCD0s5Jhx8AC4gK2dw6xbFjyV6pV+7tTbpg26+gBGOb99rUJOoM
xY+cunUIRjto2YJDH9TcxYplXwRDtyLyK/jnG/E7m/o2SQnAElBmD+nkyxK1G+Vd6o95excVjX97
cAs38wz0v3iCYWvrEdRjCvBi6VVGEwtRn1lN/an1buOsjUuwagq4ZoqazuPSA2gvpr6p/sz1DZnC
TWGYO3Naq4BZACQzLdJc+zUrVAguh6SGZqBSs3WUypNZsePT59icpKw8c8X79y3lCEKo6KhDABax
cvH6TzMDtHDMah1VD5yxeBmRXg6p32cru2Ph3r/CEbZioZBQq8Gg6GTWeYhPifLMuxWTvGAoryCE
a59MxOJItrVOE2hQ3u0duqbzuDgIMIwiwAhzhSqAa0upToSyLMRkaWH71kCxvCvCxyxa8RkWx3GB
Mu+PC4e9U0yJchko4NazCSpf83x7e0uvjUOw+JEUWioqj1qnTH8XJZRvEetCmPQ/AhE7qTU9JwwH
BBUAkNRq9F1varC8K9nplbkSOXvMFHV9Wo6RyK1+DjvVRf+ee3scS8FltBj+76r/ZaG4WI+qistG
B8cMWuqnE6dHaPo5fQ7OupG4Bc+OaYNkQNjjMS6Dx87wSgjuDqHihl1m6728CfqnJl7LE8xLJFye
Vx8lGIkMJUONJWF20/bFzJ/K8Y6xA+irO3ZSYq9rV4oMF4ztFdy8DhdzEAVyl0XqvCd5v+m4ZUv8
LVE3QbySeV1bT+EMt51l1oU1n+E4um+r8pBmz7eXcw1BuDbyklnmIAOh196DbKM2ysq+Xwq8Xs2V
YCUoTyY0wWCuEl1+NqMI4tlTD5Zla7wfOsmzYtMfeG439aPF4v8UXDAeIZvQMtAHOBDycxpUdohD
3p7T6b6m+yGywMZyyCR1BXVxMyLqhasfOQe0tF3vjroyKdOkEBJUsFhB5nEtQqmPYwygjvyij3Lz
+/YaLu3Gv0r2iDOj/kkTZtgctLoYLOC1VvcnrfLnAbGwVslcmaxOqLpw0C6xhAntG3AelDFHC+4R
RdgVQ71c8WWcgqcX9bH6ma8Usy0ULaGTGQrC+n8PTTDNZqAlECQHXPdTvuOvxlN8N/4uLag6gLed
eK6+e9UfVhsT5gpD0ZpcoIo8xIWhQsc+ASpep17/B6Xz+knbgdUjtIs1drCVxROl/EylyOVsABYS
nW4GyvMpc+Lo0VwjLVy65C7HNC/shckK9QiNMhFwUmLtaKIdwh4SRONagGgNRjDErRJWJG1mGF12
zH4fIbq2FrVfID+42hW6YH5HczTGdgaRQHxnbqr36Dk7Km52yN+1p4jafMUML955l5MnnGiw2chd
PC9Snb2yLyj+fjbgHZM8vukclI1Kv4uD+oziR+sheb19ttfmU7DPsJtJxSsgE/KzN19VUtul/HIb
Y3V4ggHpxliR5Hlv0BNBOeCnYjcHvtczt+0xpPx92g/3sasXtrox157bKwZFFwwKbm0aDiWwkRdH
xZRy1pCItyka7Zn3IaOswFjxkRbKbyhY1VV9psD9S051fRKCMeVW0SjotS043vbnNNnHkZcQF+3/
Lo+exvKUBdu23ZSjK5V3UbxZme75JX9tXuYPQBE3qsWRmBZfNFCUZVaSaWhZ6ys77lCFWejOKNtY
W3BkRWgADqk3BV5aeCvIxjybt6CFk5ObzOQoGAA9Jz2g5K+pUjAIbeN+x+OTZJ3T/FiV7znZVMar
BbEnldtS7hH5t6J8UbxRdFse4gdr5m1hskcaj/cnswy2Uxc7RvGMKIkqvad55VpFZNegOmyqzyGU
naY5M9Aaa8WWqCESlLtOQ0Mgwhf1sZ5iJGo+TdCTSo3mDKOvqNsINKbpTi/3uZR5Zb/LpE0Q7Wg2
2Q0KPM0NHTdV9xQPp4CcdZZBkpe5afaLQZgqBY0jvIoUdXHTfRKdM9Wlqo+CwwI0ANk5SnfR6MsN
/NXsNUX1d7CNjK1pvebFA2kQEYBM9PiQQMtGiV2z2hrlk9n4aUzsojvqdB+xB5ofJRBYGW8WEv7T
Ma4OOYESTLwz8sc03mT1V9A/I2+SWU9Gt82pbYybmJwznB+5A0EU/1lDb60595MPMR+Pg5I9fZfr
j9zgDlIiNpyimJ5C09GUlyx6kvIvMtauheZ0OCwNZZguELyV2r6WXIv/VHPd0diHPN6l0VkqQKyL
RIraoU7f9LH9nCh/CUrwFftT86eBUoN1lIMzwlhd/WLGP/oKQkzlsYOAQQOJYRBuWoMTdz7TvFqu
d1JbHhs2bnT1nJDelnNzY8bvqBbyU+6l1lreaSG7Bq4zVG2ie01GWkgkFkl1FlR62M7FOI6yM3aV
34A2hdvJsUYbri3fk5PxUnnYYU/ozhtXHLclePSQQtjHUlDCjYKva9NQJnreVirgo2Piqk7vQGr2
XIH30H57okfmZvufSBy91d5aa8BCfyJC9BfIwsGk+UiNCpfa3/KgwFP3pT29sdJO4bo6j4ZnnCD5
eBy34c5wCzfaSIMtu9C7XTEQC/bh6jPm6+jSS+jqvGHQznTUmYoE0IFLNzDGPXgYXjIbN5xrHGP7
3fp1G/i7F3Q9fOGa64rYHGUD+bKBuWH6WaheXRR2S9bGN3+/YP+uxifcdHKc9qWhI3+V2umd5pBD
6McYZ+l2G+gfHupt66yFlBYSWddjE264NASzfGNiTtPX0g53mV9qIHRA/NH9ak53yUZ3+hW3eW2U
gteckAo05fM2Nqw90TfBcEek7e0FW7pFL2YSrYXCTgG9NI0rYESU/ZD17SRnuyKq7br/QsbJtZLh
q+lVG6TmsQ1NCWdUIPvAu4c4Xnth/mXa+78XFUm760+xrEQtrDklD2fwwQqhEZbtIje+C9wf8WZw
p0fcapBiy+zaN+0OupuN07t7PbKfbs/Jt00MfSQI3YEreSYypmLReS+FYyKrAdyoEYKTaDYsYVxr
47Rauv9tfQH0l3YXhfsw4aKoqJVMSUGh44HAG+j4aGYXkkdU//Zovq+wgCKcSbUjUzLUQKm4baKx
B/6ZnUebbBs85TviZIOdI3m1Ru+7NjbhhGboSjBYGfWOlD800XOh+73i3B7Z/BNX+0UYmHAgEbGU
arnFwKRIlndJXKZvqkRo5A35mJ+MNkr+SG00rMQxl3YH+NFBNQOxb9RtCLs0jlAm001Jj3TgRgbZ
nYyui+qgkvfbg/v+ZP47un9whIfepKnQxUCNt2PBr3OVwacbtlc/JMthR/MpeywO+ine6U69Vgn5
/Vk2I4PrCbWWZGbxFpaOGZPVWzwGSfEOp25nyPYbOhM8sql3kQcvbY1TdxVQWMiWlS2vWgDSEzS/
ERneWI7+YHz2IIAO9+bdajjiW2BAGKFgWCV9zHojBGCpg7kmdzqwudgVPDU/c1ZlbL8n7q/R/kbW
Li7jNkvybpSBNrjK2dx0P6GCWoNh05nfZ9OGnms4RlBB/8JuGrdr99biQcRbAEIUkKWXxVT9qOR5
pk5pj8IqlLR2236OYul0zeVaPBYE/M9onINeiJhEoI1pFBamFc5WC31XGXqu0rHcFz+Ce8ODeNl0
l94zv1kTPF/eO6DtQOpidvXESwM9Vi2jJnCRWPqpPaCw3g/c5If6jH5Cpzy3P1aO5XzsvhmdCzzh
WOqSmjRhmIMoVkUlS9PYqD91+KZ2ZbcHYQ5efysz+73+YN4+F4iCM2u0QUJTCSM0Pxn0nRCn9jNf
6sBrB/UpCAqcR5AtSbsINEt/IGHxWeyl4xrV/uy2fhs12kTBh2lhpsUawCopajMnszFKjpryx1wT
MVke5AWAYAJQWdanrIEtbwaKKu/chgqsE8nmY9aiPLUtLNS7IJVfJXY0aghBh3YwIMndh1tWRBDh
022VBlAKKc990e9ik9hKXz2ZeodQn8TXHhjf3fx5TS4+VzAgXQzKalmdbze6o5+zCG9O/fCp2D4W
4NE0f6b+1LvRnuwHR6Hu4Izu07+ugLn+BEtw3IikDVWiY8ZAZVvKn1L7YHJIPL1BaG1lBy4u/swz
OEc58JgT7oOo00se1bBfE3Jd2VTcDYO8WTlWi+YDbUeKCY2MmSLk2vcbMgPP09kig6dJB1HdXXvn
6wcCOpmPxmbP+h4aBKiR9Cv/NvAarvBei4IqJrwBrsXVnVZMR2SpHZaPXrhGtbU8i/+McLbTF7dA
F4361DAgmdYb568a926PZD4h4hFFlQtKXlA8AKdV8EuMughZz0psSaZvagQ9gnuoG/bZBhrDd+la
ucfSaC7RBDOY0mIK6wRoo/XWMn8WLL49nDUAYUNQg+uDMgNQ80lTfkE69PbvLzmPf9nL8fpBoY4h
nGBFHQmhXdU7nfGj1qG4vKm5j24Wi614qYv+9wWSKRzUfAD3rxEDiRO5g3ZeiIhzHJ1S9osFsc9U
guLSpHGzznrreQa6oqx5lTt0M+hmfhck9cqO/16xC8MBBhco0sxanyjrvt6II9NK0mX4nvgPqEgs
t0FRUQ0+1DsUKSEg0sgrr9ilIwZGSPQTgvIbFTSC+dA40cywrHuHBSCaMI4FSdFd4+W1e3tFvzk6
s9qaMr+kDKg6QWfnelxdGoH+piygPAx5ncmNywfcxrchvgeWZgxosFIdwq8y6p2uMYymlIpOrqFW
/zmcI9xSm873S7vboubZctB65YEWeASDeuquleEvY1MT7GiQ71VB932NbdJqULjZJE68jVp7eMrA
1RtCCr5GENKREPuwfk/UmU7MHya7Pqx66Yvz+w++SKOExEJBtAH4iK08oLm8Qj+j6U5Ovum93eT0
oas4Tyvz/e2UzvN9gSmsKR+6qEWFDUTvweO743a8h05xbv+InfInitkgfuGBTfOtOK3drt9Pyfz6
gdCniXeQATlrYdcWat4iPssQVeJvRuDIfFd22wEqiCazc+m+a2MXnNYZlVEGvrk96m8HRoAWfKGi
GZSGE0CrxrAbFK9XqDd0j9Mqr/V80q+uDAFI2FENV5UgmwAEYahflT+9p3ttR07oftMhvsPhd60Y
3e/sGteI4h6KmlqLEhmI4LfUPvPt4Ebn8cQeu21ipyc4S3DaswfZ5y/wbI19sTKz3zNkAr6wn7II
GoOcAj/cSWfrib0mu/IVMaaj+TwyD3qXEKp1ymf1bpJWTMf303O1nwzhwlSSph8aJYzhRCU2jd/C
rPAbaWV884LdWFBDMO1VwPuo7jG8CTylWYsonlo81hYiPI38ykAKkc6RrH5NEOR7rEKY1vkyv/Bt
BowrRn8/lnXTHeVoixCTw3+Plo3E4yxuNOzVg+lbLnm+fVIWJ3UuJgQdmiVDQO8at+jrWJ40TGqQ
QEUp2lT5a6CvzOniaYRfhYsL3RKWaHbVknVSN2OUFsXrWbd+x5NybqSx2EI/YOVyXhzQP2Di+egs
EoOUBmAh+a2DkB2FJ2ytguB7Jc+8WhcgwiEwQtRMUjS8Opp0DDS3o8fI6LwMShWVuq/RJVf8RPrv
9kqtzKK4/cNoskYlACb87Mytkuikd2DOia1c8tDa2/1rX+B6iMLGSOUgG4wchdYyeQiD+xI1NWse
8NpSCXs+tKJwMhjHUpk/TM0myIsabMVeLh8sCKWD605RQRo6f8TFwdJRn671OsahWydJAT3dKdfs
Brc/2QbJTufPhsQchqAD80v9rCUuqibUZi23P2+Ib2bl4ivmxb34CqhsFaPR4yuGaicTW4UcgVp5
RvwVDmdQ39o9skshVNzX3K3FTXOBa1zjhijAUooauGP0pFJHjbdTwV3KV6zI4oEADMjE1FmiUQyR
1VMb6VkAHEmDmKmGcSi02gZB7kK0fbDDMXVKWXGlmuzDaiWcPG8TcW7BZAeyOWiYE8iZXI+xJBGH
45xjG7ER6Z3Si5O1COA8Td8g5v55iCxDfUrU1yo5iHoUFcOLS3OvGeCBlZE5GcgnpHV3bO2O/954
AfMCic3/hoPI3vWIBjQy56OK4v8EihnG72JQXIbceP1YQICuyio3zP0063dwGP+9jbkEFqYS1cX1
qDIAZxG0vAjdMV75hho8dmxV0nO+rr/NKVoC5vJAMOqI7mHS1gPkjIBl1imzkWKBAPxkZ3rijhQv
t2Lw5v9e1eQuVpItNp87mSskI8sTffENgp9Ytn2TJT2+QTKi4LkypP6Q0kxyoynHO1MuFLeX2LRh
gznuC65W53SoNo1p9muVOMuToUNTSSEUlEmClVLCJIWeCT5EppETNG7Xohjjp9T4sY4CBITGIKyF
SUK5ybBmIZdMBHJooAA00ekHttzrzaaOlpX2tMQc8E8zRn3GLwv6uLpze2ct2XrE+0AcY0I+DvGC
a5RIGoiUF9XsZ+j7lubbsEUQffxxG+V7pAAnh8og8ppZTAxZtAVGUnDFjOBGqR1M7BCYr5kBuUi9
KZDAbxP1JSDEj5o0cAKz/zEU+XtdGw+lFliOkpKXoNHIinVaNI1o8kMDJViHUOIkmOAukXAxVaBE
jdGIHZDgkRuIek+lI/UNdJH5g9amnj6kHltT0V701WdCMw1kRArwxaVFjr8jUgLo4r6iw4ZX2o9k
jO20eZyUxlVY+NuM8Sy0Xjr0vHfFRxPhFuordVfrMRw11abWx+0Vmk+UeOqxLqg4g+QBXEHBwoxG
XZbNCGPNh2gfdw8pGTeJTuwAqfk86/wgXmOmXdrfl4jCs6HorGQcQcnoFNFU2gTuWi0nH1xvHF3K
V+zn0i6/xBJ2uSI106D2wIrhTVs9t43itehXXJqly+gSZL4PL3yJSgftiWIBZIR9jKLS5mwjWfsA
D/k1Kvul19AllLCB8qRpwzwswLXbqKj49KzENvhnEDNXxTsPyt9g0l6xycuQGuoGwO4OdpL57xej
i/qCxx3F6OSgBFLkVLG6Gy0khqh1F9Da1tNzLE0rda1/m06+7UuIMUKWe/bdxbBUErQUeSnYJ23D
3zRntPGMPeYnYifOQfJGJ9hZx8FFo4qbngp3soNnSM9qu2HPn4P38pe2ssZLPo2BDk5dpSoK53Vh
I4EkWh9DBUYZ8SIQpJp3nK36bIubFbyHlgoSB/hPgmHKs3TSoVwFk/ygPSp+vmdeZyHTovr6hvmx
W/Q2RHZvH/+lvTsvKgj8QQ4KMpjr1c0LxA7yuoGDQY2xuE/Hrk/dGFZTd3lS9E7EGv2xrnNjjfRz
abDQENeBCr55cCBfA1dFirsepctOOp5j4jcZ1HzWvMQlS2MiFGuCmh0lrWK/rNwMfcb1Pnba9kua
7lj4wq0Xavq3p3BxJBA+wJIpiAmLFnQyhjHBdYoDYvKntu1eoyq0zX7ybsMshu9M3KOzYq0KDkfB
UjdWEDB5QEtTYp300KPxoc9QPbqp2ntZ93LFI3go0aPSPd8GXhzfBa5gr8NBacM+nGYbivhsHO1I
+Zina1oVS/fQ5eiEjRgxPrG0xyyGhlY4FTF+z6Bbi2uZoxaZ4fOiVdwyy1bIKZZxdbyUQD+IO1kw
b3qflaRuMLqJp6gnMA+dQd1xArkdpMcyRfIp/XN7PpdMCSzI/yBqwmMiaFLekUyGKckZGG7urHYt
v77o4lxCCFsFLzytpAwQJlJ/RYuT5YXsnvVvBUUz81aFvBoUJm8Pa+meQDGGAhnimWdcnMhAL/R6
inRsky73TP2jz3IQcvYu6Zo7DmLMRkuPcj/u/iNUcTI13O9x1wHVHM5TcY7aezV8raT7WtuiQqPU
VnbL0lm4GKSYkLGI1cYSAVwfPeXJISQamJRX7MnSjrzEEM5bDjpkylRgaDHSahBz1kJblRKoBrhj
403/n/jcJZxw8MbUjMdSBpwRfiUZOLoGr2pXVul7SYumgrkE9zi2/UyrI4CQmDVlDUfCacck4aij
79gH5HTpTz7Flm/lSvY05GZ8B27sClSjFZPOaSZTpENi1h/DMkkODbrl1gTWFpYT1zny/2DG1mUk
Rq4vITOzeNHgfT2LJARQi4JWk9mt6XkunUawB2gyntRwH9Apfo1Sgcg4Jx0ChX1f6kfJLNV7luqH
ZAAVPxJ8m7FTexc+3AmpodEOo3xybh+SpWGCChBtQsiOUpS/CR9gIJOeJnjMBuaTqd3n5lZZLVpa
2LX0EkMwOaQrpsxCzNxpwPYWx5OnNbndT7JrBJXXcOmoNoYdduiAUqCoSywnTjtbzhQbyg7bMUvc
gaioo/80EBO8PfoFL+Dqy4TzZBqQYq/nwGnFPIu89i3O0J6tZbgWrDo2t0k19JxDQkcMuNEuqRFG
wKtSrf7E1XNYvdwexdLvE9BmzhSB8AFEy0NzvOGpgd+HFijoVjMHF/5thMV9Cj4DdIzh8/VvLhmb
yqDRGR4XOT1YzXaoPTN3EuNDQ5sMeLeHHiGXlUT6UnwA8aZ/MOdtdfG6qEKdKp0F8RDyZCk2ujls
xdY+UC15BxLZ6LU+Wq62EvtdOg2gH4DEH8gvMJvz3y8gE4ouQC2fn2vSMaEbCY+2VX3dhcuQXmLM
e/ICo1LkAERe87BKV5ERI3Kn9BTwFxla7Krdrrmg3+sxYV+R/0C1oALH8Bs3FMSqDKUe8Dxpnc6V
XwZudzbSII4JmTF+NM8yMvjSoQEH8VpRy+JszmK7IAaeX4iCH1/XI5uFIxA/UPZauC+GT3O1x3E2
w8JbEIXr/2AImwRKhVqbMTyM5I1h8y3z1I/g2PrWJrTpI6jSViJEy0OisNiIW81VJdeLl5YaD8MJ
QzIV3Ao/+/Q0NisQqMZZGhPe01AewssBZ/oapIGezRhzKXISiZcvMu6nHxD26141My22bRGon0md
WbuAR9KdkUXNPkqV1IugJLMNcjncsahqPrQhkL/KKA+2ssImP5J09OXgQUc2eccCf2Bqu5fp1EH+
0Mimj3hEGxtlQ4LtMWhyYUulCcqtMWpPDU+wR2paOLxu1VM9GtK5KlGQaMvmOG1KpWRfaqQkJ5q2
xUNQ1MNRi3hzn0hVi6hUWFioZEitwectCLqYrP4wp7iNPPQSBqqt4pp9blvOcSt0/E43KnD6cp1H
k1MQVIGAlcGoTXvKx/q1obG2wcT1j7hS2E7RS8VDh1k42W1ratuwAJ8cUlNldeSEzF+G9rvOtHRX
LdssA4tQGKG/Le/9kuqVL2e9hY5zlGNvkSrodzRIOXPkKSQvLJnMfU8huonWwYxwDx3dY4GON1k7
qgW671hvDZFd1HIN2WpMot+naMXUq0n6GBTUr267FvodLZp2LD+iHd+kk0Xf0yZEzYEsS88RrrjP
KTCDc130micpIWkhNaWRxOaNMWouSZjWeaijVt7IBFn0gQ30kKSt8oXWWvW3lnP5vjeSCE1lCseb
MlDTxJWyPHlLY4q2fWblya8s0Id9RKT0NVK6bpdnCuiU+jE94X9v0atnZk6TGOQUSKOCBCwJd+ag
RieV66Vb5ROkRUukhd6sUqUPfcasyLbaikCaWDOT3g9SxpJNW4TqLgdb8QN6BUoffSYWumsIGfdS
n/WfRhfKniFVSCqZUs42vaLJKKXhenIPevL6LgnKCF2z1uzmWAN7YnGaPebZRHM3KsJi1+Zl+cE0
GiLJrlT9l9ZFUmUnyjjpezVMmvcoNiQ/QmvJPmhl8py1BQl2Wh/zbRur04PSkwyNkKPuSIFkPOhG
GezQRasjda8hh++VbRkoNs2QPHG0KB67TVLXw0NSdCMEGBMrOPa6lG5pILXbgBcSiMSHMv+RoVDn
mWBeQrsMK+mJKXqduZnRJc95pA1PKmuUT6uwIoclFqiyoyLKnjPSlV96gsijrWYoIbfDOCzf8j6x
HgILtEd2VhCyaSUtPZj9gAKNthv8JK/7Z7Uc1cpmUpX/Gbp+8BRUPDyrlEN7OzGRVLZTNR8KDy3C
4ROJg+iYcj2ELDDer8/qqEp+HrQktOVcTsB+Gwz9K6kYuLyTtLLsrKf00IM/7I6RBgc4l/UBpwic
W2FadIe+j+UPEFJDJzIuNXy6bgapO3a5cZdWCHzZCnbZrgy4BNNBq3jccOg87bVKiu/HaGohr6CF
5a5E45Wf6Q3i6voEQbe60YejBN/rF+pw+5cC3Cy71EwsFLQhWYC+09DL2FiGblHl1Rczg/AO1rB1
pSodfxipCnZWjUh4QmZDiHalAuVp0ziyA+84XnfWSIMNiqrTpwHm2pejWp27HjS2y62i9E1ixiet
yKNHKRjDLQ2JjuMQFzhINGw8RrIBDbVT5+cTjT/QMSrZ2hi2XjrGxraXjQ4Ui0zv3KoaIYEnKWpd
+gYoGH1tNEArqZW9x6NM8/Iu1vtNQWllOWaq6VDwIEpt2X3Oy8ZVUVMaIm5RoXxFL6DMYXcaybzW
4A1xDGbEHlXiBOwjBKHUrB6kCSZMr0ZnqrWpANtYHf8JaQa10iEvm9cytwJvJFXxYWhBs+3CJPZH
Lak/CJOabQkqa6eS2sarjKoAxQ4mPcyk6U1TWvlPr8WmbRhx/oAyMePIGjTJGqY57RRsxJc2lVCR
dtulXHS958CYjPsb7yzROdDlOhhr3KSp5ZUlWq4TeyxdE6xut3GWbmwdSu54ZqHYGkbs+jLt1Qhv
yxieKwn2qvQbSh9mshIGX4OY/fMLj07WR3R+DYBozSer43ZbufK4knVcw5j/foGRx1UHzhZ4pmb+
p4y9OD8PxePtmVpekX9m6ptjara4jDCMAqai1N/M/DNA7Wq1Ft5deq5croiw8lxRQ0Z14GTtXicv
UffvAzH08vcFlxCKfL0VaJiqMvXKMHFq/VUxX2/P1dpyCH5gFKukSwqMoan3UftWWU9x8HAbYmWa
/j7JLlbcCjKDKhUgVO09TErsqn/L5oaHAeRWdQPxDfybmFMY5TYeZdDiOKmy5wOEDbgtB2uPuCX/
/BJEWIyOJL0hNwChD+lXecfupq3kULf1+w6ddcWXvL09a4uvxktAYWXiBCWrM9kPOrMU3G330/a+
O6D06p5sXixXPq49cpacdbB3zp2z0KkBQez1wZRNSS2tBnZsTFHv0d+b0kOrn5h5RnXy7aF97xie
X3IX7wIhWkG0ZKj6GO8C3UYJq1+9N7tz7zHToZvonroGVBXs/r3ZU9vaFH8yB1fEi6bY2x6BFe/2
tyxVY1x9izDskEtjTMwgcjryOHFfRjmIYnyo1tvcc4ehSxAjHn2t82/jLh0KlChbqHxHdujbYxZc
82GuzBWDUr0ph9ROqmpllhef5xcIgjFnbaEyay4XtNrxs1B+gQfMtuTApgQZL/4ThKL3WrOm274Y
X4H+FuQ+UBGhK2LKq45qUivR36VVwb1p6wg8bCGXAzGUM/9xew5XwYQzWdZG1A4SwGITsTW+0zu/
xeE3dZ+H24G/BdqvqPyzAjpvTvGhfjlC4VzmVYTgfwpQSAKRbfUr3SOs7Gg/ZRcdzJvsZQVuHsN3
ODw2dPA1I88nXDKaXJYskObikofqSNxk94M77NTYRmpz579I+7IduXFg2S8SoIUSpVcttfe+ul+E
bnusjdp3ff0N+dwZq1g6RdjnYTDA9KBCJJPJZDIzQr33N/UejxDmbXAneq1aMyDUZf2HzM2uVU1h
4M8mWrFNsWc/g5P8vXqNhYxAvwQ/rw2Rm9HMSiK/CgEEVl9Qfr1upm1kg87fJrbxI73RH8MvXPdu
0cJs3FYvpmCfrGYpUMEDljPQDqOYj8tS1LjUqaTAgt7kj82deU8KkFqVCLMc9Gw78Ud+Px5xqbbc
9O1v1naBzPlB3QpzK5xNqXk3dfsOYbGyNVyN2vl3M7THTWVHbn2MvuJtl4GPRYC+asgLdM7zRZIm
ZQicY6dEJ7wd7O4UarPX3kUj6jbaiPpQ1o4XFFhApxYx7FxncX68RHXI0OqJRc792yiye2PTFNu+
vvFFT0trEc0SiPN73ViNVjcX+ErVc1u9a8G+lQUms+a8lxDzJywimriEuUaza53ofkhRuKBofxHS
4Jkd70maZkFOntsSuYWsnTrXKVr9sR/RpORZuiBFPEfB/K5bPGbwBfJKnday0uHJQJrMU2+yQxMl
rpJHjhaLBKDX1n4ZWnBLUuIaGmbhHFrIW4LW38q0ifEwJdvccgVGPT/zXIxKB8EXyi6g0MHrrMcs
1Y0uBZT/EN9RxcP50x2gTqJ62g//8TrYmqXNPMX/H4sPbFWl8MsMZOhOp7gmuZ3Ipuv/JnamGrL4
eECY+YnOLa0aDJUpPorpoIegW6DpFCllrFrBbwCea5FlTW6Y4fyk071k/cYIj7m/NTRBMLs6Uyhh
RishUfAPt2GoHGVl3c5PBXTbBxupTGw0YV9fjbWRgJAF3a2ocgCRO+dg8mIy0UmL0pEwzOwUtUTG
aDNo+MXedZy1GhVjCcRZsyzFFUmbGahuihMSwskhQ0LSo01d39MKXWdVB8GWzkCzoazUrjHpG2ZE
mtOSSBRvre0sPMbh1oMKVIjNcWcXa7Qpn1RcEmiykVU0YoWPgXxs0Hk3KIJqtTWnt4TiDqusUEsE
C4Cam3Yi7aEPRaVM6wgGiukR6BgKH+pojKU0np9Zmnpb5LdaJ9hMqxaCB+p/f58PaDJIxlQDfr/M
fsRt7AYZMp0W9bSoELihtYa5X6wWIDiUUaTCd3TBEFGyAa5mx+wMF407iEaljR6kdoF8M2iZUWtN
bTWIvCDJT2hKuh2Rt5/qFlltMESgf16bZDvqrV2r3La+haS1YC5mx8H7yZl2498P5Iy46fJ2aue5
aKU307gPjUMaeiGouJpDCZpAUYHl6tQv4DgHgPcCBDsRXrcS1HvUUQOGydFR812A5O717bnmapYD
m79kcTZnVqxLbMTAYnQsaC+NdCvLAg+waqcmNKAQjuN5lbfTXspmeSjUE8bqKUwUvLkLi5vW5+s3
BGeqo5ETPGBgvsBxXTph6rS32SbwQOftGnftXnKzn9Fz+ySkAxUNjTtvuomG4DAELjrYotvmXpVs
PLzYP+ST6kpoFC5A8nV9vVY92O/J5PkwooxZOaozUfEXyQ6rn2u6ydg7q09SKuouW31BNhZYnLf0
e79JQtBngiFpOmlHzUV+/dZyCi/a11BxBV0aKP50hP+Pk+AtVDCvFuc8fcuo+lKFyYRRscvj6GQQ
9hdn7HJw3PlXa+o4xD4m0jLaba71eHnIbEaZwPhF68U5jrJLKqKAfgP6LBJqW2yadXaZuKR76mPm
XreN9b383y7gidbGQlbHzsCsqQ1xjfwlNRLbMAXz9qvK+tIV/kbhPAY6b0kt473HSV6tE3kYXGvj
o526/9Yc/Q07dI+jLTKHde/7G3Ke5IWT8mUlolaNtQogTIT+mqq+Gfub0kDizXAzZWtpm+szuQ6I
qnoERuBF512W0hrRoLMWN5b3HurBySm5nw4gQHq7DrMeG1kQ8tVBrGtdtOQV8Zj0hACHQuMlPfjD
HUP3mKq8Gf2uRZkGsYnioFLORn2RwJGsGstcvo+HV8286LnMhinB4ySgw/qQtaEj45U3jLeCAa6a
/wKFM5Yupokezii1hxqrJ92eNtGheMsKLzCc6jjuy6f4RZrV7UX3ddH4OJvpSDZKxnzqWOY2ptsq
rdEy+jduajE67tgps2jSJx0YQxqgWh7OvxVs6VVHuEDgDpigL4pIkoCAZbR9CRxuoqavS5InZJfR
gIRyFCiho+Z/nsjF5kp9S52yZkAljdNvo0fm6hvwmO2M102OjE53Y7xHmxCHmrmpTy8g4toJLiJr
3b9nH8DZyKBHJqpb8QGDe+O71vfoWO2hOmbs41vNllwQRh5y77pdru7vxZg548h18I/kKboAMjN+
jhED2Wna1yfIh0NLShvxLMnGR5QpfKIbYX8dWjhczmg0NRoaowQ2WJM7NFO71h04zrbRQ/am39DQ
kbbEshUv2lCBLa16G0iHI0cyKy9BIv18pcukr2NzXulIDx5SE4w81nNfl3iyLk5dTcGRKT9Uw9fU
vKKH1SOSSBtpXkj+5KAqOjwUMGyh5JQ7cnsp7dVKwcjTWEnijUxHeUc6Sf9hsQLcFGauvFyf6zUf
AMM2UP8GjTK0Hp8PeIh6pQk7DBg0q0oCnvbsbgK53HWQNRe3BOHMF9hDVBCAhNr3iKJuY8cQE7XV
c92+Xkdanb/FcDirHYZyDLoWN+ligEhej4oOFEuBBt7Rmm/XkUQTx9kowiGDod4CV0vrMwjAF/JE
hRLXc/R4YQ2gMkLPI4TrkL07XxyCQopamrd9Sd3pREAxnJ6kf/RD/9wew+318cy/dYll4n0QVQeI
+jgsVS1LUMOioyPzPykIsChq2gpUOUGU3PrUpE0ZfF0HXJ/A/wD5HgSTtehkBFk8Lm2aZwwo9zTA
y47Cqusw61ta+43DhehQeVCVsZxxDlXnPNexq/4Aw2eHms6gsZXY/WMmOZwWqGb+dyaJer5qRa4r
lZrNNphsjMwjxM3Yk0YErmrt2FuicJ5Cz9Q8bUugaNV7inR+IUjmin5//vvizKORMQ1BKiM5Mzhx
E9h9LAqvVi1uDutQeQtyJz5R2MU1g2CjgsCHPlXN6MTDayUTlEShmmsfjXgujQS2sOqH0NiGBm7Q
9YIf7HxMQZNTVD8A0VJOEWids3iTBWCxbhVkEDbX7W51/hZYnBWoJpN0vcL8hWDakfDErwlc3epz
/tzq/u9oOAvIzDEj1QCEEq1X8aGonvLgsQIxY7ltUeaGLEJ8UIJNj8I8BQ1MmSgomUdw4THwhqiC
Vl81LyJzv08NBbKTSPeHCmQXU9qNLySSUDZXxWYOIj0/wxP4UD4yaqR34FpKcmeupLxRwGZS2ag4
E+28VZeC5nT0ZcuQGuDjNKoGfVn7Gr6oe4rBON8fGsu7vqwiiPkAWmwLLbXGMmIEoWBMb5M2gxxU
fJtVqcBSV/fGYiTcOYbDpTOjCTB1x5qjTiHK7EvKIR5mmUs9PpgWg4ZxHBxJmYvyXavhF0rq/ptG
7mjrq0IZwSOcOI+QcNHvVM//BrGGbCcftQdIRHnqI5znTnSDXd2cC1TuAOqbNtK7Yh6yNnNpb6rk
KQ+3OaRZRa30q1vzN9KvVOtiDeO47sygAlIIqZ+KQNVORLUusBLe0VAtp7TKgcAI7lTFRkW1NEkF
tXWiYXAexhqUArW/WKZOeaWQBhmerpv66oKYGqTcQUKBzpZ5kItpyuI4G/QSz3kR0vOy7qTgaGM3
kn+P1qPrSKuNbrie4Z4Nf4a2Zm4oCVNiBt1YHJnmaPvaset+Mh/c9LdSxZwGkl3ajqbfRv+m0O/R
CCVAXxsoHjrmvgUkUAw+9MlIEk5RjneI/sHakG3+OO3yxCb7xjuBURkVRfapcloIbQsKF9dxUSJg
QjwIwff898UE+4aUxZKPMjYchZ9ViKbZ4QMtAXeD/qyBgPT6KNc8Cph4wFiBpmuCJP05WJ4jv2HO
7RkqkZ1hOqbx16CZtp47YXbsErcWiditAkIrb5Z8N/DbHKBUIEQpkB5FKU1+HOtvtYk06HAbmqD2
9YPnKR3dALwI10c5/yh/JiFoMGf6cbQq8a/cFPkaminoj08ImniSvdodx04UuKyCgPgTZVZoziQ8
2Rz0FVs8KiHXVkH0qPbBuhzK2zowvOtjWS0kQw2JheGgP1jny0iqXk2MBGryThqxGwg3TyMS91V9
qxmGh2asTViG94Qqj2MM5Sn2eR19zbuAusnEHRi6uXgOPLcXw5oyo7Tmuwdot6Xh1OU/rgOszqI5
Zxiw39FGygEkKikHWUP4QP1pO9e8FpK8CVCydx1m7UZoLmC4A1vWmAkaBkRJKgX5hoo2snTTxk/k
LzinjCUOt5mVXOk7cNAjXkYMG6H+LkFRpwJ2FlGt4+q+WgyIO50j0zfaYsK85aoMzptPFBcR9tSQ
u5a6WR7tavMvKkcQ4uEYMGclFL6so+hbS65KuMcgOYzTu2zslOov6pLBQoxid9CW6ND0Pjc2SYuR
qZaQA7XiGLKaoCDE2Sx6Aluz6CUId8gYyRSTMANIapj3stE+WNnjdVsTIWjnw9C0LM3HFN6nBGmz
ArV5JliK1cssqjYgx0uQhkRR7TlCIo9R0FfYlbX5JucgQTiO6pPUvsThA1R5wxvpBlnwSXSHXttD
C1T+phYi1mb6nL/pkwnd0K9NRe3CdCHidn3+ZtPlvfcShzODoJL7IYMgnaOURraN1PGhG96qybo3
pu8piEogPvR1HXHNCS0ReZvIEi1PcmymBOqWRp06WvuYlN51ENH0cWaRqrUaVD6G1VnbKQntybBL
amuh4MYugpmtcxFO5LTutYECpsCNkw2jnRpfTb8rRDTeq0Wyy0njPDcZFUZVlCM4OnL6wfg5+Viw
G794rCCIGyQFtNZVRHJ/UcyB5yaI6uA1CDxgfDm5FQdoVZqPQ9bJhyajt137fH2h1rbX/KJlWfhn
dnecE/f1vB/QNQkIWt6Wc1qgmOwobO001tA+XiIddqBa5vb6+xC8q8VfkNihlgRyEmixBvcOz59n
dK2SRioOERmv5X2+jdHfIH/okWCfrVj9GQx3JuKFIyAJBUzToHWvGe4aUv5sMpGy+Mp2PoPhZrNp
p7KLZpIYVsc3BER5FN2uDwO1bqocEh1ID1xfvpWTkeLej/oJUApdVlHE0Dwt4xpHfWyUr0TNvbD9
GfpgFeufYFLoBPuyoO59HXN1jAtM7jSWiNTrZaPOLsutpqcqebBtDTKkcSMollpdM9wTENeC9x18
IOe7u6irNIhmoH7Mt60ZbropPZRTILiTiGC48WhDFdBeBszQbEvjPq43LNxdn7L5SzkvT2UT0h4o
OMVm5iuZGr8ssgQtj07Xowsl8qwKWSu0Vqd2I3pcXR0NyB9A1IjgDE8c55NmyVB2aGeoIezd1thp
A1TLRfmSdRDdxK9BFQUEvecgdaqhuVU3kXUCvwS4GUdQTeiB4ORfszNFRvUuQnFMG8+5EgSDKgWt
hIr2WNn6IV42YgLieTK6VgcRUTYgcRrlgpVaG5kCbgQTNyn4JP4KF/cGLsZFANL9xpQdq0pLl1pd
v4m0STC8lbMLnLS/kTiPNE3UQDsphhdaBNRL5AQRjH2QhS5Omv1181sblIpKK7Q84l3l4iIMIkuf
WQmSwMVgeL0MrvDY8MbKEpzGa1auGriHwtYN3OK4Q7+krcXyCCkgK8nsaNwSzKJ5NKg9xpvrA1qb
uyUSd+6HUjqBugoDyqQNeBttg351ltdpT9dhVoJbuoSZ53URXiiSKgcYLmD06Y721jbPC4EDXx8J
xbUdWwkyQ9xOYimjeBJFRivNfo7gvrLeaOv1+t8YAJh6/0XhXFyUKFoZzlnitrjPW2gze8OwvT5X
a/1oFESlyOyAtwmLz01WMXRpIs+0Xila+diP4hQ9jodnyWHHYadvqmO0pwe8596BnP8W1cvHh5lq
RNQNsmbpy4/gNlWUplbbzx/RjLeD/iq1kSPXgiUTYXBLVg19hRMXGCbZkOC9V8CSLSroW/N9eJC3
KKjcwQLLp64GpibgksaZBOaLryINT52WHhMt3jDGHL00bVOBlM71FVyLJeZGiTk7BwYiPhLT0ZTV
NwHGFXUFuGhuYxwbZZrbdRU4RuGBvaMX5a7WPMYSkluurlBZUMjwGGVKb1ER56h9+r0rFMgym5uO
pgLnLhoht3KkQmW0b2BWx7zInYYMn34h1XvW1e95J3+TrSD3/Mi6TVGPLJjctacrdAjIYJecOVzw
r3NfEndhXBYjZhclZBstivbg1naULvM62uxw2CAbGbsgVnrsOm2D+lHPDD5lKbhnocAXXHocUL/o
kHOAkg8iKz5f2DPwOESQT3NYa4FiYB8VH7H5btDNdWtat+Df1sS5HAn9xAMrMN6JKsNWLpAvBMVn
56ZU+hxy/5ucKzehLnpRuRwcXmnQVTSXroHKhSfLCaZUHQtpPoL6I25r2pDYU+RU/s/rg1vLUwLH
oIoxtzChHvB8NQlYPwYwbcHZqcaNnBjOyAwXAlDbUoqPafKtMSH9DtIOPRh3gd5+vw6/um3m/CES
16DI07RzdKPrugoUT7gz5d+bJMVOiTZq0CGS+EQjnMByV6d0AcadtZouRz6otpELA5t8YbwmU7K3
6mCjS39zmcHP/TcsblJ10FbERoVhjSHYh2TzSDOKcJzu2iG/ixvZrcLGNidhL4pohPPfF8d8hk8C
MTxww7jYgUrYiXUI8YGGAgTUN8M4OqhPvw/QPajG8s5vm6e0MO5o1De21LBtmbS2AtmEv1ji3+6C
Z4kD9Qyr+nbePngwYOHGClyDuKBds8ev60irG3WBxI2+pxVYFUOMngwfRLNTtmN4/EKRiD/3inYC
0109PBdonAvOR9CDafO4oIxmy+O7j/S0EohsVoTCOZ+wT3RJZ7Ml6WgA8UCTYiMIFizR6mmyGMr8
94XZaI3ehsrs0ae2edes5hS2htv5r+hr9IgReVH4maE55vpqCUZmcNc7aLAZProl55y76kI6GxoM
0baQGkGMsxb5QrQOtyBw30P8h4OhrC50C0KfTkAhXh0bO3Aqbf9mJL8h1PPpQ2NPNAQS/ErdBYeY
hqjmD1/9aRLArG7uxUg4X5lrTW42I0ZCxmBf1cWN0j0qmYkaH6EM8PxT/C0f0RpIQtFpiKIybtKI
1dSSFloIPkGvPgz2pD8ysJ5rr5S8D9Om9e90KLgTUF20Xi3q2F17UEat7m90bj5DhOU1qTBQFYm0
nDwY4SE0nb44Qq6GtV8gDcIugEJgp6JEsPeuL+aqE1mAc7Nc075sqzkhkEfgmY6dCYLdUesG6Utm
2UTE4rOWjj0bK3cmBUFYhCmutE443eqdV6DmX++2U1QhfHvUpEemuoNIBnjVkOZa6HlDaBe8nZLF
etnKgVn44T6rOgiZ1V5mStsWQ7w+m6vn+0zLDA4qgtQsZ0jdqKejryI1oIcdShIVT2rJluEiM5F3
xJZ/HBCCOR/RjCVTGYye/JvrmAdEl0iOe4VGa7tK2I+mtDpHDYzInlT95frYVhPOCD/RQQguBgjq
cqYS5JZZyzrgUPhIINZanJq6zF29CYY9aG2NbWto35uorO3BbHNXGyA6WPjTE2RXRfJml/OMUHim
6UcQhbdm3pn2eaW1qChkDjF7Tx0Y+AkSN6yJzbRvwUCc6yO/dN3naNwGnTq1i+MKaM0EfnJV9Ri9
L4c/TmbOIGDdR0nAnBWeP2JxKKlhMgTUitC6mvbf+8EY7k3aveRxkwuSPSujgbHgpd7Q0Kii8++X
OpHCAWEwcyzpowbpWBt5hogi4PKE1eYyChAhyyhtMPk0o9IOPUOvGba58cX8/cQgpbOvKGhKkmOe
vw2vf7xAc90PNFeQcUHGkTvQ5UZGGi4YITI6epK5082n6c+rpLQlBF+HVai9LtMCEFV5w4JvJYTi
s82fjkKliEpQWUSwxS70etS00QYE7MyJmXUgLbQuSnrDhBmKFR+Mt+t5qub6oVne9tzSmjjooMrR
4RkgejSzz6J7yCF1NHYOKi/DzKslaX7yuz62Sx8MTCS30a+ggT6eL6CQTDWMch+Yceoo9VNkVhBY
2ue9iIlbhDP/fbGLqNrGAQhBET9Sp2mfxmxDp7uKvP3fRjO7pwVKEfeQOzQxGh0cP6GJhnvlicio
bXm+jrOyVTFr8Lkz4y/UQjiPW0YhJDCbeTTsqe8eMvmuFOkqrnjSMwjuQA71YrKsGWKgXwHdK5Ub
5ChI+jmJ3vEuA1PsTxmiFuiLQwEuX0DWgChSGufmjaF4CCrrUTZbwavTKoKJqzUy5Tid+NI4TYlD
P/LxpNZWThO/EU1Qw7hmW5CiM6CoiSQFHk/OV70Ni7Eefj2f0Zda22h+bif+XYZ27uurLsLh7kDq
kKHctUfy2kjdgDE7oCCyxXMuEYxnbb7weIznW2R+QQbOBSttg9tIYSC3XFl3av4P61XBufkrc3we
VyMrgMQk2AzALIS6nPMZMyRayEOH21xxQk/U/kMNbOqWnv9Rb0cvtWX79UY9aBvdQ8fpZL+l6Hbo
DoGLXIGNbAjqtD99L0ClCPSqttfneIX2CJ+GRZxVy+YXFu64rdAfmY0ZrmOtXtj18Cy3vh2CVQpt
LHaV31jWT2LED43WbpL4Qe7qHV5Pn1tVc2WlAsFyDvdVii6/K3sRuT3Iy+CoAU0Iv92rlvk1GDZx
RTTY0Z/aYxUpW63UNyO25TiJOP3W4CBDi12JBwZYNDcFeQ69gJ7Czqp6Kr6N1Ad3aDqZVHVyxmpm
x6NCQJbWlvouk1J0rRLSUXsaaH8IoC/rWe3ETBtEI3kGdU9zJlmOu/rFR274Xs87orvX12zFG+II
hlQ6yjSRXuefFcFdOzWa1DMnmnYjeZPjUyUqilqFgPswZJBhoGCS2+JhpyrVRHHKd8MTHvPG5IR4
+voo1o5ftNz8xuC296iDaBuc6oi/qvfpg2B1Ua2r/6NGH233wILK1ttUgLk+LA2u10Knj8Ybe1k0
LcmRmHL0ah8EPyMIZWuf14d1eY+E0UIK9F8I7uD1FdlMseig6fS9XtolP2vdjbPbyfLU+i8C2CUU
t0jWGLCQtICyIEodKLs++sAr3/XhrOyNs+Fwi5S0Y18rMjDKaLQjZhP6OpqpbSlHTeQlV9z9GRQX
jim0rHylAFSff1ekA6t/FoPTB9vrA7o0OxOOeA76FLwQwbtwMJEc1lILOUjcvNmAITVQ44I8ghlF
/yQhSnZpWLg4+DIP4VPglrSvfl7/ggsjxAfgB9CoCv5zHAfz3xdBUz4OasEafIBSdoGN/xlPNmP/
5Uu1SELvwhZ/IeElE5VRuInzLIxzjj9GlVDlWMR/y1jXORbYyb0GictBR7E8KkTtSqejwD9d2AwH
y9lMjKcpX1MAW6LkEKzvEXVJwuww8+3gjwk0OSxuNbOqQmeNhMmMatDWZVjQYvc3y/XfJF5ceCo8
sMXAcSLzFmTadt8fK1FF44Xpn4+Cv4qarWxNfoMZC0DoUkmoXlPtXA7umrIT+Ix5Ps4ikRkJJRsI
QhR1PvE541PHhLUEo0lQIU7bAY93OK6s10kbnTpK7tOqsMe6FFSKiFA5pygbUaj7pIZFxIce6guF
cUKPij0qzjCTHBWbsEk315dt1QgXA53/vthlcthTGc+iYMHvVLfIFXDGtk9JVrqyLqE7RRRHra7g
Ao6z+agFn7VpAY7pI4Q+90b3UNajo4kO5lUcFUuHnht07xFuWKgjy5RxRGBvWPkx9Kmjd6knFSBE
yUQtNqszuIDihgSWFavTuwZ+qgafwKcx7KJkwBtL5lSGKPe7joVbMepuECjzV/FWNfsizbABdK01
7TH/pCE7IMMUusix7SoibF6aY/qLfTBfw/8H8Jcm58I8dCq1WSfDb6DFaC8X5GBE9bEO5H3Wvjdh
eYdOEhtvSqcylbFN2P66ca4eAfNDITgdkRriHXM5sNxnyDdDEaVw4xIStNOXr/sCP7xqKwsUbgFz
iCi0TQwUOYxcqe32chhvWojuMj0XbPDVUxV8HigAQjMAvchrmGBar4IUWFLjqR2DribKKZmrBtA7
ILYZQPBDs4mI72J1HsF5h4dsHOQXZ7naGmXK+h5+ZYQEjNEXtqLFriE1gpzkqv/6jcPX0o+h1Pup
1FVOnlgO0z4gR9tnUC0GBQs6kvXqu24R77qJzItzYaALSO5SOphqpksaIBkWzApdnNdd6tTlR6xk
tmwI1k+Exmd2zQKd1yYmkvS26j8F0qNh3YTkCWmwQHTdFk0mdxnujcwgmQwsoyu9SXKRm2omBCOv
WYe+JcVNcN+9PpcixDkBsNjsCWROUPIHRAV1fA10LmIr8HrksAPsbDxGvrBouEODzo/rsPPPXltC
7qxVMiXqzBywAWpV0pK5IZiNr0NccpnN5zlCSTAXE1Ry8IUUaoZibhqNiE6kU9i9VuV7Ux81CEWp
OyiIVNkuJZtpYrYfP5gyNKTQRqgfabvXIDwaRH96veI+hpvnCvot3cgw4M54TNvRK5IjMnoCkNVZ
XYyYm1WmoTquLzHiJDlo1eCVY+Nen9RVv4kO+fnpCjylfBcdxVKxppvgyzCFSvejJv5McWaWovfW
Vfe1AJo/ZGmXRPOLuARQXzR23kFcR3tVDIHvugSBAhNaMNDRCUUNmY8tK6aoDAXAcCRIYkiQbspb
sgGz8B8vyzkM50EkGgVaomHtwZXY4VVRhnZL1Iio4C6X5hyF8x0SiA2arsFgzEl10/i1gr5X6X/1
+sefmsCMgyQ9GkURJfBtK+ZQ6DEzEPuQxthCCnlXWRRSXH2z7Q1VlAm5dE8Am9uYYWwKLJtz9aqZ
TAVeotCuDDMIxyctdkzqhrMeauzh7oFdK3Abl3voHJFbrDTUjCRgMs4zY7qldWU3VvBwfQZXzW6u
vviflJrF2XZHB3RwjhiUpLGvLOvJW0Kov/UTaEhdR7qMHfGgjcYbNFig8RXdiOe7iBXSNCgjQdFT
kkNDa9c12i2pVbv8hjTrdahLlgV0fUPPYC4vRVPlRc9jW+dqYqYGwsbRUd438tNgqw+5UxxRO5fY
pdu/B077pYh6+X6l7M+PknNcbsEUXM3M0dArh9rP5oGdpvvam+66zYMCmXRqt3a2bfGfaWBb9rPu
DU73Vm8lz3R1D5Kku/hVcQxbdi0nP+Vu4/Vv2o/rM6POX3DtC7mdaeZ5Bamy+Qvvwm34XLxRL3RM
1/LwBcfC65HMng6mrT6C9izcaraQ8O0yhDmfotnmF850kkEt3Q74AKgzVtWbYjwr8Z6k96OGk0Jg
3Cvh7jkYdwhFshrk0gQwlbkKudF0L4BcmIyS32rjF0+V702FwCWtmvnC9LgNNfZdnEURTG9+a9Na
VDZQCKPndufvqOgEXJtLzVBkvLlh/0Ls9Xwu0TLgd7lEsaVye5A0G/119tiBPi/o3LY6imreL4tR
sa2WeJx5ZxGE0GOwbzhZ8tKgeEG+TYsP3P4cK7+RRlQibczWqUUs8Wt+F7lA9Hng5gCycM5xDMUg
hQnzYTHDHZQVpciyWeApkOZLUEUpv5iiOpU1n0jm+hRkHvH6yz/PWxGYs0aoBjhNsumrD5q/Dr5g
H14WUWEqFxh8uqrU1UJtKgknV1U9Tdnktu1nl0QfBNqv1ajcKwU5FjpzZbNHr1jgJdMb2jcELvmy
RIb7Cs6AYhaF+AyMtO8Lp9C/Sj97SId8o6B/MFJfpz7AVeYkSdG26lo8pbA/TVtz+JxBJbmip1aG
WTDQVVOCEm0ib5Ny0uN7OgjIMtesaDnhnOPLs64oaY2hysh2VgUkNKirtT+0eoNgO6l3tPsb57NE
5DxdrmsxrScgJuNzXG6H1Any1MYbo9t0LzUNPIgYV/KfZ1rPDYtzeQO4Tsg0ow70JQeVIxHFXKKJ
5BycmSp6XRcAqLMptAOQ8EhgQa+zCK0juadp/msmZfaU6Y/Xj641Z7ecTs4NSLVfFCa14AY0CBUN
TySBrE5DnSL8J4730Z9nZeZ5RI6EogoPWjOcvUwN2l2ZDNMM0p990yEZY2cQlfljjshfO+A3DGck
aul3Cp13QDPFO78eb0hDPFktBbeLtYB8ORrOKvSoCeRaA4xcP2b9fChpm6xwKApur6/S/+JSfg+I
Mw+t9Mc4kIBUhYUzsMbTozdjclW6hZIVtBXmK7zuTKGr6aJqxtXzaW7jNcEmq4BVmHNn5lAr+USC
2umZ3v+TJmTYzswU+6ygELVqU797lApSv0E5t3S7qs0PRC96r4pTkRrTWhRAFBU9pQoB54Y8G/Mi
ytGY0Ua0Cmsn7Ygbxs8FyB1wSyDEo5HgqeDXWwAf0i2x5g27wPIHvYuSGqOmVeuCZhKYAJvilxLt
IpX1LdVGF8M8NnqyLVXjG4XeqIwaz27oT3L3UzLTDcx/z+TvlhI6aI/eaoO0jSP/saxiqFNAcd0S
NYqK5ofbXVJYJCj6xjdL8j9Dtu+rTSEdcyRxZdFdQITEbTAL0nlxmALJtAInp15WPOfye1CGXg5e
nOvGv+oaF6vO7bIACSwCYWLk4dmmqcAd4qCJGMzMhZ3qkSO1b0r0eh1xNcJdLj633RC9SHQysN10
uo31vdR66MaXYsPxK6hWPFgj8kutLQCdV+eaxXGu2ILqbttQzKlWPNAW1qQfWf3GJsWrQYqYVY3d
zinDh9G0K+sAQT4B/mqABkpdHY/D6C/je6dLbfRp3US1oysnHHhOb7Q2lIqm+BbbvKg+zKBGz/uj
MjhG/9xbB0NGs6tISVZdt6zfX8FNPUnGtuhVfAW9uzO+oXlnW7nxHoXNsk2cBtGb3bvyPne+F3Zo
/8RzobxJXGnDPMudvl2fkdWzcTEh3IIo5dRV8Di1M0gg3Vf7DyQxoHeXjW4rl3ud1O7Q6qIaydW7
JFmgck6OBYEV1gpQK5fa2SYM7X8+rNvI9n+EuEai+B8TAO0QG22d6OLaS7tBdOEWGQLn+iI1TXIG
pRInqWw0Hjt96OaFSLVHm6PQS3P/b6EtrqMyRwI8ZjpQwESWeu1OheCdsf+CTv2Xbms/Rifwijdf
sk032meHzmtsFER80x6/K060yfeolHATV7wJBfbH56PautHMbv6sYFDAnl8Vhr7xk1Bx8qAaXqTO
VB4VkBn0Du3D5lC3ERp54zRq/yFKTCBN6o/WF9hg4mNXK9aN3KRmYweZRcaHafCbb3mXlCelq320
p1G9fkSJdrsZwxgNJWqfWG5u4WbbRIMEuciisFo7DEs/8CCmXR6CWG92IC3VjjmUz225lJSHQW6N
J2QfIiRrKSU7PyzMt7Tu/UNSBWNgo7i2dbGlkPHW+uk2oxbbxtJgbeuszr1SktAWbLbZKUWjnovk
MkrM0qp5YfnYH3zDCp1BLXNk0C0zu2Emse5ytOF+Qt3O/H+cfVmP3DjS7S8SQO3Uq6Rca9/ssl+I
sqtL+0KJ1PbrvyPj3ulMppCCe6Z7XgaoSFJkRDAizjl3hZxqCbVuaqQhqTrX2TLbKo9mPGRbm7kk
LDFz6kP0x0KJtzV/JCKTjxWOdhFCHL5GH3oqw0kU8auWdo4PYCt9FHk3gmjIamTrO9Ok70VNbSD3
xOj8JtjAm5hHpUCFUJIo6L2amD734mGPqUN2gOiNC+baFPo90vOab3TqxldQ7/FHOgzxQ0tAB4Z5
Xf3AUfzc5H1HvhJuYPC5asiPThjeoStj/EVGm2Jbjy6HOPeoi0ODZtQxyizyRFgfmSG6U/StI524
i/no1CHnpPxkE6TrWexINoOuzL1OixrDjVHeWEeJITrHN2LhlVuUsizpN4zZBZpNmRx8tIOM0aep
AV68oY2eLGZAUr2qc3bfeo7xiId6bPoOp8VPt4lYC5bJCHwtrdtoGLzjrrcnVmk9EpaJY1yY2p3n
iFwENQHfe+Ow8ctpHSuoprQUu+sO8k/5/NodVl6a1oRKYUZwWYy75Bm54M80fMyOLPwNAomd8VAd
kvB7f+Mexm3sQ0R2xfrsIa5ZV9KdIm4rr5s9Jd39kiiq7eMX8JlMT6Vv/Jg2dJM+AfTp3roP7N6d
/eYayn8xMfGAIYbyMpqwavtpzHGtrSjD6kVl+WLkd4410Q2T/UeR0t9ZI2/dEh/NrsbD9aUv5+Qz
JTSuHEhB1FidcNMt6gEs8bnebpkJZseKeh9ZzK1tY3aIDI6GpFNDWZbkPPE1HYWkqipXCg1zLL74
ACe/QonVrmgqStD3CtCTumfasLO0w1TsIKAeXl/volM+MaRE4g6jqxqaa20guUS5V2adX6fs1iba
D5lQv1vlj1vMADEaDEV7sI9iClR59Gh55tmDBZpK0d+YiDgjDRv3RYdvFhGeNmE33KVr7PlLqwQ1
wcyXg3QXT2Rs98mTwxKjIfOZGpM0v0oXcd7+7jS2T+V3e22SZnl9qMQ5hknBlqk+xKMYQt5tgx11
yGs0AGl/YwMsrcmQYljNtbYJDxN9TWh6KbEAi7kOiL+JKQm1WdF5SVR3omzhjEoMuKY3sUg2NZ7n
10/LohnAXyFI8QcJpPiFSI4F7xgS6WraN5nnO9qdIb6u25gfOOrRt09sKA8gvH2h9GjARuTWfKs3
ojvwLGKb61aWLtiplXmlJyeCjaMpuQ4rXQ/wZ8b9HnCT3gibIVp5ZC0fCBNFGbTM0fpTkWeJU9ap
psGU3TebqUeajRhC+RTwtjqAMMzxS9TZ4oaGVm2uufKlLwYMH0atZxI5XQUG4XUcYQ5bgBQWgxCA
gSbE8c2oW6miLPlr3Oj/LVFxV5PuZZL3eEhm2i0uWwgq13cgF95SLf+pM1zy3PJrsdahW95Zy5kb
ZsAq4vyff0Q7w2sBENc2qJs9M/1M33UgbTaCyQicafC5Dh3rNTb2pQ3F/AzERkFZgl6d4jAtOWrA
j2Cpnvls47wUIzTPV4LQog0MrDkAEuK/qvLLUPDJq2qsK3eiG27sjK7e1/U/12/AYqSDruf/rCgX
LRW0yUUPKwkwp/oYI4xlzxyiWq1FA4iwdUHRNJBe68O+sV+9ptT+Q+w5/QHzNpzewRrA06pAliGy
8d0ZUH6bkt+aWe8JBE4bsfYAXrzyJ+tVDqld6F3fMay3jHei+5YM30XyrZMrV2FhdAaFS+DqgYb2
0H5ylUPJirjQK4ncZZLZ50ToJ5hXNrab+WYb3XbW745DeBtcTL40k6NlFD4tssSHgm3ve06c+vXw
WVP9LoGMtSXW8oqlh/fJj6PK07B0HZFEDFveTz5Pbia6k5CtstsgJRA/WeMtWT7HQI4CtuBSoCHP
P7AB3D+L5q2APoVfl3rYaNXBKsuVYvGi95nRo//PjHKQB0vvoVAFM2n3XdQPckrD0drSnILOCPwM
qBqvEaivLUw5uaPQGY87WCTFFAga5T7F0HElBr6Sia8ZUs5sFDu1pbfzDrpvmX0/QKGkBv3odU+w
uH8YrpzH+TH7q5I6W25WJ7NgN7R38fjJvvfpfTSmYcs+gFJEgPJbPMWum1y8i2D3pzpg0qg3KwlZ
XkvpMKOC77G3lFNItUPG626U+va6ncX9wzSsDYo/6CapdGEZEr8JpL6IvZianqxDjJofmBM3160s
ppcnVpSvVNCZQGvCBnK7vi2BPdpGQvvhCjr5hiGfqgisgtctXrJmoQ9zGtcVk4Pwst6pOrzQtN9C
+ty9jdE8o4wHmo52k+kjp3aakKQbI/4Z8QHk/u7KcOfSNzz9CUokHMw4z9MYP8HlRUhie5tZz6M1
PDby6fpiL7YXM0yAmSAagp8LkrjzRz6NE1PHwJ4I3N4IWjCfZSTEaM6RJtXtoInPMpF/nbH9MYhD
M0//AtOjnE5gddwhojNjiNbAC7ck7E15C5XV0J3GsOEeWLQK6Iz3OyiHrMEG5z9+lv/OxgFStCgw
PBg+VoxDaBJAogkcF0PnhU1P9hrxti6BXo5tbzVpvk1JD+4LiOYYr10drbSdZ195YR3jifMvAB2/
CuQoAQ+YoHEI6HX0q48xWNOuTSdeHBusD6MKQOi5eB/BA5x/zbyLBm52DCyBbGPFB67fDOVGlu/X
z8xlbqiYUQookKnV0A3FNpJvtbGJ3sxf5McYgpTMivxxd93YhZdRbClxbihjXdgRbHXuAQ8IP+EP
Hl278fMfUb8MHl54/WD0DRO5yi1omymZmhYErKU9bIG2qX3Us/XAFfq4gzfI/NLuszCvMgzFp2K4
h5gDKqEIjce2kE+dmMa1XzRvofKLUB6A3ismGW3nQhZiSnu8gCWQliPPNqBdQ5dW95nsblyOfo7R
7F2vvgdmaDfa7C52o6eY/+3w0rzxNqgggQ/A/6qQVTNhvQWZD7BGGF/gC/ULes+I9ii9Hoykw0rM
ukyY/1hDUjfz+eDJoXxms2tBXj1z+dQ6XhtQErz1mIl5NF7xH13ipFuwCTyIaHLvDZPcpVRzw3TK
Vi7on++s7Pr81MIDXId/ghLD+f1hNo2HjsUgMqmdHg/JrjAJqlKF9ap5qRGiFNxgXG/IyvgGSg24
ZEmaoXiHsfHp4Lpp8zqYmZx8obnWB+1QdM00c0IEsYrsSPhYxpjdwV/yW+G0r5WX6GHNapRN21KM
m2hyijfDEUC4ikp/JcLSvnjZ8p2XasY3mzG+z8VYhGlsTbdxYhVgGmUMYxcosz9K1Pn/+n2LVi9a
1vNOgG4FJaXz3SCJS7pRT3D1jCkEnAJDXT/ZtCYWd3nBz60oGSbzysKuc1hJzJs4fZGYSMjG4LoT
ufSLsIE4B/UfCvYfFYJVN0XFJg82OCY3JgjIgt4HrPMxqMyuG7oMp+eG5jfCSTjNvFIwDPcjwBjQ
DdN+R/zOMzdT4/O12Z6LxHIuOYACx3QNHYVcFXCvMZmj6QKXBao5u3zoklC4L111j6uSVaFbrLwD
Lh43uJ9zFgt6F/BgYERYWdiA8TijK3PMikOw1XAfS/u3AGVrpje+pOZ2WJOtWfQIIPkxZ4T/PCis
WERzxeqli+czUAkefQJAopTfS/c17j6k95SAiA7xpl0bEbg8jVgnTgqeVPPUiEos0OfGaLs5GMvQ
J9sPOkOGkj04jbWyncuro56H0hHIni8qtSkUAZp+5r+qWA8Jm1/tCKL+m8nzUdak1sZwjx1kouu1
nP3y1GB5HsqYQOyBJlV9jlBLuMwBWCJwxNskX4Ya7blbofmZ9kaavb5GnHI5AYRjgwFYgoqtBe1C
lWlaVrIuIMoBsivxVnThYAYkC1myEZnvpu9mDpzNXnfuab27fg+XUq1Tu8o9TI241HqKddJW7BJ3
2PfjmjrV5VXH0gABwGYCxXPBVtiIXhh5iS8IJfi6PfB+P/JiliHCgP7KI3LpUJ6aUvKtrIpQAgDn
RUAjAXi9s6d27pMi317ftLUVKf4+SiHf2sQww3SUFIfHIXv3iipg42e8OjGx5E8gTYBanweHgl7U
uT+ZWSzbsheItJCc85691PM9+6lhLxIQB2eNwNJYOg8OPAleqWD3clRnonMNpSFzTvAgCyN036tf
jAlfbqPxp5Z9gzC7Zt3J6GOsgoLuTVBA1Pcx4CN6uqPdDbE+G437Rf2ST/vSCZOyeP77rT/9fcp5
dXhrZnaExAOT8Cnxu3HbuE9m+0skKynOZfMTNxLuFDLn6J/AxSlPBLOhrR7b2IkGEapMdvkItmef
xwCUZE/cGcNYR7VXlJu8gmfPf9bo27Mg579t85gN30o6+M4QEOdpvZg/ny81+zr9acoxlwbACMO8
Cby4GUmBzd+gcYC2lem9psXWQf8q21damEdFWP4HkjRUnmEe8gsoequPM87BwIQ2e45xRIKpCUjc
YwCArFzkJfd7amTOU07Tg7b2SuizIrroP4TwbbFzi60Zv/b2vmAPxloR/zLtwbc+WZMSQjkf7SgB
e0Dg2MAnOb5l3g8Q/fTWnp1LjgPkPijNOsiu0Is5XxbK9jhyFbytmXUQbD0003OMZ4ulf+RraLIF
v4Fw+UeWCGIZFw0f6ApjbMWCqSR9caIGariY3q4eIt3PTEB9V9K5he91Zk35Xn1qRLk28w1m6WHi
FSS6YxA9WL5j+IX104ToLxSbr3uCBV9/ZlL5Zil0nEu7g0mjMTdEyLCv7sjawVj4YGdGFHcz9WnK
mpkVMuoLn+dH5MHYVp9iTnBt2thY/GK4T+hJgXcMA9Tnh6MoUyu3xnkP85dkOPTJvShNjNGEdrSx
ytcktYIYgM3yM3Fu2bR3zSbsLTTSyAwgAWW9iLYNA2RHbiDUiCliDBd1W2QUmeVX8UPv/X0QRGfo
35+rbA38oyyNBH+/wRiGh3E1vdm5/Fev0Y37ef1TX7YzIJdzams+fifuoKGQ/JvmLIXxX5Udttr3
BNxsnvCz+EDGTZNsa/PW0zdG9SicYzGWATeePfs9L+JdvRaCLmEoZ78GrbHzX9OSnPWE4Nd42GZQ
F0d3NoDyGfHb7uCUkc/6d9kMO9t+LIuwH/4D/SE243/cnmrDUUNNoEV3bt6Mx8F7NSYMUFXHIV4J
gIv3618zKthGm5jmtQnMlO170vRhVO9LXq5c4iW/cVq9UfxGDRECaB+jemPSQzf+43SvhglaxyOP
flV0m5DdykGaHawSOaGnhscgOP4oUnslc+u8KR563cZbqUkCDOHmyZtbbXJ2HKwJSLDvJkoqAinO
yjL/fJMLuxCBRcERXWK0ic+PjFtoY8MqB1B5v/0mP4qN+csM488Ko3N+cmgyP/pE6/O7uKM344rt
he8IxR/o1GAaBIrCf/Kck7uTNYIzF7SsM6MapWEhdt2wub6tC18RM9M6EB/EhZI9Ua5nXbj1wBMN
4ZMn6EQBHLTDSBso6Xw7CeGL0jV624V4fWrwT931ZE2OUTZ6PTAcGyv18xQQqOQwydvUXKmDL+3d
ycL+PE5P7HQE8q9W4eE9oUWYSkQxaQBo5z98oFMjhnI2ammXJTx3EEN+zGOB6X3vm5U2yUIcg2Av
KIdnOlicBCW2ZI42FWaG8weuwNu2koHJgVLok001KyZ26cq+LYSyM3NKbEg0PCE0gjOXG58ZBtQS
Q/dzbcPpkWIv13QY16wpx6+xJdqyJawZTtikHxBz8a1mP2ShbTxl8uv6WV8I06hczWxIYGZBoFZL
n66dexxTYllwA8LLXbfNX6vdeGwO7YYevEB7SwLrIbqFHNq99hMEuJt6l96GcDh+u4nC67/l8nie
/xRlmwlhTildDQq1Lcdj4yisDmM8K3H+8q7BCHgCUBDEaNcFPsieCnSCBqzXAF2kJUMOMHDhPrva
4fpiLp0I7MwsOxCTQx9dTX/SKapIncCOrn9l7gZlrIl/N8rU75ynwu2D2F4JcJcj6nPZ9sSisn14
V6c6Y7BoPvxMAvO93bwAE7eTm9ffnj+9J8+/i3aTBBjPSjA45Fthclv7+bF6ibbTxtygtLdba7Bc
3tPzn6Qc5Zz0lT4W82azDQhOOu/Yih+eHZZrKOiF1tSpJQwSKV7HI3Vfzsd4woQRiryMJVtXsOgO
LEPpNvEKG5lTU31asRM9xzqNd470stfr3/ySc+DsE0DN4vxXkFGP+t7Br+iDBq8GwOq9jfiVE/9x
DGtwDiS4Njfa3l25OIvbbEE3hs5IDHCNnZtljdeYBUH1WfC7FiogufFE3R+DHfJmxRMunuoTS/Pt
OokghZ2Sppzr3FkP6kVAt0C0QqA+UVn7uP/eWU+WWIG2Ld7XE4uKq6cWgx6uCYumu6v6zWS4aEc8
sPo/dKJwgv7teqhUzNYQl8M49yOIGyQOYEXAD4H0EbWARn4x65kkr4N3D6ma62dm+dv922xRDi6L
SBo55bw+PQSJut9oj463Kb0N6Vdqz4vu9d8Fqk1wPWogwFzBkmZtMD7bT4/6+H59McvX8MSGEvx1
TasBBouhszIrdFebAsVsMbUbjyUQzXjrUl8bD92aYvLCyhywsaCAjwIX6lvKGUljTF/SLEFun966
+mNuvxd/n3GgenhiQnGuCcYW035EjSorH4Xx2HRvvALe4sGQK258oWR5bknxmQPH1A1ahHiIvmcf
VtCUfu5334Af2Ua35r3P+8Dy448jcp6H9mim/tcX+Zmv1D/+jLCeJ/hzsRQNQMRJELapjfER7C10
kGgC6zoILHxrR4/kg+d+9q3a5TdlHEzH4Wtot8ZK8rhwG87sKv6FSxQp3Q52KXvMyUvKA0oDCw49
Hfd/f1TPTCmHBrzQ1K0d7DPNv4T27vwT94CxjH4r73T+TU/vIraG11rwZWcmlUOUa5ZV0hSrQzmp
198nsmu823Kt1zP/lWvfTjlA3Zi100ixME//HLsPUwuZ98zj5zzZM2PFpyyuiIKdFPzWcw1VeYAS
2bdx36PSaKFQ0KErhzHIKL811yZAF2/4iR3rPO5kfWeYmYCdaHow7JDVr91arjL/CXXbcODhQeY6
ua0mbKWgcWUwSFlghg6Mrl/mWqV52QAl0GYmGIBSn5UmRXXAnSCpGekm6GCMl2mV23HRBFjG584U
BrvUISsA/+wei5691GdVPzuQhrp+a5a+90xj/v8NKP49FroxTGUBVu7iiaCZbmQPbv4cr6VzS5/7
1IxyrJqUd4hUWEfcHqbym8v9lK3c/yVPc2pCOVFx1EaA/mEltPqmJT/A7Ew1FODGzM/X2FkXvwqY
eSjFeJahqyO7NLN6vSXor9kJJvnroC3WRlrXLCiLyZCsVNXcVRYICagD1fZKFrb4QU6WMP//J3lf
I2rU8DyMAWjxW2K9muMQpP3KF1m0ASWhWdEMRT+1NRixqeTZgBZ8NTxoWkirW7P4un58F9LXWWb7
fybm432yjLyJ2syqYaIe7wX1pRdamOeq77i2lzUPgTdduS9LvtigmDhE7wL6IWocxXSDjrY8qo7x
uOVOGxoVnlxjqDm38M98lT1z8VCfmFPWJ2wvhro8zNHmttf3ifvNNcOx2YPd8fpGLn+rf9elBM++
o7xLJhiSw08n3XHQ2VsrR25xLWhizbpkc6dYCWOUewVEZlCQN+vXvn5L4oMVYRTvJU1XMq4VQ66S
gXPZy6LgcPxk3HfFK7LWvA46zGU5f4v0wuiO8e+KVMRcZFAMFmLgLXDi71oOys8m2Xhrg+eLHtqD
ZgL016Fao544AiWLFJrKOOIg8YVUFiBQREImciVDXPQ4J2aUk6aLNNXjCGYM8qRp73wNx7L0kpjF
ZvGJKSZXkNifX9UqddKSzYMCfCqA/I5vaJqFZmLsgWe/If39UJaYJTFKDkqedgUputASQZXAxnS7
O+fAEJ06N56WZuJSMcEV3es3xQ4l35BoPhq3oEXxQRiX+sOKyT/9BzX9ODU5e5IT1wRPIcE2BJPG
rjwkz6/lAQQW+ncv4GH9herBLr7Xn/SfZqAB8eFrn9fv89KpAaub6dnQQMM/ym4Ls/DMqcRlG+hD
BUylne57DTNfh+tmltwG5jDm/AGVWaCBzxcZi86cWoobUOk7g/3TjQ8jsM7XbSyMWM0gsv8ZsZX7
DPSYhMI3jMg6wAhNCPA/c39Y7s6zA/AMTuVzCkKBfOVyL12IU6tK6ScaTTRtZ6tteZMAZ1Vb36+v
a/ETubgIuNtAlaj1icYAbniqcSEECD5kYAGBswMJisED7maOCGwoExThdZtL8dLE5KSOyXnoFqqZ
y2BOIB4EPj9gwipHH8qFKWi+ao0HbiLozu4NEPa3dXKnCYba3ljou+s/YPHA/LtoS/mWaCC3GZ0X
zauPwj1w+kPK7XUTy57mxIby5TgAbLyeYEN3DuAy8YHMw/DJYy4eJ5SIWxZWGti4NtetLgUdAOEh
m4eYMLfIz29CnmvUlDmMWkilcnPDcemYl/ta/s0oVxKrxZMzdwhR4UeVn8ybfOJaSGHKzvMkWmZN
EoJYAQSYgvtxbiBPXGWEWfxiJ8bmH3NibKrKnA0c0jCkfhytUPRvGV35Yot754GbcaZ8RutC8SIa
4OB5mff4YLyEIrbmu/QDD2vM4EHdLLZX/MniHfjXmsr8wh0uMAODBY0JSNbpj6l5j7zpqSjJDSkp
cgWgBKy1IcPLCITwPVPlQjsKs2u2rayxSgGuR1ZSBeW4HawHIJw70KuA4yfowJIg7+DLJP2iTeND
bjXU7bUXxcVnnO1DtoLO7V3d8BT7TCshWyU6jMUZxz75bfGnOFqJOZdDomc2Lmr2o2sz22lgo/Ws
J4C6/EJawUB+pzY0rFJjbyblTxGNP1Kp+YbUD3W2pjx9kZ4rv0C5+iCWEk5O8QvmIUsPow1te1/H
4sYRQ2gjOx+TVf33OZKexXmY1B0QNWBrFwAPPJ+RArpVBVqNwf+dBgD7u5xmohQy9uI5trv6iRPN
LraGXYNXhtluFN3qkZXt3brqzK3MLXJMPdqvPbovIhh+2ZxxoZgzD7aqwA9n6KqhMq0SJHX2Tpvo
tk7+OmucTTgAYQGssTD92TlFNroI+YDKRgdu0MDo2pWQdeHsZhOgBHBQLZrzXyWTIXLk3oQWdFAX
xd7gka8Nt01iQJfh7+kOEBZ1KMViLA2P34v9qtI8g24xWFJTSM5BgKryjnb1FK2FiqUVoZwDlgPk
TZhGUEIFMLdWi1kMfJeC3OjkN+F83w4EYne2thKVFq8ksm0kUJhvnucszr23AaS4FbvZPA17z/q3
wZ58Eu/1PAuK6kGr3hx5I+1j0b3Fzspzb+kqnlpW8t+uNJokbvIKr7A7l9/p5cHQtcA27934TZ9W
IuJljohTMtM34HlhAvyoijGnVhwVI6lAB44BAqsynsfu1evqTRRV2zoVvjD7O0KyW6rRY6uzH9eD
/9JawSfiGdBMxGzyn69wEiNBnGdLPpRVgL7xt9GOfaMyt15Kg7gh7zisNyKyVq7F8oopbp/hYFIF
YrnnX1YbRjNmEVY8ZPbrYJCjNurhoAu08pzo1tF7f8y8I6nNwGafhfUfwLVwe9hrTGugTemqAcVk
se52Arelam9p7Yv2QHuAewFiRyGJehvq7Ty2zU1IBUD3AliWtU8+p4qq48UI+DwFjlexob6+Gy9h
rSRwDH160AsQltmAoWpfMXyDo+3z8WCxu6EP/v5LQ43FBAAJI9fI9s53HSLxYJmcAwwAf+ltJpoC
cm6ivkNt42WSyb2bMlA+e2JlPmbJZXhADkAzGfOXF0ISutmUeQKep8DiqAJIyIc540My9D7Ro5UO
wEUyhuxgJmHB6IENlVmVDIXVVkPcClDazv7ttXIH+GIoqtb3RHNw0QS/vp+XyfpsDg0pyPLBKPrd
5xsKuVEpsxmdgNTnZQCFHTWKoCLZRqcciPfHziNBJ9k20teUaRb29Myy8im1ykl5r8Fyyx57lgai
bJCtR1tARNbuqnF5VGEKwcsCe8AsRHu+SG0EU5lXwD+IyTxaSeoj8t/GWhSadbPJCguIhHhb0efJ
iW+m3tm1ZI0sbHGx82j3DNSY4drnv6CcQDUXl1jspP0U9l2rAZMkniFw8ff3A5PjDip8GMaBVJqy
UkkL1uJOIs3V5bGh3QauGmN3+m+tFHutGA54TOxWjtDiicXoIt60gAUStbJk1a5bUg02s+RgV/vE
PurRrsn3FoEWyj6ewsL9bmu3pbc10jcNz17R7233Qa6VuBaiAEiBQWoPhzzDfZUUW5reEGsjfkcK
6bRsZ5mvrn1HGxZk8Y2X29vry178ov9aU6si3TDyJOXw/2XVBYJ8520cDgPwPmsub2l7DYoE7w9x
Fkpa50eHAUnXSzmBAoWA1k9LgtSTz6Ve38Rm9jx4zdP1dS2lLHgKgvAC9Tqg31W/3pKBJBCorzAL
OEJatfbrdgsSI9+q78oigIYmS55Z+S2hSYARjuvGrYWLemp7vsgngTzrep000G4DEjgKJpbe6vEa
a+HCQwzdAwDLHfQQLIy8npvo2rqOKaMgYMYkOk1lYJMRWWByuL6SBfILEBMgOM/cRZA/VLuTtrTs
DjRTcG+NV+2SKLZAxF8A80kjL+zsId8BDAYWOQfGMczWjhhVjaMRiWFkv2kINoeuKsYVT7hwlmYm
E/yLsXR4e8UNYZraKkYXj6Uqa6UT4BHEbmmcgYnTM3Lk9m5jZje2xtI1LpX57inJAjoOSNFA5EUc
ovYEnCRzZIXyApS3NkZz3zs8NCYHg4l1kNOPogV9/9oHWHD6ZyaVD53I0uu7ASZdOoS8fvMaEpCh
2Fha9ghwBEAPkL9FZjP4uUF2uecFPTNW2jqXKDGEV3v+R58lbzFafn7aihFJWipxmRoz8bscxTBo
aHP7szPFjUWKgGUIeNaHlzioHTU7S0KoTS/3SfHYUGef2cJn4HZNneSGUWcXG5o/1KsF3qVbZ0Pt
xDLxxEOJRDkVXSvTaPRw68qOIps7yuw9ZT46XayN3lKrPljJu95i9B3MzwbQkmnagJB5DfK9dDFx
HWcwLSo1thq6cAEAkZ+Q+CSmJoLE0od9YxdlYLbNytNo2RLemRTzzngDKidDxzhsLueSQWoZe6rH
+7bLN07urgTGpQjhAvo8D76DW0r1AAMxNTDqFnVAY1QGW0iIfiZVtbXW2N4WPTYGiFD8BKwclCjK
ISvHxE5Fyuug4owZmzghxdYmjUDipmFGjI7ud13q+r4AEvO2dVv9ljqNfmOVNVQHQb63EkEW1o2n
rg48AfqZ+M/shE6cON5iXZNOIOrKk/E9ydGT05o7oZEDbdcAc4vpK0BsiPeo6c0UH+e2Kq3GrBVD
Y6Jt/C65ZdWn1L4MsXGtd9vYoZyJ5vB1x37ZWJrLdycm5+WfLC9JJdiOM5iEDFbYfEdB5PkXuBnx
tvXlDaCg/uMx/gf8HoEbFivuZGFnz0wrOzvGddN6aVcHafmDE0zP59C1eehNsfIqWAgTZ3bmTOtk
iaxgpGol7GhGDgohLci8IdCG9gDxcN/U4pUtXUrcTndUSdx6E7iJpMeO5uJ9agZ/ql/65JloYcUw
ObQGTAOuAT9fCUaoUSDJAZgeimZqFJzSInVLE6kbKmuuBIPgMDS7lqORtoFncI6NMLi5iTzX246F
aL6RujEeNdsbzaNwC0x797U+bJ3MBDBHov4Wba1pHJ+MscKoqzmZZv4IJ8t3mKC23H3CsuEj04cK
M7BjZG7iKYK3j2iU3bTcE31oNLEFYgunq+LNYGvNMSfokCTz7TRLg2lBIYn+6QnS7o22z8aQFJ6W
hF2clm7QDoze2xpPbV/Xaf1oRhZ55Yaev9ukoARMW3TC4xHs1ySwEp0ZflyJ9CCL3sRzaPSyUHfj
Br+ByvvOZaYNBSot+tCbpA5RTG9eTG5iNBktwH4jU0F+otcJl2aRxIGaWgHyt60dc+MY9dVQ+KKe
O8wgILdj0LprxaGGe4HAqZ5bIaboyN7jBgaARS6NCdjxAQ2adCg5PDAZu2OfxR7kHaKUflY6wCij
dL2vLKr1Q2F6CcjXyBh6OVi2j9ArATeHGDvsW4VN9qM2BRscd6UEMYJwWCCJVfzD61HeOeCpbAM9
S5ncJkzGoN9uUvur8Jj40BMx0gCaGc1vTEqWL1VSTcy3Ofh+BdW8r9zG9j67lRvdN/oA+Gg05pXp
9yCOscTEN10DQCtiGkJnD+x7VzJjCOJaHAoh0+PU9+UB9VPjQMRAP/hQg5PFKOOi2jYtTpjWDGZ5
tO3RLO5Ku6IbAxqVUdjksrwxq47dEaPWmv1Y6m4EVWGigXQdZxca0Ub1bjQjA9GYh/ndoBknDgE+
1/aqp3pI4xunGU0rQBeOT345cI7Ofle1EMfL4mibxn17r9mT/mI1QwKORd5NYCM3K0N/rO2urDey
12WEHmRj3g690W5MvK1+dd4ICh3HKW30Yg2nWHm5LkYx1MrBmzt78wuekqYROD1FjahMZmamXczv
jP5HltybaAile7P6aqZwNG8dMNZdd+lLpvFYRumQegij4K8693dVJzzeZkiARGLftl13b0efGVgv
7azeGTAHAbptZfQ3HNjeFoMmwlpD0Sy4QBDrAG2A0U8wBKntqVIjUxEjRQ6kpvtGsLNvZW/hVpIg
Tsrt9eUueHcT05IOUiwDHNdq5VLXcrvVhYbKpfQd574unCBp9yN7ZeaaKu7SslAzmxli5+asWsyq
xx5uk4Ptn7UWqqTcqo46GWTuY9YJDPjwIjKcIj2DtpV0+n7luy6Ey7NERAljuYYhV81BIsIHvqfc
hhA4PjEguZH5eH1LF9YJwm7LQ4UfwGzIp5wfIHMYvYaOYLBKu3LDwMMUGlr1og39JnWLDQW2bRjW
QI4LWfuZTSUPcUHYGHcpbOay98vGRML+cn1VC3kyKMuQkeNZgLa6OjHGai+x2rFF68cGf0+JafWh
gTzCCj/a4t79a0V9GpZxKrupl6Dulx6CqvYtySB4UjqB5uZbN7J2XaTt/nphAIxjbhGXDdz96ucS
5tgm0OFDGAOfQ0skEg12yBP979M18EmBrxQK1ajeqGVHgQ4ErWOIb6S62DT2HoRjyKheAVa7vpyl
VyZwang24YohcVO9xwheYrOOkhqySH3/zofMRQ1+hFxcILocyguAUOFXxOn/kXZdO5bC2PaLkACD
gVfCCZVzVdcL6lTknPn6WZRmujg+vljdd3RHc6WWap1t7O3tHdZKptmmg+ZTe0IQ8u73XV9B9zFI
rvJAMS7DprcOYUBDz/fL4DKMBslTtLRHrrKhie8m7VDcjSk1K1utewylbJvByxGsthubeCpacC3P
CdgC0M5H0zvT/1DHYwSx1/QuzB5p/3sbjusdVvtuiRJXQW7cRipGvAAX+tfmeEDD8ly/aKLhU+4p
XaGQU5RIR4qbLLu7NpBOG2JkeZJQNIfMewZhnyG3oqKFAw5o+RUrW6w+ynW5q6E3SZFeDWc0o4B4
Zn4PSW4r4fuQLWKtmaYIAneOgziBZdxe0uSZWseA7fTBKzO0MU/7tBOA8FZQhsAGBLxlEHyxT7w2
Jc3Uy3jd9ijsBSS8TQLRjJAIgnGlSlHjrgwAkWUJzoYf3qutSFKOs1ZwNAqq6CBrWkp2p5+ohupM
nzboVjfl8iFvpO+Bn+4yvxQ8vnmHaA3D7OouSmvamoBZOlbT26LNEEFcgxUqtTzSv2ZU4Eo5wQTM
gkkgSV0ocpgtkFUot2Q60njtBJ2oor2NFwWjUbuABCrY80QyZVw4E38T/KJLOwIDF8+0op2Cl6mP
8pQyp55eUVctQbpEwutSNHPMu5rQtPMHjdkXVT+OUjwBrZZu56GxVfVXk1y3+i5ESRsiUNsOiffp
FIoeIbQkWMYZo5SWROocDjPQ6G/N8CxjPw4fafxkDb5bdb9GtNZvA/IWU0dJCslwzFQjp3+6JTUy
otAYJBXYYUZPL3zwJKTaaHdJ7EyhMTkd7X5sI/IOAXp1LDQCocODsORQWTgWVmGUKFoXga2M9DYI
9D2Ur8J/sAwPn4WjD6ELZdmYzWkyIpy1HOQkXj9fQqIWbKNeWOPZI+os4y3iKrPNBknER+p3ThFk
GvVbIct2ET1PFBMj/mESFbjOU09oeEf58H+Neqw6WZ2blZbOaNSbb+XQCR5y5O8Qld1Y3nwTOdEx
eLL20OGGGIKLO/ymOIrGlc4cJfMDGO+SBpWkBgp+QAb+t2X2oheN73KoUE5tZC5MQ5IzaYzRHjju
lJ3+GD6Fodu72gXSKZdVbM+hY1w4wTf0ddignt5t78+zj/lpH5w9nkVLeYg5EVkG4npE1egijT/I
LNnzYCMjYuXPuogTVoTErCT4L8awWdo6Oxncx5A7sxwS3fc9CFK+/YtNOHJLQ8EyKnd6yluQ1JGW
jujHAwWR0d7UldObT2Cp7HEqtqHOjjeW75Oj0iBIrkFc/BSKQt0sItmyP/XeS6ACW3UYaVNftlHO
n+sMDOOWo1CKC7UGjHTwr4vvqKWPDxoK+VeDq0PszUbHyzbi8gdPEoafgOAVxLv5kyr21K4CFXWI
Nk0YODO+x+RjRFWv8m8bKugy4e2JJYD/ZItGIxyz+7qmG4I6xJcKpKsuOMrqTTpcqsV9RwVPrs8K
x5lBKyRm98mZXnRhu+wJpdzPtXUZt2DLIjlBHbDsXKWHEH1R7VWkB8em+VXqb/+woLBQBkU0muJY
vpmuNue5tZYFraEoImluUHktGo6Dj20c7oZc4SwX/CouNiUpBQWQjBU1L2P9Uot3kqg/8pPy8nwt
v2xhzlemTAgNEIo48j29V45hb6v3zW+MJLYH+tgarvTsB/bsRC5G8Lxt884ihmVffplHmG7+ZKQl
cudYxrF/RQbCrsZDPKJoTz4m0HWo041MDtuI3JMAXnf0BkB8UGG3qGFO6qD4WNAM1B/Q4aXKRzi5
gSpKHHGPArgHTFDdoWrKNj1kU9SpMYrkTgIRr/h7GT1Jg9eUt7pouJtr0DJJuCTEkHljzlzaBQ2k
L1SchFQ60vrDtPqfVorWhroSnG4REnPm6tSPJr8G0qDeWybKgK+kMRzQWAo2BfcG1VYmMTcoxhXR
w+YrMKkyr+e+sAmtnT6Pn1H9f6iT7iqSIWMUPqkl1LbCO+QUbCmavcH8piG3OaElaqaRY1TxUevD
4z/sn9VvWwKM1YHsUsTrWoXfplRuY3mldi2HmL962EY5i9uXc0HRN4G5CVST2bHtoLIGVelB42aO
72n30fcOBMvl6mIqneHXNhSX2WGNxXzWMMM9iAEwzCl5+RtmzW7BqgjFEzdoXYRjEDdx0NtW/BDp
f/AiMW3pdQVpHFrfDeYja1OsDGayHJDxtlBum1Y0psHdrisA5kslRCqnpAJARVM3JldT66YV2fWi
Lnmui17hLP++2hGGWvQZ7YCjR+9RNts6pvKSH9sfietNVhiLrSsMSZNQt1kwpi6z4+RtLAMngS57
3D2YIkYf7rqB81z77EIDMdYp1hD0GJabgFVDohpQmEOQMYQhSC1yd/gKhbnYwroZwIgAzx/iyNLY
a9GvUXidjKzZTjOftpePe82swJgbDiq2A1EWDY1IvvZB39mAQXRnKU9hgLL7oYq+bcMJVpDtrMvx
BFD16TM4eOuK/YhRTfIUyO42Cv/eRli8iIKgk5h9uGnlROaQLPd2dmns+jfZC2w5hryuPd3ldnOn
7+lj536HNq8gmuTu+C9gNuGtlEXS5QWAG8ncz0riVrS99ltD4Gq5HmIFw9xsegR6DD8GTAiluiiE
LO6rYAXPOsAXN7tCYFxfRUiWaB0QZvVDQ4dgVR8G60XTHtTqNQSln6RcmIXoduOe5RUo4/jGsJep
lgBUL3GbYVwZ0bibRKGNx49LjF8d1LrC/KGjeIFY38YodKTutZDzpx66HlWMZipteN5eCO6GXf0k
xlVKUKPWMXyUOijHYHbusSzBq/tQi6oWvA8K1nUQNKJlaZF9OvUsWdlmfYH5KqdV3WiC8uE8C3Ym
92W1gjg7enoUmAWmAZ3gJvFGiHDa/i56nvfdLvmFTDkSQ9srJwRkNiktAjQmLNyM8VX3kR/9ix6z
GjbKTPOHbKvordltA/I+1dpAZstaQULrLDKxhv3rKLujca8Yb/pfFx5xMNYozB71Y2wHUsGqKf09
Qp8qSOx2fG+tj21jeI4EpDRLl6kOCQzWg9GhaGLQWyEYx/wwHhy6tpv/XnhvseULhPVWplrKIbpD
EAeg+J0Fj1blWvG9WdtNfNkUsVtCXG3bLN7dtkZk9oSsBhbkQ4BIq50WOJ2KM67aU341/EpyEZeM
YA0NZkOYVtejvxpgUvGUdO7YPxPBdcYjMUSKFbV9fCSMybDtRm0rafXUoS9Gr5snAxIFh3FSd0Y1
v1mFktjJYA77saknNwp69cKk6dtQVJhCjz0r+qljnkrPhh0Z51YQQ/A8KfgzkOeiMtw4W2+z1E4L
5QIpKLOXMHIbQaDJxwTG95jarUjcmrfMayxmmeugkKUMbZZOWQ02iNKcuf6piQj5eId7DcIcO4RE
gTl1AMkhFDsEiluk/U0mJfb8T9xTn8q6i3YJWnsXe1cRJcI+M2yCEVef4upjYof59+1DwP04i3Tv
fwEWW1cAcow2cSMDQKCA+BKs16SLbL9/KTRPyUUdpLybBXphhmka6NFAI8opWGdqkxyN2sIU9F4O
P6tht20M7+uv/z5jTBV2mhH4BC9SpG8D0rih8dSOog4i3pKtUZZ/Xy1ZjhFMPwNJvlPEx17f+7Kn
KT3ay/HCffwHe6CohG4n3MZgjzhFSoesMM2FrhtN+07V7AgGpFRD4De4H+UL5LPmuzZH93u1kQHi
g1bdNPZo9hA4Wt55MUBvSlRsZVCzMGbkNehkxxjXFKkOM8Sic/SKPcT/QtO2QjmX89VRMVBhhxrs
MuVjhNLa9tc4H7XAFYXeNuhY4M0PYmnGjq7T4V8mIFDwS+TaEbkF2mE8bw8VTtM/lvUrTmjS7tEi
AZpAV8crc/sX8Bfyzw+gTB4OyulxjZ62JZ0aOrVp+/S5aN5G0UgD9xh92ckO2QZypBRKAzsVBZML
uBvSR0sUunAPESpnmLFEPyWmHU+3tj+RRu1jJGhy9UWvH/XoKOfHovFiUe6Sd8ujUeEPEOsT1GIK
4hDpMGQR1eF6GJ4n6aC1b3V20ESEHepyvbA52jUY4xq0wupqtJ4i7OvseWc8WnZkT7GNOt3dlf36
Oju2d+V51D4QUZ2He4pXZjIP9aGI83QygByj13XGAGAZCa5xLsHp2jhm+8fZEFvBCAhy22Vu8yA5
0o3kVPvg2vAqtzqWjmePXvA4uPmzdhW4ovcs9yW9+gHs9s/NmoazhD1jviuPwU3xAjnG1o4ff0vv
zZ1yf9G5mBe5Fk1ACzYQexoKdURzmglUNQuhCA3ikiuzu6paV0veU/q3DX5wMeYivIbRQkwZsPOb
c2Bpabc44zEpdpGqOp2hH7u5PjSKBa2p0W7rUsBgxXVrJgF1H1SUFXSMMOEMaf0o8lOEpkXk+ES2
QYxCMEXUSrd+ddRNO/J/I1a24+omUa+MxG2Fk528B/76Fyybe3UFSWbdK1GPXxAUN+qITk2QeOzK
9DoMrmvsr/jBx4N325WetzItK61BDw51DXXpgzjFBONe20adhUcNKM4HDZXmu6i8k+rLkEL8m0Jm
p0hsyMkIYJc/y3oIkBfg9oD6BhpZGA+Rmmae5RSwFohafpXJ3KCUYg2X3Ygu9rxZiHPBNbqvIGUB
rfaY4EGiDnikmrOMXwbupr4b/oUUcCkGYl4PsgxoTD5dii6GLHitBpgSqx8a8pqixzPCRMS25by7
aw2yuM7VN1bzeWozP8wcTfLM8IKatwiXQMCxjcJzg2sU5qum02z0kgxT8M6wjQrNqiL+UZEdzF71
ZSWTcwUIenI/ZMgaAgNq46GoQYF3QVrQ1kXz9HIw2WAjMeWiKus4c6SgfokN665WpBtCx0uTdvtG
bQ/bC8e786GzjQw/FBKhJ8E49wpp19yaF+0UubDz9q0yP0q0QWyDcL/OFwgbao4oIWqDBYkRs+mc
WsOkiCjU5Eg0LXN96ARHuy2KvuxjswgGP8h92BFGdpXZ2Yd0G12Ol+Uuv8TjJroyvAFXxezRm/BC
P26bxy13YxYN3f3oCELrHbOIChIlZtVgbxSh01s2Lqir5LoaHpNj4sZ79Chs43G3yNe5ZRN1egKp
y6CNMqR/oNoT/OygeZhYv/LyTqgfwN0eX1Bswk7RJnOIIlg2BqkbxfNVNIauOg6C2iV3g3xtevaG
T7Io1mcfFvV6tx+V8X7G9be9aFxLMMUHNqelg57VIaKKr/dBBoim/EmgsJSE3hB828bgNVCh/RIt
0qhdQ2fXYLx8RtMaraSQFx2ceWddaU5wEfyuD+FrcF/+QOKRPIBKRf0FAcGlZo82tfyYvG7/Bo6d
Jz+BCQg72gR6JZWZIzeTr6HZVJbvILQcG66Wg2TE20bjJVhNRUczE14n6tIdfOreZZL6pNdgsYbB
oVjC5aVf+Wje6gw06DjlnNhmtxAS3ZG63WG+S3AUOEHaCTxzu8i9Gic0qfFVtZ2E0hREeXvMcFUO
kW9lSRAJ82KHEzTmlmkgx5AkEdAIeWiRbpjRdg8OdSN86QgudiTgrvz2H662E1Dm4tEnS9MwMIg+
2/K2DAYE+aLnJe/5cgKx7KnVHR0Qs8ikFHZJ0r2v7xrTI2HgavK17r8ly6igZNe/SCZhtAvTv6+Y
qFj4dpHVcQxQj0aXA/0pB9+m6snsRaRd/DWnugqvuuwxltoVSiJZFY34bV35kkHvtf+uz7uhNPdZ
/aTNLjYfmKeF4iKcU2RishiVkKW4fsZKRiK9SEMTiz5dyL+1bxVYpw+VqzvJE3j8LpVj5Q0yiGUF
h4nj2PGMl5FtQHsu3CHzHcJYanNJxdkdd5OnfvffVW+GFhDm+YLf+Q3dZbcWdvYxvhddn1xzdZD3
gokNyX729pQnza8UqI04/mjH5IWCOKLdbRvHtQ1PG/BqI6VpsNJ3qSSTEdOwOKkq2RvjT0z+TkHj
jPl+jPfbUJxQbeFn+QPFnJgKTJkmLQAVKm4qgU75YOX7yRAYxLmzTlCYjwXJuWWqDyhmsh/V28YU
8SZwP8rKjMXM1akcYr1QywgAserQ4Dnqd6FoaIAXuSzscSiHLH2/ZyIKYVhLddSDuN+IZA9KFLap
eFnyA8M4kXJFILCR7EBMBVEdEe0171yfIDP3lERSqAiTRTKguu9QFs/QyvIDycEZdYrSrVGkE6W3
uJCYIFDBprY0ibNvMMWK/ZT0KJQgS5M2TwXEpsBUmYA9bursGBRj0oT3g7u9GTlfcRlb+APK2imb
8ZQsjLj5fFfQO1n5oOPPbQjOJXgCwYSftR/MpBoBEZiOPNm1YdNjALqAyRTctp99k8wrdo3EFuua
vtXBoAMkUg5PelddxP7CBxeDY3jCQhK3JR91+kaVR7wmKnqVjSGIvtB3Y9pyEtumHh6jnmLqvXYD
+qz6MuhKf0aQiEITpd3r+d046LcxFN62F4jjEE5+NhukRH2o6A1+do98hlrsBuXFQr9k7m3DcL8D
FGnRU2iBhIbNbQZa6JeYZ0Tans7aS2RZ2XuAbQjxY42EeIbo8OxtTkGyJmMS/e8fWTq0xHCGlWWU
Cc6PcRdplUFQLULHVvpYyJd5KrDufCPj7xu4nAChg3N0+feVO8p60Iv6Mf5+g0Ithm4xR53sLPlt
ew053YWAQeMuMiWo0wHrFGZp+NALHcoxafQAipEh2clkPwYuDQJwO9/qs1v1tmFdtU71pGt26ziq
rZe7WeQaeeZSzJkj7FhUANhO1DYslXhSYW5V/C4SetVO0n7qVFGn9Pm1CL4i/AeTvRSFMTbL2Ka5
UqVthSTcZOtP8r535Zfswr8yrvXaaW3jOvuVO9lleiHSoPtk3Tk9y0AGj4oMFgqMV7E90rMsd1Ip
wwEPlM6hLeF5/aGg3fAS4/8LZ3Haope/XRiMo4I098WYQjJozpSauEoUFXcgfkCMHaRNBBkmq6Eu
Ab+RNzR1jw552mW5DXaPAMPsVRI++UbXPA1zgW9H5MQ8qH4suo+XjXFmD3q9QSmGfCbGck43TtVl
KdXiGpV2LUBupjQ6L7VSxTEk07QrNbua6hQhegplGsRZonbG8xlZBG4YCcJbCAWv8zEIxU/RZ17j
8MdH9d3/TuzySkKO2nK0IxjJ33qkqA+YQM/ti+xWuwGDiyAcOfdxJ/ifl9/qeEoKqNpkC/hF+hHQ
Sz/a9/6rnglCK+6p+LLyM55YoYCwoI/1RRLDbB4ScHvU0ORUnrddAO9IYE4XHbYg91kY108/ZNeA
Kb8k/TIEVN6pnX4dWmRP/RlXdGGbki+4oM/jOPQLY4AazNkgGj3jLANRhhQoHUzC+BOExFVbDQW1
di4C8s2IsuhyLbCe0y9UVQ2XEMCgO0vDtF0tEDPgLtkKgQkVpwodJmDbRvmguO99cEw+yvGllYCY
RTSzf37HYbWsRYcV2S4wvjDuufP7GlJYA7b5fINxALk6+KGXD7YOMlxhp/nynmaP9ArsjModkU2d
L+NgdeVm6vUw7bPKM8EdGhyothuJWzS3WYTp+oMJEo/tXcgR2j2xlB2G86VsmWkEeHXT3MujLT1b
zuQN+1/pte5eg9stdI39q3Kwg2NpKxhoAWOTnTtgOPMydOYKfg7v4K2XQj09FBhbRsfXsu5ydVWj
omkdglDgQXgOdA3BZDfK0PJ9ZZn+61K3G48qWh5nd2hRWdxJptMICX65xwKMLAT5KmwmNnU05kmi
5egidYJy17R38vymxgezuZ0wgtf+Nskx1d5LCTzHeeIU8vdG/+ukIw49Euy6gQ53PAiYY+lXNIg7
AnszCKNCCcTuVYG35FmI7nw0AIM5GpNIDII8l2Wi0qVFlkAbJrsG8aVgW3DybzACZSzwoUFcgbDn
sa4kufITDMxAccCnl9n0oFgHKbkOWq+gbmAldtWg0Q3/Jygf8hzBCpg9m4nRB23fAxjDapa0V8iP
uL1RpuemvFD+vof/xEj2KMYTXFG5GFmC7ruZvpezeiGFkbt94kUWsUesylM6LcNcISE2nW/T/BIv
EZ/+kNsDGp0FaLwDvV4/5rR1aNtrEnmxCb1XxnvTXsTDt22DeLcChGfkRccOw+zsi6As9bquWuiI
mL6GlpU6+h31YHgcinnywjGYPQjMilgWeYu4pOlQYEXXOwgQT/3UKIUkspZGvCx5bFvQ0juS/Fwo
9mSBfutp2z7OEoLIH6zwIIcHsyNLUa51vVJIFFithcSvqtGnsqXzLjWiSXDMOK5xIT9BhREPu4WI
59SqQPbx8IUepBPlka1M0U1Q3GGY6UZSyouS3IQy2Zk6wuNt+86+H9LqKMyZiCcxhgN201PUgvgq
mspznF/0fxXdt+qTTSY65l1wgbz3cRvt7MsxaMu/r0I7hEcx7Sqg9dVRUp7j+kIfwvu5HkC7ENvE
jATOUWQds6Z5NvdxVAMvbcZdZpC7kjZQLEq9qI1vxgLcg9v2nQXIp/axfWJmq6aGEYGqrVda5Dmf
6uajMn6Notmw85Qag8MkG1rTj+IyB05rqe9NEod2HefSJZTGr9Qsg8ryOFIQV49QToDkhdeq/YfU
lonAvYisZZxZE5mToizW1tJONd0SLbEdRnlGIfk59zNCEgH7E+lQkCufbhtoJmSqNeEzhuV1Vu3G
5B6u2qb1ayiqwHM36ApJO0UaJMPK5xFIlvqCQhIoEnN0W4HVvUtMOxhEZ567giA8RTocPCBIR5zC
adKQthFY7Zy2AlKkuBkOeDur1xRT0/+wNVdQy09ZHb24Tkq5JIAqDeXRBCtdrCMTOdBjrYsELs98
5rI7V1CMT2liKc/VFouoBdY9aGXR+9790MxGYBH/FKxwGG8Sa6jGD2HZYADVI7Obg0dMDUs3x96o
0ifMYmeQ68JEtihUEH01xqskRjh2RY2lrAiSQ6pV2GndoQe+cIdcF7mU8+HMz9UEM40CWZJlYU8/
XJUV5UIV2UCCZ/ydloqDhqlbcwyObRa9+XmGbGPTfcQgBUms/Co0ZfSLNG5c+S5Kxa8a5ma3N9KC
d/JgOv09bB29l4y8HLrPVQcxk1w7ptbbaUjBvrKTqAuOnrIZ/sHT4PZF7QB5F1z7zI6SilQnY17j
S8sFBCtyw9OKyZ3L2sWVInjnnqfwYeAajNlWaS8VJki3G4ykXJL+EkyOWnQ1ZG5hPIP0NLVeQxQP
ttf0PCPJYDIfOavmFiODwNSUizy6zVosZOm28WOCMLFzteI6kA9J7DUgr2uvJ/OgDBdh+2BEiK8u
o0DU8ck7waslYCX2JAnCMCTFz2n04H1Iml9UTfbl6P/t6+jTanQionV7kcBm3J+CUJtEBWBiAy0Z
NP+GfN/99sryrg7kQ/5AMG7PCgj1MX2DhY0bu9EuG1z+s3SnJC++LEjBiKCYTUqtdtFyxcGoIRgY
ZveNVO1KA1T0OR62gpXjf6Avs5g92jahn6XoB3LgiMAI7wYSmvk0gYwLH2QhM0e6ESl/xqBktMyo
kXDqkga9LHEIWn//siS54BPx7lwwGf6BYWypo7Twq7lpnDm/HusnKjVvTX5TpO2OIiUSgjBcEKVx
L441InPaZgiayXELxC4H1W1xsH7DOHIzlfZFJDkzWKP6vycshVNZRNQ+SZtBWXrqxVvEoW03Yi3l
oL2K0a4lGYOXtjcYQW6JgBv+vOt2OVcrMCaKKdMgD/QI9kUl8UYQ9oYZmqnL2vHLXR8ottJjrOSl
sO4x7Qoh4E6xUxEnBX+NV7+BOdtBPqfIFsNgSm3Lfx+1B5AtZi2kC3CDQYBjqG1Tu22Mb9vnXYjL
HHgIuYQGCgQ4hegLQuVB7u8LsIqouxIMwlKa2SUF5ZPmKogMtqG5x2VlMXNc8qyX4nwCcomqgNxf
zHTc96IXzfLp2NsXpSI4SwROyJEykb80QF1ACrrGUWfZBWMCXk1t97ZtyGc8vQXCBPaDVbeGNbZg
nLZuwajWqq+Wta+lq0y7AUujU71a6r5pb8ziZ2sJFpHrDFb2MedEqhJN6i1Ak7QFJaNsz6BNCTHS
ABphah1KyRBVVXjxDETIdEiKo6gKrtPTk6mXeSwHMxCl8mnqr1vLNqKdXw52Siq7aw/i8e+zlvTl
eH4hsrdrb6ppM+VA7I19q3q0uJuSGYNxhZuHC4MR5lJL1MZE0yrc/Umg3YTWTTQesaO2GO9Jcn1E
ya+QrprxPvGv8+C4vXO4u/MLgq3dB11eFcsok1NBIglKDe6Qigj/BFawbUSZ4g9Suliho5xfJ4Ub
TJdh+HvbDn4MqEGyaJG6gg4bsw3lQEkjyQRKmoTf8P/vldo81Ebpxf4MnnOyH+h9jvoSAl8RJzL3
BKygGec911k2o4EB0MpLOYa2lfb2EHXHzv9GhvemEukecvf/Cm9Z8NXDsELbQjz0y4Ja857M4x7s
9l5ZqHZm9bdBRffywr2QinhXRWYyfjob+5HIC6xqSS+S/6NPqxAMmNOuIO9Kn3mDWorei9ytg0L7
51w7WnSZj9qFWma1M1Y2Uqedqo7QkCyvI7CHmeZ8EyvPkTIdRmjz2cYUlYiz0UxrSa9yYtlm4+8L
Khop5Z6WhXBbQWcUWNsZz6OhZ72LdbN25mrcp2r3MIZEcCC5MekfCCozU319iQfpHAKCdPag3+Dx
Eid7U8MotiAg5b2JEdz81xa8HU53kdTpRmaNBkIMCBdEaPHrUL3CCMohF5bs+J/xC4q5nTBVX0Ty
8hn79tDTe3N4bRXRpfB/OIAvEGav5LSd5amFPUYWIJsHvQQ04SbpReSjWJV7GC5XAzx/G9EoixCY
Of6YL+hKyGLCOrkFhzXaIQgopg49pncgKzLRA6luKkMQgouWlPEBEKNMzFgCaK66BhrX/WBvNL0g
7OaCYDIbfOL4L1o0T7cIydNsNJfvlqM5Y4zKvTZRD5Q9zrbv5m75FQzjWCqVTmZMAYM0u92VP2rM
WgUFutbine+PAjDutl+BMTGfYrVGUU8Aq6bcntKbstecKfjeFKJSjghocacrL00DpcYbCUBRfhcP
ewVGGSbkxwUVN9E3YlySXuICSGJsBNlA/iPIHkN52mVV87j9jfgwaLTG6CzGwlhys6oswqyZ4ZYU
DAMOZEIe+3EE287/D4VxFHlS1gFKH7UztvpBscInyB3u49wSPJO5NxlG0P9nDOMqushIg8604GPx
7p/Dvebnnh4dWjwnq8CdRa9X0doxDgJikIPWFYDDQGOoOqXa23EkagUQ2cScVSRrQouOWLoMXWtu
rVphDL2L7HuUmrPXos+ywQTUQDySzt3T9lfjnl9K0JaDzjzwEzD21VWTttTyAa1fIjoeldolrUtC
R1b+JZUJ9oM/UIyVTYqhk7wElEK6KxJMEFN7GDOU3+Qu+NHX6ZGggDmUEBzaNpH7CVe4jIvS5GTs
40RC7IPd0YGlCK3XwTgIEpncb7hCYXwTSUC6TRbrTM1t04cS7CgKCumg/i5ryxO2dnA91AqO8VBz
13eWksGoNPB6JIL7ck+ad412gsUT4TAuSkmH3qxkmKVWrT0uUWMVIfmcPHZFLIoYl6jl7CH8xyaF
DZ8gCZv5kQksK3yOhmMIHsoEYgudMw++nSaPs/Uxyk+FJpqYPB9HX56IK2AmnBolmtI5A3DUmGha
/2h8K9iZI2Sn4MqqRNpn5WPfT7bVm+6AYLXswd4BVS+VgNO6Nx5AtH43ZbKosrO9pVAYP72F8tbQ
UHfHN27j57a/1M37tggv4vSF0vekFinjLV/yfPUxrw5dI8yPsgPrRJnKsk7hhOpUtqEM0hejHZHG
zpXjmH+fUrQIh/9yn3+O5EDlADN8jEcYE19VoxrOFQ90zFx5TfutIb8rEUsyP8OywmE8gNRNcdz4
MM0At0F+zCIQ6f1M60PW30/KXlGPY/mr7p6r9B5jM+629+GnyPAWkFE4RdKD7dnQOilshwGbq249
vb6cOw8E2zYpbsriwmrd2LC7qrYDEI5sAy+e+/x7/sH9nGxcxTB5MFdTn8DoWVHtFB39/ig6sNzU
ypdp7ATm1EttmiqAMHM038OK0jhQRLKYhkwgmjR1Ozrt0uCv++I/j+uXZcy5MPIcXc49to0uGfh0
3ctcp/vtxePfGV8QTJSh06hrZIgAOFZxXUNSNCqeDFz/2yD8E/cFwty9YBg2pQkszA5qfLYmHZuF
p0AldoMPRseHNrmYpcM2pGhTMCcuHeQs71RA5j56mI30wi/y920I/o3xZRVz2Cjx0ZRhIqit0Eqc
19e5X+w7eh2BjepfgL7iCeYbQcxq8DUC96gZmATP4sBRc9Prx9wuTO11G4vrilcehLndNbNSW7ps
ORAfpRQ9ZMlLgwp0Z+66AONooglR7hqu4JjbnZaNAgUowAWQJIxutNKpzNtcF7gm7mZYoTB3O4RB
KUa2gNIn81HXu19Kpwqi9W1DUHY8vcJSObbKPAJEVNVuiOhEInYt3aXVbvv7cM+ruZRhFFnTLFYm
BBzcahtnmD5Ux+Ja0sg1zeQXWhsP2zB8Z77CYTY3ZkiSzifwC2R4RSlLIV4c7Yhit3rgyTXk4g5g
xAvBbCrAXfbymTNf4TL7T52kpunm5RJBS1XdVxf+TGw8Hl0/H+08qb3Q+t7k4c8SMjNlZdh511wZ
Bkjttn8H93OufgazL4k/52Rol4gk7S5Krbxs0NSVjaOtSqIR5sWiLYuZzZlZejng9VU7XfZLx8ap
Yzzu0FY8vIK2VeAVBWadseI3iZ+jERfHrd4FYeQAy5ocWRN4Rq4TWe4ucI6BJMdkPqKmjTQ2BmzS
atprzW906pQYkoxkV2+fa7kRnG7u7bJCY76V1RlJa4z4VvLwrtbPtL9UrZfBDzGzcJmXu6ntBGdQ
BMh8saTxJQ0qPTAvj+2AOrl0rWD4oi5uMuLp1COidBDXf31ZyDYs62EImSI1xKE3QYuATMMct0/b
G57fKrLCYJ4GfoN2n3yEUXIq31vRYC1ynj2GW9XeVdLxphriW7ltftZkmB1Dm58bfz5Kpo/8YXQb
1Qu7W53GXpESH2LpoJcZpgKM4hZEegW/VOUcmEVNcmnc0xehcsbV+lIrZxAxclKCsn4T7DHvheGo
ojyoMaYyq+Qi7Nu9ViZg1ISniofj2FqiJNA58QDWapHk00Gejv7az1B8FXUGJZSGu+WbTA4oZjEG
6hhv+B80ihk3emO33jf5R+vID9JVvm+fwRqT3ktX0357LXi3wfpHLBtn9SNaAiaPUsJSVKDCHAdl
V2gOJYbAGfJQQDz1v+NsLR9kheJjzBBCxtgasTxfSKgbpaV2E1RQ9v57a9Y4TJwDsdS4jA0cZGRx
D8QvvMrA7IEmSsLzvRMYjgwZ1VnK8gZh1K5AWxvMMehzT2e7ydyuxWDm5IG9RaaiWXj+VYqhbSjk
gA8VXe2nyxcMxugnGnZKmjipMdlFd5WhBgyZiTG8HnLIK8a21ILCSBecFK7bWAEzuyOILCkt0LDh
TEa1h+LqfhDJbnHvkxUCexTDTEcohaUcTYTA866kkMI0DgVkp7e3BveSBFcgpm0gp4cE3ukaglbM
GosBWyMPH/TKi9BwISMq1TzMRwuguLt9BcWsmj+qvZznC1R1rymDTRsZ5M6x4A4RoTArB3Xw/5D2
XcuR49qyX8QIEiRoXmnLquSl7hdGS5qm955ff5O690xXoXgL0XN2zOyXiVAWQGBh2Uyo1yy5OiE6
GGgMiNDtySWvXX2o0NwMDmNNRvM/AwIxa6GSG3weCWTKQXSYILchgsqnORmpEyepWcmcl/+a0Xkx
i8tEDzKsGoWO0uWHKtM+yRINkG1uJkf6ON2rz80dufdd0V6EyTDj32+D33Dqbh+QtUt9hst6NqRO
8lj6jpHmra45FI2z8T0J9p1kTzGnrHU9MHu5SLbOAAXepIcjjLfSM8zA0QIzgP2HgOx9tssgxmbM
5ptopi+VC3Hy1oRyqsAJN9buw/lyyeU2o4gsR6qC4zOPbhfvpwm55We9tlXp1+19XS0cniMxN49m
Rk6GAEgk3sMkd1Nny+KeUnSWyJtadStoZFe8eb5rTjRmh5lLqOt9QHoBO9yYxXGGm4+pUHMMIMFj
hm/ti/+4b2UTMy32L98JeNVtmXeYmHtD5iQS+xgWGyR5rv+s3sdvja05kYMqnBfggz7Etm5DXH5L
Hytb+NmCtcJr3kuc7tJqNnCbDFCJxtuN/KN2xQdhH/HipDXTvhAaQMCRQFCFHTTGtNecQO8eb9h4
50cjaBt4z9aagTr3spjvXudZm4oTHo/cNynYVYTM87mDCqsJy3MU5jvXKY2UeXmiMhh06NNp6RFM
E0r4JXfopUgFaKk4lfgyi95guHQSndunm7fI5X0782wUVHXRuAh4qXgYBIwaon0wy3lF1lUP4HyV
bDzUZgL0QHCekH6odbdpDvPwqgoQl0/fm/hFLDa02lbz4+3FrT3O56hMXCSUI/q9MyxOqYRdMmv7
If0NKtq3ZhK+biPxtpEx+nUvFnkO1ndLm+6p9DL1T63/+38FwYZAcZd2uRZgMSSZLRIR0L7O7pzm
9m0Y3qdi5zVn3QhpNyybBlY2ZB/gaHT6tiannjqD9BVL+0KyRTXb3sbl7CDrYgfh2EtiCNiAvtdI
YffSAyVvtzHWrdq/cRPrh1Id3ARZia8UDWgm7UHHNQjvuj7sa0o+Yv2p0aPNbcR1K/UHkbndk5HU
qeIDsa6OvggXN4PECOfhX8WAkCwGNjEIfdV9lTd6Iw2LBSFdeFcYA1JBhlJ0n7dXsrp3kmLoCsjN
dMrunYhuJwhvLCgQVZ4Ec4LcUzrZRJAhUXQKkDj/3+ExO5cF85SAnAgWo3qslZOfuMl0iPUfmf8w
gpXnNtjq4Ttb3PLfz6ygJkZxIqoAm3rIoyvbOmnAAsDpHl+1RmcgjKlNgn5AeR8g/lA5ILiyxMhA
rkE/oamFc+x4H4sxt2qQxyQRAQVOU9lAe47Tzh/T+CSTvdByquGre/cnDcAWE7W2mcrUh6OigQF6
GnaSbkcVj29g3eE8Q2GOQ64gykfLKMTzjuGp3swb1Nu32bGEclVsooZSmJEtb3NLOGaumJnpUXcI
5/tdk+4sLtnZb2BOSdspIIlJcAX6zxPUj4JX9C9+vT8TCkW/yu4t6mnWbE1vutNZ8m6mVusqnN/w
HbCwudLz38AcIuSBx6wJsA8d+CrsbLDo47hvvH4Tf1Sf4YMM4k4HhXvJuX1B1t3Rs7UzJyrNyaQ2
FXAhkqULJnIt+3ZDvvyvTjZRDRddYlYf6Os4lWic15yMV39cvTxn+MuJP7uhvqIkiREBnz4dDVB0
vPmHIXbw7UUXImyP3d5/JHegmQk+bi+ch8s87LHalFTN8c1BZh4hP6IcZ8HhivtyUL5DkLPVaQnm
EUYZq4vqj9jfQywiiXtzrjix6fJjbxye76f/DIbQxpdjY9lEkAKnofaPjBgCshSmKP+eQxFhjYgc
Na89eNUY/fl03ywYZ6hKPtdhPwG1K78EX7HTBLQzKQjunlXkSKPGvf3FruwRqJyXxCjIv9BhbrDj
/nNpqIkogKw9Lhobcqqd5pWk4tyH7yrTxVYuhNFkaSVBtR8hCBMcQJQyCLNFIBCUtZOjHEGsvJXt
fI8iOAKjGRYhtEfLLHILtcPcs3/tLN3Z3V7pdcaa+RGMUYw0kEQoi9Dj5IHVFZroH8bet5tjtC22
xhHEWV/JPwdiJqfS1jmu9ZXTwUAzthBDPmGd1IvSnjqZIxgm5YHzhl2bWwZiuTRn50auar3XF2Ft
UCMhU6P8/Bm76o9PutNP8wai6A/tIfqZPRTP7d38gUJtoFiS43Oi/8Wu3frOjN3TZjimoowfARLb
Kr6PRVeSN1l2KKAQwvmavC1lTFyQijk0nwClmekPzFSpo1l+ZC+H/lX4rW8UNAk42v1tzFVIqIpD
3Am0rvAhL7c4ycd80qeFNUUCE3JnWGXIcRtXWCe/6YH+hWC/YhSJuTADokht6YSBh8xrbcHUTs9o
h/nETPVv9fmtNgXDqp3Mq+yhNHUwULvRh3rX7WOBs8tXlhaHSgVrkQLWLgW6JEyRJxlirZRLGcoy
0o4Mu1xxJv13QXk++cqy4YqDFBD/D/G0q1YgmmbdFIkGDm8cFa7RBf0mR1PBbGo5VQNbM0L9GIlZ
eBcYYVfYdZFVd8OQpk/RLEe7NCNZ4flQD4jNqkKSl6h++kQEvTqQeISKN1HGCjRaFLq4zTA0vhkX
YN501CiaCPg9I/oERrsYLYMNUbdx06BhR0glgRcsXj0okAHC9DyiArAXQQOFsYL+lAR+XWOVckJF
Zxpy31KaRtgO7QJYtSBCJoPi0akbPJSy/3owcIHXNZAnYfRKRFvZ5fHNtGGIkhJvWURI5bZaErzr
k1wiYVPzxkyvXxVALfwxqHWB8kplVjoasRTnMZQw0g7dgZqUR9uwVHXkcseBc0TXoPDlFpk4QybI
9l+uKi5loRhS8DmHU9nsC10tH0jc6h96KUcjB+u6iIdpRxXjzuChImDJYYkkRwzPDk1Z4Zmy8mfj
VGxGm0p2l0IDqYnN5IBRCTc5BJ5uUyd1YIjeco+XuV5Z8MVvYAyflHTtEAz4DX18oPQ11H4kIKW7
bel4GMymTokYdIUOjDk/+d2pDt04eroNcW1ML7aSTcDX49y0wgwIZZ5cSUo38Hnsv4cAjxEms/Ev
GO6WVZ49idqg5BXYvhHmgIEzUrX7IU84q7hOSH7Pv/7BYAx234JpsxWAUTlp6MT32Yt+ELckcKSd
4YWmVJoz7+Os7dz5sph73ERaCKY3QKZzbRpgqO05ju912y+zKOaIBUgkF8KCUB+0p9AiNaoV9FGx
VTNzB7tB8KaftF1uibx4bfnDl/7DMk38ZzeZcyeAz8oYwxrUgg/p/dJHYOk/6J7cR5a+1Rx01LjG
q/TaH32L1/K1iqwQsFai9iWBiOryrKi0h1ZSBWS1iEwlf47fCy0x6Wij4CuOH7cP5spDADIDMO0u
Ei5wvBkwmBcj7eoWohjSaeoXniT0ygXWqEJjz5t8zDryRgzWLjS2FuPa6K6BxD1jkLs4LIyygO5w
DtdPHHdZ/AvD27dXde0sAOEMYzm3Z9etlmsB1LvAEHIz+t03b2JgxyHvwl211i51eCTvwEQDjUIU
My5RGtrqhCpjbvkv4q58UpdjQdxKR3Vn4oTRK5/pAopZUDgQf6wF0PlgBERQYzMLn1QQUoaGKalI
glrVzKnSrewgrhZYU6kOQjmJnV5MaW+gSxg0+GV5quTBTBRkdtESVfJ6YlaBwPWE3g4ZI+BsS0NA
1ErLkx6VE8zVT5FkGiCVBmGB0yjV4+1TsWKtRFR2/weKDdb9UinEuQXUtBAwNflp6softyFWDjdO
xKLvCn5n4yqGrZQMPl0JiKEP7MyX7xPkm8KE1zyzZutRGYdKqbxQ22JVl0evQ3/EEKRThrELt5sf
o3QvxK8B2VLockToyaj282gN8V2Z3oP46fYar1N6i4akjG9FQUAkwxm/BFdbqiWhr2QWeUBZDRml
g751Ei/xkHudzMk1HgTEsdBM6cwXwfM5d3vtKyKfJ6J+iBiesKGPKAhaHyU0syTMoWYdrkTk3l7g
2kfEgPvSAoCuDdCQXa6PdrTwVYQWIAt5pcVuJg9cV/GakGTZQwXU1ch5gMGaVYFTon5SM0lFbEr3
yWAbZu725vgQHeeHFs0NgvuLbKrN7XWRtbsGkmyonOhQPLkaMpxLWrS0wsIyszG73XvjtLGJoREQ
unVmZp56m3jGHRqY7vxNDamZbWYlkBYyAytweT/mOjG57MDZjyGXu5zMWV2mDX4MGh4kw0TazLfQ
c2C297GLcFJ81x4hXo0AKbLuvjgbsfxt5nG/wGYsd4dZCAnUD1C+ek9+TztbCpzKVO67H5/61+yN
G/SAbIaDqpnxg+YVhSlZXH6r1UN2tvzlmJ89UV2lxGW9fIvCMZ7k995EUetIPRw6a3SE4wN5KDn5
/ut+COiBwyQhjsbRlkEozUDisR+CuoDSbOuB7ndymiPyXqemcZL7kQO2srwlStchr7mokLMyl1OQ
FPVcoyA+JBsxE8x53kQQM739HVdMAfT60K4DKwjXmn2AdVpUUalLOEKTZGFqEIzDHITrtD3c9WU4
G48gXBbIdl/umQ9VrSYvNAjo3DVe+KYMpn8gnSk+3SfvoRPEGyQkGvP2stauxgXoco/PzgYRwizX
M4AOVuMFG8nU4f9umh/lm3YkG3ICx03thsdsLy0qBRzwFVcD2tGgQEU/o0rg/12Ca8Y8ln6mQzTD
9r3qGG/1XaCY4we5h1v4kL9GNt1GP5K36Cn22h+3wVcMFEhsIf+koVsO0MwoQlZB5yD0Q/iG+dEP
76LqqBm/B8KxgyvHZmGEV0HdrCLJ8/2+nW2vnkR5m+QYWxyqV0l5V9O/P/vIM8jIZeto8r1KOeRN
104g2c5Be1SZQ2KT/IRp2ts7tfKVEB/IOPkg6JHxFl5+JZL6ijr0S7CH4bjsedC9QgO14Vakjz4Y
FwVupXXNeoBqEPYDGpmYPWTHN6Ksn0D7O+VW23qDA7quX0Zv52YM9nVeBLR26y6wmAsgoEOIhDWw
MHmc3WVH/St0VbtziUtOFjjgj+KHyIs0V07FBSbjUklFBe1XCZiFE0ISpMATGdoJzLF8DO9ac6cH
vGu+YiMvEJdA8OwcCqKEoecOgoQaHuBP8TUJrNactpPZ2IbjP0lWuuu2PAWSZRnM03cByhycoSEF
mCKXZRpPs7DH2NKgWnKbmTlaLG+f0TUv9RyLTawUWU/VdgQWwrDGgUgSas2W8pTvY/tee2ieAvs2
4OqGgj0BpxQGRGJzxKDdzGHVRBjLbrJmPDex8lyh9e4vURZFnoVpDOMhIAFkCaJF0RdnBClo4WsT
0FLbpYTBWB6r2dVSGBDmbFQliDT8ESDUh1IW9IHl3Gt4hurqyC+iPxBPkRGGYyKLDfJEaRjVcYTq
T0xw2GV7CErOEbgy6N8IwIDezSIuwmTt264swX4O0rmxMuy8snXjUUrRPPHx158EHgDERNAVr4lE
YV/poi4RR5ZQScIEfFqNmOB4C/46LIDUiwKSJEnEV0cAwqxFaIqQ1hqIz/NQfpC73qa55JGAY4dW
PvwFCrk0ClM6+F3sLyhyssVcrydF3UnWGu/vd0xZGNdQU1GQhmfMQD8iKa/O4FbvU3poR/moaZgJ
zrr/AEORIybo9QRTL1vTnWaBqDVFWbyBzDUcmkUkWuCxbi934cKk4cNAXQ6vIOSUoY7CvBakqHJk
9FWoKVPqDkbkgGrfGwLVbtL4cRQGOwx5me+r55eBZB6LWMcA39hqINyPFDSmO1H5K/BbOxmRsUtd
pfagz3n7g13ZbWSNUcCAGwrBKghVMkdcmwu1pC0qqrrewKlGaDKU4HgoPXXWH3s/4/hI192ECx48
XiS2wLqA7NblOQx9ufO7DDodg195XeqU6i4zvAJt+NpLkrxK0kMYvhsBpzK+tkrMRSkKUhpwnlhh
LnhVQ5TVSLbK9S4IrWJszSbaNyPknXtOhnfFNKG6Bz+bLHpjCIouF0jyJJ2rAlBwgreZ7B+6NMHs
a/W7M9qH299uDYrAIcTkF14NPE6XUAp46Qfa47RQtRcxOl52Rz2c2kPZVILZBtN/sFQQeMG0CVhp
1KX0dYk3EDQW+gQXoiaqg4kHU9dQjuQlYta+FRSc4OUiGYOBTvkSxTCSCacHNcRCSjTMzgSaia7W
h0hKFbRPFO6U5++393EdUV7WtrzubC2v0uo+rSt96d2g/6QTiPmUypyDujFjPXEbbiM5D295P88c
tGZs2kILgVdm0W8xbK0mH3cjFNUxnPKg1jx/acX0g/f+z/KYKz4hzqzSBBuq54NbCs+SSt2Cpx29
CoLoB+x6C6ko2w6aF5MB5V6sYUzItpIfWnQHq1Ly9+++Rs5QmJ0Lsq5O4qWXZwyJK9b+e9dWR3n+
DKKa0wmxth4UW2EU8b6A25w56/IM3pA5nmCJ+8d0MKxAEMyQZ3xXXpjvKSQJ/0PFnH36lViZah/C
ehgjlOxQfBOjNx9V1txvHqroV6Zx7MUqHHhXdVkEiRbkgS/P3TSGoqiUy6s5lzstOaTyV43WU/Wf
cgi2vfx0+1ateIEapGrgBMCxwS4ylr4Wh05sengciWF8CiBZlfOIExGvGUC4ZzJKPnDTrqa5cIlE
hTSwtUjjbMUut7th+omaBjoQKeedXDsP8NI0lJaWkj9b0IqkCjGchraVWNtgrtFMxc0yAH97y67T
t3gdz1GYx0NVoiw3KiyoTZXsS5ipuvNHub6HiOP0IgmztkF1pfTQtZIiOa81+7hErRxUG7FxIsbQ
P6mZQ4Z+e/tnrX1JbLGB3A2Ye68YFrq0nPM0VJDgM/x7OSrvx+rlNsLqh5QhzQ0DghiLHWYkAc2N
qV4QoiqJdr2YSbE3yhI4p+KS+r/asOdlStcgkXiDygkUM0UcocvL4Ley7DcURhiTk++D+DYn8kOJ
ejrmADL39uqucxzMZ2UunhFN1A9VHB4BCnvp4Kmdo84YbAhNNbaLSsZ4j9fw3tG1246uJjzVEARV
CNvcKQlBrc0UnU1l3W4jVd7OUXfw03EzwZT5dbdLlNq+vVAeJLOnfaFOfh4AElJVZquo5qh/tr6d
Br6Drss8+g/2DPElhWgUgsyrycp+mnolEGDP2jzyOk18z8VyV5SoyWrk2E7gJco05/YK104NRHPl
RVwSUtusUQureaSxAZdLQwFOmdFsnOV7pUCdRaecVNyqq4z7tthPAOLfyxNKtDihRYcT6qN0IycD
piaBG7hx8jlqYFO5q/wnjbjcyeJVU4cTgzOjoNuIZa0K0S47J8rSEtdoppRn93WbuD6Xw2fNC0J2
/X9gWJKqRp8C6IECRqwDJ2hfBRQtqsINp9nsefxya5+NQkwW3WHQT7siAA6oIMUEArLw/P0eysP6
l1ENmiW0Ywgxs8S7fUhW7/u5bWGevgBkcWjYwtdSO/kuqh8LXSvMpBi8lAYumdMf44yhpuwEHiPO
i7j27dABgYoEHGckyZgzo1V97gcxzkxS0cQsqfLbaLMdKssVxxNbexPQkwZT/X85AxiTFrVyXsyj
AP+om34UlRGa8sQTAV79ahT6ERh+AaOEvCz2zE+OuzEb0Hq0SK1OJoaNzCKO8dSDMJtLE3fVcwEL
jVgfKR6YkYW4+hJKL4RpHma086ltq0u71pCD9AhnsxxNyIYaqhf2caOb6kCSO6Wl4SMJSbfXuzrk
5Gmu14xwDpYFvwQpFJ0tQ1N5oEMJL8BCJcMZVHPyQbzeUjPPH28f0uvrByAd1ScFHeuYS2dWLPcD
7WQDmX6/OeTqzxHyRmm+QaiKjjKOW3N9KC+hljWffUdoGZYyeBJzsGKCcd9wjAJuFM+F4IEwB7Kn
tKmkpRUuw/xz82EIvZlQjiO0hoFeJlhF5EswW8fcrkjva3EM0C4DwltbTftNpqWuLPCSJCswaL3G
i6YjiyCjmn+5X5MEd6GUkG/OG+0XqEY8zYf9CMrgr31axB1/cFgRAVlAOmyQUShQM4gIlILbCKPj
U4ljDleXY2Am+5uoAm1Nl8sRDFR4mkrFrk1+b4l6oZuGWuRm2/FkjlYML8Qj4agib4dMD9q6L6GC
qsYdTg2Q9kF7JNMdXcPgzFEvIluvf6pl6OpSZc28HvJrt2cp9yGSQxIXox8suZMaNWHsR0DV0/S5
rOtXUuKVFtGjIuaNSQXIsQSGc/v6rtgJCQ1i6iK5qyILyZyRXg7itJujwvI10e3lj3QavBm+1kR5
5PnLX7pMg+Ig/kFiTwl4OIJmHIHU6i9UN/CEOoJPnXn8STFz3DoVr3xwvTT0vCFy1EX45goCgsuP
2OZThwQdFJiFWbVwCzRil60MITLOFl5bwEuc5dyemaUprgV5mf+1gqm500DAWKGVGdo9AorUA29g
8XoX0VKE+s4SeyMWZt+ysJ1rko5YVNc0PfTsCDK6ojq+FjmMu6jkX1GKdq6i7jH8XnfZXyclga4p
Ojoy4Uqi1Hq51HZEbbobhcIKIOVmxnPd3tO2qeyIQjxwnseOg7e2tbgNYJXGYPDSUnWJh4PYB0qC
1VawLH33ajS7zt9IwTFqOX7IypVHAegPFHs85yJTwJiQlJYyUt+UaA8N4/CdtqqVEP8t6eqtKKif
U0m2Ewgzbl/C6zZiFIYQD6NpjSzDFWyuck6MOQjkorToKbtLT61rmJFzn7vIL88YoEnM5L756I+I
hiivVHBtdC6hmVuS92qlRsoCPd1LxCL9Q9s8kuSQTZuMN+3Jw2KOT9pX0jw2wAJ39iHvVDDygQ6g
bxxQgtzHvYGBup7zXdcgzz8r82jk0MPrxQAnCJwe95AGNgMqnYSitpI+NcsZvGI9FTg5vzXDs/Qs
I7QDh5bOKt7ocaWXg7jcUfyjipbgv0hRYk+8GdLVtZ3hMGGyT6umj2Xg6P5gH3O7yAPLqO6FxNUJ
x8atQuF4LrrKmNNneXk0oUs6mealVaCKGWDWCtn0qrXbWtpQZa+nnJh1FW6JWbGHsOBs161PS9Bf
jTgonRhEm2pWJaQ8Ysx2ZsV0Z2SGZKeRfyzT4e+L57ACizAAejcR6H1f1DNbLlfEr6OpKpFSPy3p
OUxbiBXHj1ld3BnG8t/PMOIkl31xAMYYax9tn+z9KLI6HR0VhrrVwtqUBV5XxRqkhiZ6FFNQVL1y
OPtsqPS5C9FMIT0LgmUEP7R52wzP2UCQAOBkb9aeqHMwxqIUHfFDLQb9t5bEVth/KTEawr+HgX+l
Qmj6wz6if6uCAfupo98XQiW6iG/H3PIyjHoxXiAFaXZHqd3NbeR2g+py7PRyoy59GOBAMQ6tX9hI
9A1cfrq5qyZ4oHFpkaEzVfkpiKxeR6rBVahNgk8ZoXL2j4CZpoxHVLm2qejoQBSLpn6kqhiPNBZj
jdISd10cR3gWkZNFL6L22qm7QHvMIcpRxM+3F7tmxb5zHGhXWXolmbdX7YIgbgTsqRQSUPVLuy4j
TkhHq855ju/q43uGRZnGOn0MeyVPsK9K8hWiISdDY6NFqfpSB5ET5cWWtGNliqVx0sXg9fY613yM
peqJKg1q8+B1vPymeRf2TSfi4YduFyzpowGXKhdTKEkFVl5yDBsPjLkb89zTMZYA1sufRuCRNrXT
+K2qnBG8hbfXtfypq7N6ti7msa3nJklqbYGSXkn6K+CNqq/+faTzQfdvEPBlMecjENtALw38/cbI
nqSw/yAZjwRxHcLQUJuBr4sK0OWnKcVaNooKhx5diinKp2LJkw/4zg5e7RKaBv8fBJs9BA18JqYJ
nHftVERWeRi3iTfdV++Kqz6p5q/yN0a/ncJpHN0TBpPHh7Z8gyt0RJnLpLS2KEZfLnD2236IWzyr
mgiiVQgSNWhD6je3D8Ka8QeZ6r8gjJuAorSs1wNAZOOl0rZZahNIaeIiWNl4yj5vg61+sjMw5jYh
LzpVFOz6FhkFU0KCRuE5kat7hoogtBAoKhIsjxSkyiON1GUJ2SZJNStEzFaQvkhxw3F51nE0ghOO
znME5ZffBpMyuKwdfBBdDwdPRITjJH2Y25LU8BRSVr8Q2CQVGFo4jWyYI4hgjGwozJ8h1k6r7mI0
Mbf/UMiii/mz7D/+/SeCqUPVQUaSQ2N7q4wZ/Ua5hiNfTm9tg2bc7q+Txwgp/gVA+8Xlzk3VrEPr
GADq8EtbtN21Xch7Mta+zjkG83VCUM02eQyMSXWN+EGmd3C0b+/T2gN4DsHcm1LsxLJrADH0hzBG
FWNbQtib103PWwhzYShaQkknA6WWGwh3JWDVNsysrTmnee3hOYsw2chdE4gBCZHlXmKgXTdD4yUB
I0KifubG79vbtrqgP7GstmzruXtrdBNcayCVaA1V0daTqV7acBy+lQr3RdjK+kMVmZKpHLBtfTQ/
UDAHDRWe7VCyVSV56aXWDo0WH26yoki1FYzVmXkRuWka39XVyPsxvM1d7vfZklMxbXJlCd+7nXAy
nqYHDORiJNGUNNPwxK2/mezciV/0Nx5RwarjdP5ZmRdyUmhDphibPepgZkcpKJoLN0X2WoPMz6go
JoyXNw/EDrPYu/2d14zWGbTO3PIQMW6nkCWYj47j+FGhKW5wRszt9PYsPd3G+v+sE9JzGARGTMg6
G3XVFlPlA0wWZX+bTnLmKl3wDq3HbVyNcNbSjloJjZ8Kw9iJ1VS6t3/AymIRPCF6whuNjDAbkPa6
H8pF3WKxRYjb+TlAn3AAM9fgKf2OSyaytlzAKaqKcVDUVdhuyhSU8IYaI32gh8KdIsEvpi1yXpHV
olU96YevKVSdSWxMkPRsbq905fpeQDPXN1XqtqlTrDSTjnHppNVr7nMgVq4LIDC1i3klNMqx7dC5
WoJYVWiQk6ke4s4WFCcGl1y/b2VOu+bqWpCxRN8QspWYCb28l/2USDTSsI29uiHTLixe4+H59nat
ruUMYvGHzq++oAaJHwEij5y4O1bo+EPxYx43Bq97Ztl4xlckyzzp/yxmWewZ0lwPxpiU+DCoomfR
bip/jsFDH3/cXs9iMK5QwBGCQGiZw2Mj6TQT+gZEoHj0UqjOm4aV/5KdDmRPvLaSb3ouFgkzSOi6
1jAjB0aty/UkkaqmRbic7eO0Cx6nu8ibPoVtsM2A1nFKVGvvBTlDY2c9NAz1i6EgllZ6CL34UB5C
NzqCgMINvNmjXs2dFVtxhFEWQOfDMpSkXbUKaEleh7OG5RkYh+uTwGx5RFZrp/sPAnrtmQ0kYICQ
OiCIwn2PIedmm3GVxxYf5+oj/buKqz4VHa1ig98DY3qY7ekuzU31q3Ym138Lfwruf4j3QJ+EOQkA
oYLO+sEojpF+litY2Uwc7ThDowXccB6H0tpFOkNhM/1a2cliOSCA6JT3VrEyss/jt3b+++fxfC1s
EljxM6i2RVhLbKAgjpbjcZ/GrhC/GfJdPj/cvrVrRwG8U2gUN5a+FPYu6Z1WZ0lVl6D2qQlyblD4
GeYydLRZ52k8rEGBphWDRQvxAnrvL09dKUszushhhooEMlbeFP/seP2lax9INzQN9xUxCmqTDMQ4
9EqT96UVhV+1bOu5GzUeJPDM25u20hiF4O4PDnsQgjZOyZDCdi8EjG7goGUWSbV76i+MRIeSxzy7
unNncEzIUiZRRusEyxKbxJzLwhoHqLXatxfFA2GCFqOFjFVUL+/R8FQNm7R5jIPt/w6CeVWFIg1A
4oB1SBQLQCM9CS3Mot8GWTOfcPVENE0vDUhsg5zQIbCH1wfHNgCPztzuJ9H4DzcUxWGkr6BYgpEp
5phRPewz4iO7FKJzsoTSdDEVHkHmNi6MByX80GUeF/Was6CDlAKcGOhuR1fO5cFuEegNoItCORMK
c21fQfPqkaYBWOAFM6KcKJwHxpyESq66LpWWiC93iq6zpnHXzLE7SeihdG9/rGWn2FfifF3MiSiE
UtehfwU/a7wTISSAIU7Tj50ssxuor4f1vYCQ8zbk6jk/20rGDNVD0k99i/gvz4tdkhvvrUqOshLy
NEvWHH+cERSh0HqOcWzmkPQzQvFAwGMxtpJJktdKezUUc9C2UgS2UU4gub6P/4KxyciizaZCIwAr
g3AzpPkhnLoNBi23kZKbgjb/Q9SxA02uOHB2c9Xi/lnl1TSVGA9qnOCxKqgOLdGXMSDmHEF3kVdf
u+YOACPC2X5+88adebGdD6PbL0scSPkrlJTaFBuKt2Q6aOXoZKJsx2J4GvUfIgRvCv0FLpsXN8Rs
1eFEyudgVFBSXfSe+/9iOJcOFRCrIA/Hdu7lspDKpYa7CW3nTdPAL4ja39Vcc4zO6q1EneG7N2+Z
1rw0AVKDOR2IqSA3Jj43/lMrn+rcm7+C6e0/3A8Cl1cCUwwamRicwah6oZphP5MY0hpIfxhaDI3c
j9soq6s5cwYYlApsgmGlAEVUkwf8FvCpxo8+NAWztNi1Es/3WH+xz/AYmzYX8wxThtcNSRzIwolf
c/izGDNL7BQXVc/jLE3PvviiNbWlprxW1dVLcgbOWLlkFPoUZOswqGK61+lTJvpPSTi7Gnb29rau
GbdF+gvjlOLCgMkYnSBbFCILIBXVAa3ndXUIeQ3oqymGhYMMnUQSFLTY+cII+reJNop4/fTPbnoO
Qs1ES7oVKncdDswI8vP4Sc/+Q1EKceUf1OVAnV1/BLiTgWkbWDj0ULeipRq8xPDKV8KCkCJCAy4G
4dkGqQrtC/hIuGDKSF4SGcFXJAcf3UjRrgSdhNsfauX8Y6JXkVCMgOT1VUviMKmz2jY4/4L0BcVG
W52SrZBPtk4bU44/b4OtnIoLMObwa2MApcIBYBmIF8Yaj5A5DJz65OrunS2IOeOY0JllqUdqZkaT
10xeSPqYNIMZ8nRNVl66i7Uwzzfks8SmxD9gWB1fuoq6Wot+I6Oya904Tp38gu5YR415x4+3hct/
Pzt+6kyMfsiW74Uir4qGkqw4Tbyi3orrerG2ZY/PQHS9C6SyxtoCodhmOjhWWl5fHG8dzDXq0LA1
pgHWEY/yvm9H0MUZWAiPwGjF+blYyfLfz1YSYpiqwBw5ToPmqe1Bb92xJst9MmkLZqiv2+d7fd80
VQIrDfxjNuxrMymjRgPjXk6FLTf7KuLlnK6pvxf2HulfCDbiS0sBI7ICIKgrbwZQTCkWtG/3wsud
eBp+BAfZIs/ovzmWnu8ktZl8ZL8T3o9Ye8QufgTzaNKm1vNqSe5i2KEbwJN/GKH0UEDC2ywh4d5J
FkqzKg923VT9WTpjPUIDSutSAdS0omYjP2TZj3I89OEI3XiOEeF8SI0xIvIYJU21pF1VdE8Pk6cL
vNB93Xz8WczyC84OZiH0RdkYCwIiDX2AfpkzxF6WLN3tdix50H68fTZ5u8cYDjDiJ+OcAXCu7Nm3
5/k+GhKri+xB5gxurF/tP0tjrMeQG1mdiUBqRG/qkNWTzFziZUOX1CATsF0cQcZ+VEretF0EB0Oc
0B1tq9Fbnf9sJcXsxZ95bE/E7Efv9g7yDgVjSzBeCGVDBeuSpdfO/8lNVfL2jfGZpKoHz8eIv98a
4S9hGkDrlr+1JXVvL2PNbzrfOrbs9X9I+44luXGm2ydiBC1IbkGyXFd7rw1DLQN675/+Hiji/qpC
MQox+haz6lElE0gkEmnO6dD9PyzcuCtmUsXZOMmuZSDMVVF9vCWFX+gHSwYSvpa9PhMquIy4IVPe
EzhiGLqzjwO1otquuIn38B+m7tX3ygt8SNH515VdjQY4fDfGO9DsLXYK2Ckin1CHWADz+XGu7g0k
Kmzlh53J+nBWreP/JF3kshsNmPV9D0lzA4KCpqRV+y/n6kSCsISlbfe9yu+yxkmpPfzABB24ha6v
1+p9eSJD9LFO3SaNAduwsk8C/Cp2h9aEKet820AHuUTYqkvS0Y9rY8rBAvrfuQ/UlNGuST3iDOuP
hoZqjeNP7bGP7ytFcnRXj9aJJMElqW7S96nJvUX7pFo+EPldGZfLuoWfyBA8ksH0uFxGaAOyQDoO
gWJ0QaEHWtXRWvPKZsQYDmUG2i3f0vyzHLxRxj2+boJ/11NwUHNVI7buoGVb/iTGj6KXHKbVO+tE
Q8FBLZm7hPnENSze2PgE+sVWeQh7HFw/bxPwK8lGGiQGIqIVWksRmgUG3j3AQKKk7YWLN7IfzIy8
QVaKkokSDhfIHfWl17gtInGk8P36iOePIT1YMghGmSThiBlp2Y12yyWNChqlb2Il8jSQtkw/Jllz
xar3w8A0+qUdNOiJLTP1Mnd1yMsDqvOudDr46L8666GVtYOvnq4TMeLp0uOsZTxTs9jfiYu9OZJQ
kldcNe0TEcLh6pxB623+chyd56j7PZv7635PpoJwdKykJgYLsVJ6AeKsFBDt/db4zzyVPHY/UUI4
P7NZO+PA10kfiF8YAACNtwb7+J80EW/3vGmSDnkCvEtxDyV6sCgWwPNS+r9JEY5LMxiJ2fI0lma/
Rua3mG2zSdL6cEnAcb5cjnBQgHkLsB6uiQ3M8t2YU+v+m/6Q3DsP2l3tJ+/qvvUzEO767fEVxLtF
TesbZXNdz9XD+nfLxLGm2kEHssNjvgk0PNbwFoMasymPaXzUXBnjyKp7PZHFz8DJk0CJ9Si1a8hi
1fdQn/2lzt7UxACUixp0ruvXdb6xSP55XUPpMgu3cBSWhYbrEWHnRjtqmxCVvY0ejL9zELv5ZL9s
y2N40wTFm7p5ZF/t4e26/NWI40RrwXl0nUayhb+Z2fjNrF4VY9kNoI7ONIA+dqCRKdI0lhgv/8mL
t8OJSMGZlNEQjg4PcroKQODgBA0DAJ5TRTa5JXEqjuBUbFI02sRV0+e9M4GS8F0xJVeyTITgUrpm
MVXc+bBPd2NPT0X2JR1tuCRsOj+H4i08G3ZVugvUSI6gzdxqTzFFm9wDgtBm8RkgtQugd7/rm/Ap
eSfgNh93+l3vuf6rsc0B0S8JGiUai+WHunCUuWd/Nu8l6x/c9smMJZfNughMjPAyJ94Ogn10mTHW
Kj8RM1Dbo2SXhq+6rIVj3bH8lSHYRk/AN6E5kBFn82ucdzSezE06hbSqys/ClPWlrJ4yNKRwKij0
0Yto+HVjNXpuIOiwMcZUgxPU7TdDE/t1dYiSvSqr4a9niFD4NtGejaEvccwoJ0WbT/mMTO9T+4YO
bZhIfMRgn0XzB/OulRXlVk/0iTjhqmhCzJ/ONtSL1U9zPjj1Piq93Nlfd1WaTIyQFgKYY+GMJbRS
ds7jHKi38cEo/ey9+tZQbZ9sk0P6YHlhcF3sqjmeKCfcC1aaocukgNTOOKKfUZ3eI0WiGXcTFx4R
U4MAhcFuXWBfjk2mk5yhqJFhPFndaWnQ9jnVJ79lW9Oe6JK+/4NOJwIFr9/0upIaCnTKnFk/EoTE
XthbaMZR50Hi7VeX70SUcJoXp0qTaUE/YO+mj0sReTGzb7JJMue9ahonUoTzrOPotqyHFJJtHeMw
mg+5emfJBmEucbu5Lz4RI/p7Epbp5PLmxoX5mFjP1IaS6K6ugql8G0rPiW8wVheHN0P7BLhpw9q4
//SWBowi2N4IphVVYT1HM4nMkfACGCpTxnS05m9E5h1X7fFEhrCaBloVTAs1CP5eB2xynn/Z3fdu
CbTwZ20GUg7l1c07ESesaquwDhCKUMk0P6z5h6aDf/VGmnhbfcPYBNOdHNkO82bn8Z0zZ1ZZ8L1r
58kb6q8olNjgqqWfCBBWbTQjM65sCGi6bZofcuMXKySHae0eQXoIlIb86kJl/lwHoA8okcPgaI25
LJ6qqDu4oIYIlj6xDh3G6O6YaqZADW1lSDBrW4RuVAc9ggAZuADp0adistxigsMgT7b9iC7ESb9J
ZRmUtRUENQPH+wdg3AXg16h3SlVHBj9euh/G6p5Zi68Uxva691uxBPQ5YjgbhRykvcTyQmvZuhI7
gGtTMf3uqVGo0qyqZbEhtyfBqZ9JEe6NwQWCck8gRQEwQgWmkKjONrYTP7co1RDUaq4rtbJ2BDtk
6sj8A/lFVCrqssx0Jg4I10dB2bQ/jG7yiKJKSjOrYkClBmoG9N4DpvbcAm0waan5BFyvIak+igFj
M1rz4Eay+sLaFgHrlPOnAQgLogQxMcktMwLiVugUVuDUafKkkuhjSVkSxCCbyMPqLk3Ie4lmXzos
5DZkOfi+uwXEV2Ht7tPWklGlrO2nAZRjDrxpAWlbuDNzq9LipQYy12BEdIzAQbncWZ2npcCNfrm+
lyunDdB+aECAr9JUVaSiKDCIHrVpAnKysccQRc9CLyxwR2tzGuKmbpVOVg9bW29045o42+ALgXM5
X28tzJXG0EDt2Q/TQFWwi2+7qmwlOYU1mBJiYVAaRw9IAtjYczHq0oZNOaP0W0VbXT0MTRC5t4Xi
5fWWgZ66zraNeiAVwLnMH6ETROZn1OzD/iFWJaflkqGaQ8adfIlgYGnCYpZMPQig3lr+kGq+ah+I
TN6vfpsiA7mPjtZDFDhBvyN3s8S61ywJxHmE93CCHkuEKB4GHbgb3JJ4Z//olgstOqKBgLfRvNAa
ATWK5b9uUasiHQ4MAyg+PESEYxtNNqsLLc+9aQLn7yG0Gvz3bQZwUiUb61orcAHB7q8s/XyTzZgM
CTEhaw5BYBbtiiEByLmnLnfd4hvG4wyEo0YJrit4yf3Fof5PpApXIwHaYNlOGRCT8jQDtOJkJ7e6
VrbfwtCZb50uNu61kFi/wnFyqg3r+ragGVHDPVO14XGcswJFWV2r0aoyqXtXG5rBa5sW3ReV0Wtg
AFVc7UfUMhKMMcMV1WHCaqKZblS7MI3Za1SYc+bXSoe5kHCwJMWnNY8AiwFdJiDyMD8m7J9Vo6vG
cmCuSsLbpndV6cfszV0kYta8O7DiQblrASkC+EznW+eOWT1rZQz0wVzbNpO2cdoomENDslmrJgKK
IkzCAQ6WP4jP5TCLDO34hz1rBmhCkI+R9VsZmj4FzKCehBs37sMgBNnFUwYXaHtDgcQuZWkeySqU
f9q5xGsaNHsAXQSnMadWOf8UwGsPltGz3DM2iumFe80vPdBBBT80H8yym/6RBcYBsI8KuC8dmhyS
PaDmg3w30Gw/3cxBse1pHzzrx/q58P5hrhuz4//3cWK7iaGVo6LU+LjFimltPPfuHh8ZmdvRvi0G
Sb/32uafChNsDIQSlqvwlQCAiK7TUWnUXxpwX556Jc4+rx/Xi/sGfYkIwuEDQdOGhj7B0LQSvCk5
K3FaVePdntvHFpHLfxehA9IRgNyAHUIi5Hxj1WnsJ0D4I+6qejAA1XrnKUw2fL1WdjzbIcHZVfli
k5zvEHlsokC70QMHnL3AqMVYw6a4CwPV/31dL9k2CY5ujpW0rFNusOypM/eVtg1l6PZroBZnWgn3
tGmBjKMdIcN+/oiDZT/46TeMBd0fNe9h2T2E4Gel5jHeGAHbXNdOuqCCa7AWt2lrHaL73/bL8jHc
f01U2zrUOjzk2wmAl5JIYH05+dwTBu3gWAWr1ysDM8o9LuPM+j0VDwBTjWXB1aoIpA04RxBwjURM
qN4tk3hsEMyq1gzIdJWiWwLlWll78dpAJJCLOMY2ZikcQF+dW7ye9ane/7GMuKTzbH6x4kfeZ0e9
hYuas5+NZnuamXhWnu6WKoM/jR8ku8dFXHjTkyBZ2L00UzutMbhxdqMT2GnzroLJdWMBEt6rswRI
lJb5rDZORlU1vpmsWPm0ASGfaz0JNOCBS3zA2rUJDjksCW41gpfR+YqoIJpIDR5IJ8avTgtGNB7W
y47IOilkYgQnAEKjetQqiEnLuzDxq/C2T7ADMpCq9Q22OJA6AFIAYyq4tH7M0rit09xjqZ1shqqk
iZsck3l+cfv3qMhum6z3apA39ETZFNmyt/QPyQavZCCIcfIJQpJD05KI5SY+wWZ+9OJUNIlo9nsO
6uBeV+j76LNnDTxoe3c/jDSR3FBcvwvr4pSGvMnCwWjf+XYOrM0H00Jk2Zk/HecNxkanctvEP3NZ
G/OqmieSBAdo6GMbVzyGbTrLd0GFGfU0nVQaIfkV9+O+CkdJ1ePiRkT8iicfyJVNdNODFONcN4XN
Q2Pw+BWZkYnm6TT7TW/+Q/kGqRX4OvTrA9H04kDMsdmpaoEVRAk3fZ1QG1AXX2IjK82BBAxHfEQf
vOGg+DhXBVMjtlkryHiAaH0sD9P81jubZjk66gSUMdSsfVsGSbM2FnQmkx/Rk+oti8PSUlzI1NOI
lqmvwdVU3wfjzgg3te4v5D6qvRmeSPmodS8D+lqp+l2+J+XeBQTw9RVYvT8BxcNxY/GOt8WD6hYt
z95ydtjyhrnUMn+F02MF3uqQjvozCQHKGWiFT5p7K71BDSMEoEp96PugGj8z8Hslklt1zUGZGAYB
ETN2HVi256vjTiXyKBmeD5b6a2k/KmJ7c+UAWkk6dbkqCbO9JsYhDQJ0hnNJthuyqCGQ1AaZX+7M
LcKHDdAWjwNaQnfW5mOk2sa+j6l7p9B22wNWhZbeZxQATMpz6HSjBem+uHP8saS77mNGkDG8LduQ
PlZ+eBsFb9d3au1qBsXTH3ZdzIuLQWKftu1kmSPCN7z5YDlL/ODIYIDWZQDjTDPwQsWL53xJ2tgp
e8xx514xWzvbAudrqe0UrZU4R/5QEZ0jfAhPrCCHCmdyLmZMs5JlANn3xrZwY7qMmno/FGNyaNQ6
942mUx+HXu8P+dypxJvzqHi/vpbrrzrbho4YOoKRCVaGi1ZpkCbDI3UXflN6cOpOxLeaDeb8C2pI
Qo21VbUBQcUxQAByIs4BaknX22EKJnowxLvGtyKnqiKbzlm7BU5lCEuaoou6jhZ+bJi/2DQFN3GW
06TcAB8HPCbXl2+tEwSlib8aCXcOCsdFlDBoFDd4YUJcTQEu+/lRbnPKAJtQbm0bQZSHjPJx8Q7W
z3mnSb5h7RIC/a0DKEhALCHLeW5DIGYskSPEJzQLDkOvJzTpE4mZrG7ciQzuQU49da5MuMQhI3Qw
HAn6NW2vt9GXnbeypNeFJIfDgsAgVVR9OInIuaRIVUwyxEPhLaG9jTXm6Xbup+2yub5xF2J4KhFk
VpyyAbByItZ7DvDMhfQ4eEq9Z8OnGm5zmVtdM8RTEULUVVfGjCQ5RNR4eCnhcSFBjOaPQcX8jkMb
GSD5qkYnyVHBYxl1arROw8UNumfm7m00WcEcL0/XF25VqxMxQtjc12g/7mocryX53pa+3TS0UN5J
++Iq+0o6r8h/7cI/nkgTDrPOYn0xR0hDpqHLPhZm0yh/RewcVe+dE5SlSp1far3PEtnurYWtp6eK
//3E4lEzthVW4JLJXtryjnT303KrJvfx839fzlMxgpHkzlhjJA4Khukza02alV5r+oqyW8wtomZJ
jLN23QD8wOA4P4DGF8c/zWEqdDZgdLb5yFH4jqj+mRzCp5nRf2jA4LQrSH7qiCuAX3u+fI3VkS7T
IEm1bpxkm+mgJvSuL91a1HIi4s/NdrJD+mw09VjzHRrfl/Gn3vpa4+Wy0e1V7/pXkYtUQ6ynRj9C
kU4tPb1vKZDOruuxdnAxBwP8G1Ax8LTX+VKBLhW1BUtDqGEcLUBE5BjNkVVP1zb+T/FURTIaOVPh
HLkTHG2LfhXU0VFA2C6AUMjxOgLVBJ2qbVekfjIG19VajSxOZQqenBSpRpA0hotlCzWLY8cawF/c
qPlmnL2W3Y2Nhwb/60JXTi2/Pzjfj6oRkPqdr6XSsaTBACNeFBgRGzieb/4rmdGM03wZMkCzPxU9
wTlBGN70uEIsAJoJNg7OBdbHTYiaiWd6w/No0jynMwYZ3uKbbm9s8sPiFU9uRgFVVz+4e3fbF9T1
CU0Cs/Vk7+y1JNzp5xD+wjs5D6QMgT6lQPfi6GyJV7ywIL0Nd1S5jW6MQ/ysPl1fa6lAYbHZCMj0
MoH+MaGYT6KOzx67nQ1R01voZftq+1MikZvplRUn/Lo4UXEZ89AYUkgc0QdOFZp60yHZPCzI9hee
vpVxOK89Cc+WVDg2UT+OmIaHPIDeH43jMnguTWlJi3vTU7+Xd4y+k8a/wxZjkL6FO5VEKdIlFs5Q
ETUlacs/H9DetvoGNkY2P9jhHWWN0EbtnIIdWFLpXLFroLMhVwUkfhcuSXwSWCzrC3sALkhvoTsQ
iBzEGeicBoNNNp310wGy+2h9VEgZuaBDNrUNEvY0dX8byXKbI4vZtztzOrr2c6fuifPE+iJQmsy3
gXQqm726PO/8U8EpTODXADIi+E41dudqyfGpWRvE45OWfyJ9Mah4pU+/rtseX+kz0wOhDCGA1QC7
MBAaxSRM64JPpo1AX9yXJd4Si9lRcDVXEqd5cRdwKa7Fi0e4OS/8FzC+KlLE6NQAtNdyaMv2dXL1
ZasU5PW/qwMyXF3lbzGe8Tg/SYPRhaAfQdFQjdj3HBndRWfedREXkSJ04QjKKFyjYQcMMuciwL1m
ZMj7oTRVfc7Gc7d4DtoiNcZoEb9Z5B9WDkl/pEswSK7bIhiaUVRzulgNKkdx82Zp7OhEzZvLZFDu
F0EH4PhVXmpFSxVEiYiCaTspS2rnnTdlm0Txi/Ahbf3RlRxBmRTBszrWZEZTVnTIGe+s+XfnPiSF
z9xFclvKxAju1KnsYta0rPPAwNLt1Tb+oQxF/Q5M/l8aGmYkOySTJphcnnWOC9/dIdT9TebAjV9I
e8hktajLc4oNQryGEACtKngUn1udZbeOG81J52UsAu1TRZhvzrHM2lZ1OZHC/35yEcWTixG7LO0A
Iuf4ee9sdU5foPAqzea/niKuD0IMAtMGFYRwisosj4HNAUlITSLN7Cm9F+bfO5iGew+oQf9/kyY8
RxazjwBYDouYmu7GCIeW1lUb02rQug3aVGZwGAKHKXddWdZmfUH/qinEUpg0BfU0g5rN/FzlGo17
sKIueDcYEq90EQnjAKM9Czz06JtyAcx3vnOmPfQgfMXRKpyQks7GGzKms64EKe4z9Dr5OVjKRkMG
sHvpDLlYEx14oJqGVxSMv45NlmoNjL+bQGUDdLRnpu1Z/hVVM/iQbImSl7H3Hy3/ihPiBvCC6YM6
QBxgd4LUurMxolequ9B4sMbXON7kvYeY/7/bzqmKwskbKlQvsgwyWQdYC3NfNIh8gdDOAtV+dGTv
sstxiT8qorEPnbUagUc+38hpApqtY5Wd58avlora5bZV9mnBaGIcNR23DhpCHN/GdXNdzcsuNEGw
ePbHOiQgP+y8ISyOavMtcb6X1WuttJ6SLeiHw/kwlP3cAdQDbNsuAsTS6rdDbmzbCEMkmCIJq8RX
C2ND0Bdy/eO40udRCjezv4siWHdXtwyYZrBuAAdTPXwqyEcySWTw37iQoWm8Kc1CylGskzRNQ8Jm
hgyAczYgwMX0VBuNAx1I1gdzX9zh+Skr7V2WiviinwgVHNOQ2wvIMzEtPdvlazKNWzvq/aoYaRyX
Gx19owPKbkn9WaFCnVi/jXS5NbXXTMW4sD34hTX7prEcm7DYXl/wdTM8+TDBcamE9RMCzs4zAM7U
Ku96vxuGbTb/ALEcLcaAVbd2fhj6/XW5qxuNnk+wcqEHCmWrc+svgH8eJZiTB2hXsbPsbqc7ALAr
Kpl6F2XBP+uO9gd4d9AsidzqmGHLUf7EoR6a2QuHDE1NQ9Ahp22BsEAz9RczKv3BTh/nJZLIXrvJ
OTTf/xct+DBzRDe9y31YT4ZDXNd7w5JdBuur+FeE4EMKEPL2VYrNc7sJKEcmXAjInEztn1zGiSqC
yxhJoerJDFVqpED8dIca2u94hxbaY7MrdoXjPejP4DUdKZ4Xu/npX0zlr5KCqVRFx8YMrchenGI4
yU2CjLTBOOeSmHX1Yj3RUTihdtj2dssvVifeW8vGKZ9cXD3pEVjvjbrr08f/TSvx3IFkGV3JWNJM
89vxlpAjmX5eFyExQDGhkiTh6FY8PFbKl8m4lwaRq7+P5yRqmWjOgC89P8NGayJYBdSolxX3XfNc
u7vr378ac4AJGk2bgJ21xVCH5ENpZy18RKemxzEl1NCSZ6t6IWa1a0h2M0zt13WJ3JQuroYTiYIN
1DlRa1eHRDKjSO/NykOt7KzyZ9hJjG314J4IEnZ/dFWWYqgQMLPOfQ8oUbPHMKisT3BVG7z3AUhs
auBtFg5OOi5KYho1HNCI6y3Ppj2IF0oaqR/qXHvdokr2ay0GRgMYb3tC8QsY+ef2YPZlGJZ5w5Xa
tea7A1oTd9PJGAVWrQIAkAh9wQKkiTCTCrJJzCFYOkYyv+nQ8JPVuLtbT2M75JuoUm7+wSj+ChRn
oaOuRNvoCIF1uXX0uwZkR+Uv1XnRiOROXN2vE0HCq5kpTs2mmmsGNBnS+eALT9MvXfPcRdL384dD
QjR05H3RfYAqJfIngv3l9szYHHUI+QoaeRh/OBBv2pCZxruYgjt8b92Om7vk8PkQ+q7Xfzy3N72f
3VjbelNQLLmH/LvkSFyWonFVn3yTKeR/K3VsGoO0oOS9/1ACdjB23U35mL0D2O5muUve4/0SPKYq
tR7qGwZeUgTnksjwMl3JP4GP2YAkEdx6Io9E2lSA6HD71puRFzwY28mPfBAODV4XYPTmwaD6NpJ0
UFzmaAWZ+vmpmbMQ2AcOZH6xxQOq3rv6MD+oH7X/CT4cf/Y02vjRwbzBqu9klO6X082CcONc+Oga
iesWAxQ+8L6ZMghnL90q3rgZH6wtnrHH7A5oYbJ15uZ1YX4n6yyERgzP27BKIRZ1Qr8OLAo07BS0
He2PY/1i3jtU8cmt7au+vq0lTurPuM812YKX6uZ6VGcD643ZjM1C3+z7afP1RGi/Ib52UB/Ue9cz
tqY/0/T9ud8gQpcB5a4+Bk7NTAinhqJrRhLiEwD+rcHEuuBpodNG8f4cvWKTf1Rb+2AE0hH91XW3
AeeEEiqGvMRoGD0Qc8sGrLtNgZeHdin0W9Dhw9gA7GsDIsGbZEZrVFJ7+SZEiUsSRq7FC8aJdHHX
2wzjiQ6kh7pJzSHQ3fkfJJgAPDBQOgP1tjjkVClZDHOeMCOdJR66jb1EWtFYW0ITTVVo8AA9zwXi
tlZkYxKrENFi/t+vd3DS3Rcs5+ZH8VbRX2zPXmYa7Xsve3NkC7h2wZ7KFuzGbDVj0ULIdtMB2Cke
K/wIqQNQPF6/8VZTBOjD03CJA9H0goKIDE2T1iC99oyeLj9c2nKK7+8M9SrrMaNW44FB1is/kSAZ
6byVeqW16OhUvGAoIEWLczLxNZ6p9WP6SG8T4JsCLgZTgtTx0u8GHhr5/U+J1mtvRRujiKC+MdA1
L86HJN2QhPVoYHm1NzujTvqL2MchfUn1t8Tyo/QwmJKFXr3zTkUKAacdG2OEeeDWa2KaPg47DOTd
A43xptqnu9GiBFzOd1aKCwiA0KhKJgGmu6NX1G6uq75i1BbexhiPQY4W71Uh8gibNo+mGkX1ibyW
pefm95W5RU4RPGwA1r93ZJHpygYjs83nydH0BV40QZ6uz05BtLrx0CU4bCcXDW5mmAx4CIFt5rpq
K04HBGx8fByJNssSG6WyuIoHUwW0OoruG6eavwM9RxJNrWpzIkLYxCIeEGoDIBeQbjXtysXvxvth
3l7XY+Xsg1OEl9Q4WTQmOM9valL3iRFXELIYSIWyNOihDji1ws/rctZSr5yNBzNSeDNoSD2dC2Ja
brRK3zVg3T5MCA+B9zuYAEajTAGky97Jbqvo+brMtT1yABhvGuhEQEOCoBszkipJh77xWiffFGG1
z+xGYgZreS6o9VeGfq7WYkWkyFLISCt02QAM0mi8sqhoZ2yazl9myhY/6jYRk4wfrxkH556HkaN3
xb24ktyiil0HvSLGfBeGv+Lpuex/X1++VdMA7j4oWnCoLnLz6lTOxTwMDbCtXmoXI4sGsE4T3LBv
1+Wsq/JXjuCWoyJGObSDHPBNpMad2d9pMvTHy2kT7JGD3kakxTHRA87w821S7DibQpVbX14+LknI
B13Lt2YxerSRm2w3s2XBvHZVHEst2jeu8elijNYvFpY/Xdf2T3+6ECjiUwBsoKPMgpteiI01E4z3
Wjo13pBNLKOta7dvYxmxBzubqh+zWUw64NIqO6fgpEv9oS2cuyiNMPbXK2ntwaEVO/x4uS1AWYAO
GsQlx8lpR5s2LmEljYHHzFxMB8ZKNW3jsquPVcS6V4uopKHZWGFoS2VW/FBMpvWTOan73s066pzT
bL/FLoZ/fIB/9I9xmGow4IZO+gQqhE5P7suep6zCanaoXg/xBkwl5e8xUvBochxdDRj66B+0osbL
udZ6/aD3vSNDXPvTYi6sn4v5YBPzGOCSAzj6+VaOSrfMTjM3XkEUIIW/YokD0F5sFnfZtY5GjRmY
OUn8xazfat09AxSIRnryjgvDzy10pKDrtGi+pTqjZjti+FhDNW34r8gS4FDn5TQd6WE+QSaYW4YG
ErW2sMd6F9+M6E4py+kw2e/XTWnlej2Twg/wabV1cYreUiHFbavxDpAtTUQjB/2uVCXxsleLNn1K
wRTFbHTKVNP4cF386rkFnQqgM9A8dxHNYRChZKqDc4vGkGOmof9ZKY4hY/9wDWKrMSjGqdUxTnSu
pTWxnFTJ0nhRb99X6uBjzDrCGIoUp2MlTnMxj4W8hYpWBjzTzwUttTYOds79nTuTwO0zVKdmAigF
NP08NwxB48JK3dMzbaTEaYtA7wv2cn1NV3wuZ5PjNwruLFDWnH9DPcwJeL64n0K8NPS/G+ALmFYw
yfBDZXKEa6spi7wy0KTsaXq2cUl9VK3wLcmcwwhGbMmzfCX/BGVw5zug3uHx97lOUThVWcLNtCmR
LjSeE7Bgg+N0GMGsNG/++/qdyhL0MsMIb9EZshT34DZbK+puVXbMbBnK2dr6aagvIaBHuhBNSec6
JQM8/AJmFbDy6cBv0xE6W0qr/XZJj8EbYhWv1/VaCWVAyobiIvwoHLUIMlBMabxgjg5HPcccmjE+
5aMsUbZynM9EcJVPvMnQmbU7u/CrY11ixlTbuNrsd0P7D64Rw/IYe0TUgnFWYeVY7GjlzI+z2Xw1
eeFN4XOi/Lq+Who/qhd3xIkQwQxyFlkt+lsbr7b/1F3UlE7pR6HuNe3VyLaWM6F3wxu7u97dokH/
uvSVTDIWEm8eFchFOqbHzhdyAdRPgR44hNSkpba5A2knsKbvUiRDI78dZKRsa7eAhrga3XG8I0aE
u8kH4HTMDTf5atyHibnVpukbeipuSjYcTbMAWIm5t4zx7bqWaxbJMZowgomuP7jLcy2rkCkpaaFl
MgFfRy/vMGn73z0/HzT7PxFCYJgNSW4QbiqWGj8Oav6URLzBVTbjuWb42C0AjiF5ZVoiuyJyVyk4
DAr4wsb1waq10atl7+azf33B7DW7wAsI0QBnz8Mo9/mK1TYysrpZNl4faXVJMxcbRhuA5PhqnjbW
ZogssnGGenoGmOdwV2VZ6md6HeJ/UvCRNFbjbqa2GrU6Taautmk3NaWvWo0ye02UADAStG23ChKg
Qbbo1ZbDHlQ0VNXpGA72cjDRlPw+LXqCyXE3rN+70M0DJ9IAGYqxhPg4ts3y6Jpj9dIm7nIY0Ovm
D121OBR5ExujqEuHf2pUVQI4QGLkFmVIbvwwwNo4BKVeljul0FyfTVH44Ix6jbtSt8dNZk6FZ1Xm
sDXqyQWXFuZxUFKJHgD9HG9UrQ5BExXu01LR97ZiAeZ+MTZFZc+bZaxctKm5872rqwsGPxTzaNV4
bdEo68s8MIpUfTQmUgChczKN3by0y9vcEC2no51UD8aC+jjNpqgLKYjhs8CxouFlyiZt29d5+qmw
WPPmPiboOVJCND5d3/G1Ny/6qRBUwNFhVFV8gOouGHYyGw9D1TbtYxzW1V0/Nt0eJNDmG1rbwoQ2
RT/5lTI5d4BwTQo6JfMgOUZrdxUQFpGHQWgBoCrBGQJAMFELBV/RJSot58Ezx2fDCeZWEg+u3fOn
cgT7xgIa85Qj++I0DGS7m9JNAUPk1+PzMDiSpZXpJLgG8OFmQ5ciflHzmPYAL4rQ65wHdSupHq3K
ASUceHcJHoKiL++Z2xl6C52MLvLLwm+s28p0qK3trpvKmjc9tRRhjzLU1KrRwh4h/jpOqf2UFv32
uoi1e4LP0yCjBMBqwEudu58Rz7jWRAYWHX6at/QAfSsx5hIBQErJyq8SYzxh4uwrIivfrpkF8EiQ
KYPpYXaR//0krnDdURkMvoSFdtRjr1QY1ZFuTLIdSnP/YBansoSUWd4nU24PWMYK6OcUlK/5RiHq
S5fVzRNa1Y1/OVkn0bpg8Syv5zazkTyz3PCL4PVLGVq/2iZz6FjaT9f3b90U/z4NBJOfgZZSA2iK
h7aglGS0IWlQ6S9hJFvEyw3DwDPvu0AJl9dzhPiliUH8Cc7e3NMypMXHFwPNK8x6UkwDSUIJzuil
UujwgE46koLIkIvGEYf54M6ZiQDJAZTAb0Xz8+Whn97+69IBZ0TjEBjAmjUxSHBugrM1AgKjtDiI
w/SYGF8gjLutCseviax1fCXy5ORNHJWC51QvHpG1yUhe2BAF5B9/6g+DgUzTzsXVaN5oljctAQFk
QjJ+JvYN7t3/rieSgng7WsD/woVzrqfbo/5cDQiqVdyIkb21nT0m7JEIknE2XLorPETQjYGOf9PE
2RZMxDHirHJnCAKsuTcn/d3EzMfruqyLQKwEUEE8yUUMUL1Um8i0isKrZ7b/f6Rd2ZKkuLL8IszY
Ba8suWfWvr5gXdXVIBaxI8HXX6ft3NOZFJZY93mYeZgxq8gQISkU4e6BTAadiq74vG5jLvrGeSaQ
oUNl+hvoOYxaaukBZpsPxocFUQvyVpWY2cEXzHxPMOXxk8iIPEQ6dO8uP0vYxgkH3hWrpe/z0j5m
OvEw+3bh4y9ZmZx9UCXimkJhBWiD9UCrQ2zoPzOWLdzys2sGVj3WDbI1UGi6dKahRmznHcyE5itl
HyINnLL2FofpzhTWsWj/tQNCzqWdwmxyI+awk7Lak8r1IN61fDdEqOaZiWPYpxwM69JN/x4HdGl3
EtpqaSObDUa7euNjWJ/LOhuXleV3At1l7R6plPvXUWjLOABNUILHIcWTXctEQBvRJMiRbd0NBSq4
QB8F2nMgFp7eM5/uwtDkBjExHkjRehiqtTR7QJNQ3UJJMN/3VfGekGiJiPz9vSOjOYGZ9TYqaqCB
TvxqJUzuVTQcEnWRPMsliglh2zqYROcgHz1qEBYIdPUf1hKPYag9AIRkfdOWTIgiWTRuGWDHpss7
oK8jz2a9E5R/3X8BnxYF3t/6r7i5Js7RjlelRXB0QKlnZ2UsckwFikAankl/Hx3nwg8TQ3YvFx1P
4FEPFQuqPnb2nZb6tFrC/M7dXBcKE5NLUgQRAHgZDAUD85JkcDW+qolv9m5h7hQUUIrILSWvxlzJ
dthTbSE4Z44vG4L02AYGWH7GtIzB7HzUBYXAhY1JQ4qU+Gqv+4qaL2RRM8nNuZnpTKNAb5VUSmEm
jIDFCt65Vj7ocu41qrLJi6UombU23pCjzCk0viaHJRWlkLg1wCl8L7nI97L+QelX2NVeBGrm9UiZ
uTFRIEcdHuJR4F3//sBnibYi1TK0eOGaRtmtlGkHUv64bmH2G51ZmBwgpdxXYWbDAok7lwE2MSjN
vZ6kq+tmZh0xDBAKNRsRoU9WraGszzqZ4+CwwjuZiAeNLjzr5oMdZCdI3IM8ak9r/TnFf85yA8Eu
gvtgVC3OHwkUBvTCsR4YSvvdHdGP5EvGu5Jlzfq6g3MHMbqQKICOuQdK45d3G9PrMjD6nrmxdROb
eBnxT9r6gTwsnIZzJ7AGPaHRTUsFTeHSTmVkXFEpBH9jjRwxvcITuekEPSBxdrru0Cuj2dIdMwP9
Az4K7Gj0hTAgBjWHS5vpwBnjY9kRTNEXPRRbk2btO0m1fdEYR9bWpjvo0aNZkXvKBXeMJFK2lc7l
XZCVW0OvtFXRlFAJUrSn66s+Wr4sCqNLheNlJEZB0Glaf6sKQ+G0Ryus4ugS1i6qs2G5KrKvAJSU
3n5so4U4nvvM43MbSBw8CfAVLpcCfHGDmlXIXKiLOEH7QQjKWgP4BgufedaxMzuTzM8qSSRZuQSx
lO6pEbcd28qGQLNzU9hHpVgV/B/uPoAeUE0adw8qz5d+UQSvFPAIqbkVo5gEJQtAxepKWXBr7rQ5
NzMu79l5pjdNXCsWls+0bznJnQZzSiz78XpQzG0RVAzwmcZ4BZ7i0ohF6wzIXMpcRZyC6JhVumOR
DTA9DfOj/l8W7szY5ENFcpXXWRrj1NFlpyz3Kl3XabGwbN+F6aHNALQVnmWjipM+rWdDOw3qORrO
trKsHSPSHG5CHgGVH4eLeKvmwcrgOgDtqJAYceIqEFY12DHB2K8OU3S6kjul8csol0Y7zkUp0klQ
0IH/AWN3EjU45gMeR3jQsYZ4EOTHDv+VFPU6V57YAC7Jsci86992LoBQ9tQhJ4VWE/b95bctiNRA
vzHFty2zeFPKqQ58SSSOuZaa/2IK647s3ZbR3pqcejriKGA2nMur4Wj3kEYU8qNJ+MN1j2aQ5CAW
wgoGi0Bs/Ds3BvJgGQDteLEyY02S6Klr6LHuvvrgp8b51ooatMZb2YUO4INChW+oVeFJqux0RrtE
35pLbs63zsTnpA5rTG/A1ukhi0fAnMWYvSg/NPRJ7f7lJP2zcaYY/g7gOp6GMBUqb4W1EcldpT6W
xfb66s6e12dWJteyafNE1Aas2NbWLl764gYzQTq+cPnP7YORZTJi4WTIlk6iUg/R16IZXmGhFnp2
+yWjKAprpMacZ4mu0AN2rX4pEZ3bCjbKDzagTyiDTbcCjXM1qwhOHmTxvg18TowavUXuri/gb87K
9Io9NzNmdmdHdqOUcSvZMCOhW/nUJkYHoFVNm9jvDNI/6BhUF6zAQGeGA/hDm3mFYnc/cFZxoDqU
EDPlrC6VXKQESn5vqVLzLFqFjlqjgElhIAFgP6s+ghCpXeXkI+sH+74zq7RAJUCxHuIgtu+ECW58
lwX1W4m/AtE/4Ode09IS6yYCvnEVSnrXQOEJI7adqIHI1F3FUenysGlr4cZxmVuuqsnJikdCYz4H
eqdekTo1HT4MmldXpLgtgnLIAOBPgVRui4a4RBjFqoTIXBY2mAJZ6zkDyTtqCxvCR7w82VWjDI5p
CvZTagl97eUEQj2UQN/Yweh0vKqEDhUdVpdh6+pxoZq7pCOap5JQfuBlJ+Jjq/fmrRJltvAxl5mj
wyLU9CZRaetB9zs0nUjHvDA9hTAoJlHKwXNU2IIcowxCgcCTaeQGPeFqG4UVWYm4Q3bQ60Usr3Vm
N6Zr9zF54nGJ4adt26VrpWryVaZbBVvFdlND4ovqfA/RYvEjkKO4dbmQCj8y1CJdOEnnNuF5CE2u
iWrgQ9XF2B4ZpKrq4NQG9wRFHyt5vB6rM8059MMgLm6PIyKgMDYxVMeyHiljgbEXNyzfRMSP5VVf
PlmYRlnE+4BsNWlz3ebsLjwzOcloBEgKhEmoiFTQaC/UEhDYqLgLi+Htup3ZNYTSB3TmIJGBPX+5
De26HDqWwg4axBuOEQt5GT/FmnlftHzhc80v4x9bv///2ZYXPeNUGUvBg7lRrA+5v2t06vbWD73w
h8Gvk7u4WholMfPIGMF1UP6A1AwyCWtyUkPMNKygHo4inX0My9ucHyvxGUY/eiBXjFWPDUsfsc8d
TB8E7dLJVY8mr036cX2Zv5/kl79CvVxmTIuygibCr+gSMAiCh6pPPCYLNxjZXS8RdelSO/J7AMHi
iDkfX/gov0/8ZgbmD9KoYW4Can9RSiudWlseLJmZKb7CDjI1SF2ZkFyaqgYFvDOLdMhxE3LzQbe7
O9pF1aaJ7J2p0dzJ1IS7kYZHXkOrLc3L0reAqVsIre/5hQLZP1CKAKPEDJepiNUAZGpBx0osresj
ctloHWRW6zW91Dj20KMaa0Tq358Ko+cmFldB5owfcPlNAwWy5UoCo1kJMOxXEvWOVuFLSm9S9qPr
Txgx2Q9LfZvZz3pmVL80KmdBGlY6AkkYwyZWzNcmalc5ePfX43Vmr8K5sQUBSWPMI5tWPWQMDgly
vUY9ANJsWXaq7McM2UYGJgbgWH5WH7NgST/8+1k02hyRNVhS3L2TkM0A17DbCiFbZ19VnbgxxgoE
oIMtYb5m1/DMzmQzBtDe6dGLxdla7/L0o8l8hS+kN+NnuMxuLl2ZxEYV2y30KOFKU90Ncu6IfmmA
x9JiTQLBUmtiRAxOJBBYx02xTah1R9K9hVkYzvVgmD28ztZrXM+zczsrrBgtFjjDrBuJ/JRq0xnE
VsPTJVAOXAmculEXTM55hx01CvYDyAgtqkuTtla2gluoMKuN7kXZTU9PDChybWnc+1wonNmZThri
Ua31cgQ7kcL2psL8BpTuIQ296yu4ZGYa2SLt9FaGmRbjvm2MCImyyiuyxUFzY+ROww4nEYECPUSm
kD5cLhsveUGBs2ZuQTlIQCEP9JXatLQHprHRsiMGpaBmZpXSCQixztcgQvNu8azbqzXknB1eQejz
7z2HriBI8hrOZdxFl7+o6OzCpjI0eUMTDIQqS2s3LHngt4Xy9feWzn0f1+YsSolW6XgmwHcr6B7y
QPlZE90j+cKzem4vnFuZbGyF1UPRB/iShL/YTeEoOYbXlXdAO0TygNTzFW37f/DLQsEJlZAxeZpY
DAuaFJGKEjelVrCKS9nY5ZDwRG8zNRY+1typNfLvQMfHRYpk93IJmzptAFuHqbbVoPST31Jmute9
mb1Y0A3DUwrpNNj2E3eiIImh+4A+RylaJxxJSRtV3jTdSmt8xb5Vzchp2r8G34CRq2iQKke5Cyng
xKYk2XJfCBS3wRAAIAtyIUO/zXTdN1mz8LW+FwlhCmV6QOjQxgfc+3IJSWKX1UBVho5i5gySN3Sh
o5hvlXpkfMeqp+urOXdMnlubVAlJxpshy2AtQtnYYmtNblBXqZ2cLqzgDCtqJDXjH0heA8U7pdJI
Q5XWbPSrN2TPMpqVZmcehZhzU0tuTBSP9y+Yo+f2pTgGKVkFcb8QOXO+4gegjAxFzDF6Llc2y4BB
ExjygDlw9SrIPlsr8jIIl8s2XfiGc3t81A4F8coeKRbGpSUJqDfTliDvbcdaB6WSgVdOwBUCskyt
Q6rM7Osbg4YcsjZoT+I5iBzxH34C2HTIhNCdHmP38idAWd9i0BQdIS03ncVXow5zc2tYBy3eckEd
QqqFvT8XuGj/WBbagUikpw0gywyFUqc0d4X1Y1CQxd5mEFOvlcghwgvrv2d64BSV8S4ZYwrtu8nX
VMu8wEQO0AfU1ir3Za9bO4zRAEBN6DH1NVRB1k1j1Ys42/EGnN6QIONi3ATwpxhVM7khDdrB0YSg
+soCR9M4BiQ8lLYj2LvR39AErOMb01wPZbO6vlPHmPluF9U0E8PuIfw2iSnFIq0eQsXKbaQfkq7u
GaojLFzqVc4d4EjYUaMAQF0DA+oybExIaasGBIRdokZO1a/z/FbEd2aGmto6MjdyfVDV1UB1lyOX
Ut4yeSHPmWko/O7kYcL0+OIGm+vyB+SDIie2JANsu67vLZf73V7Zm1vm6JvggAGBENSQ92Sr3v/t
6o5mAR1BQRCgtunLgYdBl3FNB8emtF6AFNwouXm0ImPJvXH9Lr/ipZ1JjqEYuVVWKexEmHdfl0/Q
2NyaIH/Wao+LDIB5aa127UNNoVrHa6doKAq06dN1Z78fT5c/YvKRdZIplMsgDxu9dtMGkUv12o9T
/SCZIQajWz56Nl4O89fNfo/gS7Nj7J3lV12iQlO3hNmk0pDxa06hED9bUiBacm6yT1AyaMLOhpUq
dS24IZ4A/Ne01z74kSb7QCy9bb7fKpdeTQJWzs2kjJA7upXuR9Dpjlxmv8hLAnKzVgyMMBs1AMHj
nXwylkYyTjsQbzCgQBZrzNXhLYRXXq9/od/Urm/heWZm8on6wSJ4dMKMfhxeSetoH4DxI9ffNS/m
trkr7k0kI1/S0q74fqZiDcdXOyAKIzB3kvPQkNQEI2Kw+8CT1gEi3VW/iOkR9abLHZJ6okO1bXPd
1/FvfnP1zOYk8wmbWiN9AZuKWCXxL2G0zpiBxKcmWiq5fL8ZgdEdIVzghQPsPAUe51FDsqrGpjes
Y8WObXSs9JumeNaGu05fWMu5QDm3NXGrVaWhb3PY0kFcjUy/CDw9LxyJb68v35JPk+uXKjrNTbCA
wZRNQYlGHyD/SU11FbPGMZnmmq3lX7e44JkxAWkOPGzLKhxXsbjJwy/SPdEhduylG2guLpCegcOC
4hVY/JNYrFgqc4lAH8YgiWOlJ5PvoLfpQD4PLKfrHs0diOemJt9K6KnIWxOmkngb5D9ksjXCr//N
xOQzsbwA09KACa4I9FVupeKzxBPmupHZL/NnyaY1ELvGXMtAGWOOtjo6G6wC5NgA4iewzBvFDpYG
w83GngaaDDSHga2Z1nbMprAqTHKBPaE+D3Ecoh8gvIr3ezllTl9rL6b992BP7GFUafF0QVb0LUGw
0b8JKx5AdyOvgFjERQLd18hL9Yd/WEswuJBhAu/5DfIc5koFIjAB+ZbxbYoSJtoMthS6xZIYy9w9
idMczwMgJMAhndyTlOtxXQ9YxLL7URd7IDwcLV8LjJioPPQiFbEQ7LP76szeGERnt39WsJCrAvbU
YZNzR1O9sHkjypEV79dXcEb5aaREoJkABoaJ5/p0B6uU42THEvKjfUItQnlJNsWGHqtd+qS4teRA
4OoWY9K/7HaTfEirBfNzl9m5+cmu1uqolu3RfLfKTy1EM1Bd/Uj30pp69SbK3evmvu89VFrAdgLj
HYAiTPS7XFY1k6COSuPahbYEELS8OQaD16sLp/2sFWgPg9GFZSXTXhAG1xpqP6D0VsYbYRzM8KkS
nmQ/X/flN/r88k7WIPOJoZKo2QK+M32h91wZRAYCF6T8JIf6Kv5dr5W9dlJ3UOEMnXxda46MEpYT
7ciWehjhs6deufAI+h6p+BWYkov3HXCTICZNllS3Y8xVxt9OoVo4eJLiZMUqym+LaiFSxz/0zd0z
Q+Oqn20JboURGo5wV2ifUCbKOsxn+VhY0iUbk81gdrLVSAmcke+aQ+maW2ulrTssK3WbTbsK15Fb
+MmaOcgRvNg3tvLa8vXj0vtqJrPUUHgBNH9kpowP50tf9X4IuAzpGDd8rj4xsxqibDfmOnSkL+Kz
DSRTjsquX4B5zyBvL41OtiI1bEHV0WjzCWS5R5xhUx2oo2/rlfRenfrN9cWeW+tzHyeXrWIlciR1
MBf3B+gzmN1nvoRYWFrHaRbUFqpa1gNsPBdb60ic7E5yFNkJDi82hj41R+V49z85ZUzqHcJuk0Yd
Dar9Nja2mryWljK771fRxWcyJo/iPstJEKQwQR60F6SPXuHQR7YmC+EwJ1N6HoPfpCNlcMrbfvw+
2yp3FOjiucoqXemP2At+vu1X7ebJ8pkTrlMnoIuSoer3vOXSz8nrKjTDQK/HcOR+4EYH/dSs4rfM
x+tqL+67TYM9SLAX5S3dnn6JW/UG85d9+hEgUJcmry+uxeSQy2UWawHqY9iPra950SFeMYjlr2wf
cuEfGHX8LK3j00N05G68Xnp7zVR5LldicvLZRm8Yyfgl+p3pB2sLxcl97yvQDvw6AH/zCbr8nbWx
F95G4/pOz1u0ksbbBQQo8Pwuz6BCKnu5UazKJVRep022r8J8QQp37gg4NzE5cSADJ4tRMsoFEXlT
FOGGYreULVsA985dUbicQBK3yMhjmZQDiJY26KciG8258SOJMtRTMgKwaWTcc95YK2aoCxfJ3B6F
8AZBTwfKwricL9dO7wML8hDjew8F3TQ8Dba57jo/GrYRUL9gImfJwsEzl3OcWZyOeQpKQ+7bbnwd
5c9hXvqipO8dG2e4dku15LmNifGBI/XeglDa9HJCBTmhwfigAGNon4TNvZklmG1Xmo+CB/ctdKBQ
sn+6fq7O7oFzo5NQAYGmrDIZeSIJh1ug7Dwzsz6teHBt8t5jukMS0lVfYWvkvXRn5vUJNMm1TJ7k
FHrWerdjBlkVSXh//WfNRBaq9yBDqiOn7dvzNzfCyhpiCgFRCUCcYwz1TlJ4Jh701lKXZAb5g9o9
+lwo+SiY9j59gmCunmznBXLXKMbgEIi0FpKndIVT0H5F8bAnWq6AIdujLDTcMyP2r7s6u1fPvvok
pEsGHHWQ4QMozbAK2uokeOHmUbnwoWeDC56Y6Ivi8Th9jgCuDWU6gSMhE+9mAyRRH7py7Jry7SA2
NZGc617NfEBoAY3v1JHODPmmy43ayNUgxxa8SrO3RmMrSynvsuEX60CKMZZUsGd9OzM2ublLiACS
soOxoIa6C0s2SY12mmtG+7rZKuivXfdt9oudmZscexWAeEZVYSmHAKj3jvsxpIMFlRYeAEteTe7p
FjIOUhfgOBAYsCJpPzDiS5J/KPFLZ+2J9PO6T7PH3JlPo89nj4BO2JVNayxhnqoO0lWvbH6Ggm1T
8JL+N0uTS7eWWEXl8cVvsl85xFcl1UnqRwZ9qut25r8SSIiQdED/c9qgh2SATmLFRmVB0x3A/k4N
gBtRnWyum5m9zXFW/7+ZyVcqsdsMUuAOLJpE9oKcKpueh5p/3cp8LPyxMvk8jEJ412rhjFkfIMK1
0shrx7dFs4YgZGm9XTc2HwtgjFmA06LSP9m7mDw82IGE+G4sCVPm8B4Eb0yD+FLE1IVEZdYvNIjR
rQU6Co/6y7ArTaFoAYZIoSgIYSDzXitfiJCcIYcajOIqS2CzuVMJZWngPKFJgObpdBk19KONCEc9
qwwnqU4VpOvy4q7vXiv9r2U+RhFo1OgAtwYPbgpIZjpSfOgvoSISKsamq0Lk0WpM16wwblOISD1e
/2ZzYQhZETT5R2zNt6GkHctzPWtC6IxXsZ+p4akPxeq6CRT+8DUmmSuEgTCWFJProLo/lWqMcyvr
jSSpXQvFrZ0Rx9EbCTEOVmk4QEOpmiSPLJC4L2thvpWoln02uWW6nRbkD11hRY8BkKx3Yc9qP2ES
5gjG1EAhx5IOXKu6U9sonDloTmKZCi0pP4WV1a9JKjTXqJXiFTryVuQKpZDcwMrFhyxJxn0NTvqp
Su0A8NUs2ihdKL5oa2baSQR6tA3JmKelg2z+MkWT156WRuq2GITk83BIt4Mckcxr7MQI9noSxQej
QD/ByURmYD5G16i914vexAQFSceMscTMbRWT3FSwZoMh0yMfo7c05tQyqfGM4BH3U9nsfLwku19d
K+wa84Bj4KLtuLU1N+AD2/aKJvaxImWHOs34o5UMxXMtlU9QVb2FqW4jcgZOfS8PQ+c0xIbSV6Rm
AJ0FqrYCCz99b0ljuYNSpPct+qObsLYV4M9V6OwxgY4xJGJpVfi6mfDO7TPZhIxYqvlmLMdbJWWq
nyojy10TZIdIknzWVfVWqrpyZ0C2atuDM9+h5yAi0C6gX/2ZBK0S7vR0SF386sLaVY1Jc7/UKwLd
2UiobjZgyR2kbAHOCyZj6kFaJaMidF886BWNkbwmuL3At3/Oiqp3Gsm2V6ILIPVZErN1LL2W3wUI
GVAwSvPe9HQ7FJhDA3rLCviAuHDLogsf2qFurIc0FW3vdgZTXxhvsk2hi0JxTYhFrrii9D9lEkIt
qFKKws+gDPfU2/hmnsICMwcgQodNtTKiFx3SwtZOD0v7EZl3tumbtlYDB0OeteMAIprtQN/XtDZM
aZuDUDEhdVejvYBxFqPuLytljPDLbSswHKgF9Z2TM5sMTksLVHg0nnerljH9mWZhggEQKWM7KZPl
TREk1UaU0MWxqgGIVzB5dDybEpUwJwmDR6PDHItOyM2x1TCJLMJJtqsjVm4CqbEPGk+pCtthEntE
bsJNgxkK98DkD1uNo6EKPCtV/Dxo6FoXAwSTCruDHrdh8NArUtJtuyoBGEdQgYEL0B74pdEujJ26
o0gvOlVgDmYogoMmSemDTHL+halv1O/tAVPdeN5sLIDSviJJQMVPxNawT1gcQJjJ0O7KWpFcmqEO
7mjweWWUHQbMDFJYvYM/T1WHZEX4psYxelkFLSx+GzCW7aoghVKPJTfpnc5r+6FRy/A201j/xvu6
Jys50ez1wNWAbQYi1YdISQkuQKCW/KxJzDuIosmtxy0pVQ6NnBb3htSwvSqZ8a/cQPIEBpONNqAO
3WMfvFqMEjUTq+MPDWcYaQHh2Z05kN6DGneM4ZgK6Rfu7RnaBh7GIPRDtRwFRzAZLi84bpPMsGpM
u8Y4RNmTBuCSBMbEE9uzTeLj1nsyyi89rcAjxOnZOsnuow9zj+VHyBx/XD/AZ8Bvlz9mkqvUslzU
YTLeSSmkoLtHSOV4MXkXQvOGNvyVl59laByiAOlY0zh0ESw1+9Q6X43J/ZsqUmoxMRbwebyLWeu1
JWY01KpbZToYb8pGhwKNmQIQh3Yu6NgvCwswZi7TCwwfA9UKe4TXfEP/SWUM2XxcYGb1kURAZNfR
SmP1e5u+5DKY+VWXAzmdh15aRI5diIVLeiaxAoV1BBmAHg/y9cR9zC/XREpKmG/KGwP0eGyVXcd2
DB3rBU/HNvQ3T89MjT/lLJ/PpXYgTVthLlBRetT25bj0Ud90Ktntu2eTrkW0a9WFXHgmmxtHleN1
CWyjjqT70mgCunGAdh7SK9yDxsCfQYncDIOMgYaMuEWV3Ev9j+uOzmR0IHxD+wM6sHjZ6pNcNQol
aUhbmKQ1dbleOqEagZy/DVJoP66v25rJsSDNaqG2riCrxxy9S/c6FtV6ofUoFGifwKQ7pPGuG5iL
j3MD4/qefTQcg8ATWjDQNiXF7DI9OzEevKZx0uO1lJYL5sZwm8YImFUQgUXdAz27yefSjRhXuDHg
c3UPFX+O4pfQXKgQzi7ZHxPTwYlRL/WFxGFCaMIzBVSzlqb/LjhhTgKABYPOTRUW2urD6jYtefqH
HjXUI9EBA3Qdhwe4xJefRRsko08SBbk1jTLHanHXQ2ZAUpRXphaHLmruhihyipIvIRrm9hNw3uh3
QjIQ3L/JB0q0FFJIslq7Xa04QfYhZz5yNikCxzB9FPJCvWH2esA9BYnvsfBmTrevlIleAk8Fx9M7
80CFSW+qF+WELGqb/ywbp1+wNxftYEhB74aAVoEddbmsrC3bWhuvxkR5LHPo935IZC+WTsI5KyAb
ADUPPX0c+xMrbYQHn6whPmJ2U1duHwin1JBC/D0ATwPC+Y+dyd41CrvhNJHhDaYtyDnZ1EN6yJGo
pkxeaNjObSpoumCkBtToUMybhIWQKm7EEcIC6cYhtYZDnyyd5HO7CqpUOBXG5zIelJffpu9kHakC
QgHc7dDpTAYquqABZF3Qer9+6M1NtwAOHXsLZWhIh9uTlcNzo5SMzEZW4otXPHwA890369LX3WFf
YJaa+RCsiE+e0H93+typdmyhCDHr7NkPmKwnt6skTcn4A1JITosdY1/JkuL2XJ39zEswRy5X1IY+
iUgGGJE2SPtL/5j5zQcGuK3TlbnNP4PH+pa/YIT4AjBjrvkMu5DNAG8JNapp3dcgelsxCT2uunLe
hw1mrND3SHHD7UMpO+omS9xF6MkYHNN75dzk5INqGCzDkwCuym63VTZh65m3HQisvuJKb+ZGv493
6km6lTdLHdzZbHuUfEBtzwZrZdqQUo2ij7QmALVzLQ7qE0pIsUfXwQa4gjUUxEuM/qrWfP98PYJn
9+OZ1fH/n13bvZK2pR2PU9/FbSIbTqAusFbGAPy+oH/cGgP4zMBgdXgbhzBQHaC61+3jX+yZrmyw
tn5e92T2CjhfwPE0PbPEmFknVMcCZpiYempe2YH6EoCVK2Nt75p18nLd3vzO++PY5JgJo5B2DVQo
MH+v8kzFcHRI8aT88bqVGQkZDXvgj5lJQOJ9XBClg5nGy06GI7ul/wpak7wNHuTVj3pDF9yaIYdd
GpycKLopaNdhDrarfQLQmx0H2VW5077Wj5iNpS25N5fro8CId4X+ewrt5I2pG7kSkxLhAQR/81qv
1TfAWY7WjbEzluJj7jaFrB9Wc0zw8Yi5jI86rkt7gOKHi8ravfbQeUA6Nof41dpG9+ChtXtr1fyI
10vzq2c39rndSVyCv6clIVqirvKZ+NEz86iAMqQj7oHPNlz1pL/HkiNjpOzSiJDZ2CHQD9ehlAXI
+/QmNCktoxxjH9w2lstNzRIUq42m7z0piqVtlHO4P5RoBBWakeFctfT4YSjl+innYJMFmSI2uTaw
Y1EVcu5fD2x95lw4/22TuG4Gq2LQTcC5wDpXhfBcLvHVdROzoYxiL6ZO4WU3Ihovv3gpx5isaBHk
NYOOGqD2oJRvXI02Sda5BQO6IPsqCvmuM6KFasW8c/81PB0WjXC3atpj4YNYWXESrZiSrhecmw3n
P85NJ7NEJip/I4Xe5bviAKYtyi+4JuUnDGsMvw7ScfiR/pIdbak5Oneen62pPdbZz07ZZsgjpTAN
zGdm8nNTqJswqNcDAQaO6BgNWoauVZq3daG/Xfd37rg9tzs5KFKtAvJHxpJmGMeefpTSjhRP103M
rqgOKpyC8SIKhAAvXWNlLywSYEUzIApQvzRuTODJ5dfrVmZj48zKJPBbKukY+j5+N/rTKrbtEiR+
NmsaaXV4nIBL+I23z2KMNqYhsiYNM40hAls65CTflp75Wa7sbbsRS52pWY/wxEReP3LOflfOzkJi
MBnS8Bw3Rqc+S/yQyAv7ePbTQxIT5LKR1TvthlbgEkA9CQ61VQ7wsYBI0103/L0gNx5zQOaCB4k3
HUppl1+f8wgnIcRZ3L6+z7lf9rdVsvBqnHUEIA28S1C5kKcBFipW0zUcl13Z/36LnwJwg2Je/0sc
n5mZRJg1ZPi74w1exlDoTJws2Ojms5wtPD1mt8uZmcmC2amM0vx4n/b9JisOCdm2kpcsPQLGHzvN
H0dgy3/WTJ+8PbhNGbQgYEUl7hAf5Oo9JZ6NCaTCV5YGR89fmHg2QnULIrPalIArpUan8zJq3PaH
1fpl54udxRxtne6oB0nx2LE6D+oG2sLZNr9lz+yOS322gxRWQUamGu3u+JrcSPd4zx3z1m2Ojd+4
zVu7uX4GzX66cSYj2FTgcU+FjnW5NYUGoTc3Vg50MFwIS27j6mciFQud5NmkfJTB+I+l6ecz0N6x
cA/j8/VuW6wsc28UL0r/ErFtwnIUG7ZNfJcVTh0uIV3m864z05PqmlYpnMgtnLQxptOxX6IH5R7y
G6HDNgLSAG4iudFR3mMkE3GuL+9szJ5ZntyRGOmAbcGSBsp4gBfeZ81BayGNd8rigyiX2FZzeGaM
lMXZJQNaCAzAeOqcBY8cR5gzUsLPmnj1EcK8aJLtBr+/Jetig5bjUSuc7Ea9v+7jbD+EQJ4QvR4g
QSGkeWlWy1mZGANitvG6F5z9TvAQbt+io70ZbhdMza7nH1PTIIq5ZYfBAA+L19Y31+XJ+Ei+8mN/
IyqnX+kr4zZZye/hW+Qs1gPGtOLb8XNmehpEPdfydvSy8xTHdrJ1uicntnl7ClzIgy8FznzMnpmb
RI7SQQC1+r2oK9tRNredS4+dQ1ztPnVClxzSY/axBGQe05prLk4zq1Fgi4FhCdbtTSXtE/m24o5k
Ag/kX/+Os9ffWMkEERUCJ9O5Lngfx1mM6Qkutf+Puu/YjhzJsvyVOrlHNmAwqD5dvYBwRR1Uwdjg
MEiGAQYNGOTXz7WozAx3EO2YrN7MrKryMMgHU0+/ezGuTTW3d7530f68kEVn5EjITJUmZi1ah0Ph
KEboasMXVCnPC1jaLtn1A8IvVY7OzW4EICizzGZ43BOqNWKMvImlV8XgeAzouLlVr1QhllT1sbjZ
jWBCx6heCXEtD92Usk1bXynlJlsbj15M8h0Lml0DUg+cxQQbN2z0PS/came4gz9cAH27vkBznfGt
vVB2vZvfDWvve21L5ZkeabAS1O/IqEM03Rpv6BEo3MlPAiegN3XpOXd0k27ZfgrCIF+LZtYkz3Wn
XQu9zbC7jv2aRYfUehhTND/s2jUC+qW7f7y7s2vptL3RCwFBBtoTq9wtoi0BSc75q7loChzNxuyc
7O/4PAXeZK0tpA9b5QFTCjTCXLD0uaZ70L60/EKNQAsFZgigFVxy8gDUzjBaSfctbejxF0hVfnSU
KoDGrV5mMUV2k4736CBw0cuCoqvr8DVu6aU9RT8P1Iks/NjzjKmlJtlkD3AN4/GGKO9VttHXyqZr
ImY3U6mbjihSxFhodzlHAswMNwB09VYOTiqNuQ4+XsrsHiYdCH5BTwxjCobT9LVVgpoErPihG1fo
QPaj0cucm6FbcQMX7CquCUAbgRkJF2I+mDQNfQq/G1K1unI17XsHLKEsc6l2P4RoGW8351e5oMpO
xM1UWVfEaYreMQSmrL6t8tyngm86DMsiuFvZ0AUrcCJqpswmRIt2b8pIq8uCWiQH1pjB/241s6tR
d4qljwIiuuxm0p5H7d6e7vN/I2TEQkxTB6c2JprnQyNVDyyoQjoEQ3+PJhwj3udrsDhLabJjGfMx
EU0RYS5K2OXRTn1MSvsOy1zMlr4IwPgTVgWSxHWKh10Vj3fnN3Ep4jqRPbOmIyGDY/SQrdKvvAz6
5JCWuyJ+mqqgiR6ZsRP6/Vjt+9Kn6p1urijMBW11In12IwEvT2kFvlEAQVMvUt9rJ3KTCOwPhfpU
lN3KjVmTNr+UIEJPExl1tc6tpn/Qjnt2Dija7AIdnSv7Kr98plCQ84TrRjHkT5HWONXDOkCpOzvE
yowR7nKlXKoo7faC3VY8Qpk3fClyNJwK7QuqXTc2jSVs3vlPkCrr3BfMLEGR2YqjJVgtH9CZZNu9
hga3WvMsrVrDBFrc2KPFzkIRUwc6uJpjsW1sXEQK25TUOOhO5yYkBUzQ+7+zMDSfwMKCFmaejlLZ
FKW5hoUZ1Z4OoCBG0+L2vIjlBf0SMdMtadxVoTJAhIa+0MFyS/A7Tfll0m158nRe1PILBLz9n8uR
53hksTUSAVRAg/M1HlA4C6+0TXNlv6MScwtQdONAd+ndmlUli+pZ9mKb4KJGg+Hs1TvakGhdDJni
oQ24D7KQHdpgFebGHsq8gb7N/CHINqUbHcxr/OASd/dCv23WmlQWgA5g/Y4+ZKYAqgTXsk/xIcZN
6j0lF0B8yUyPCN++xBCVN+5eE7+sXOUhf9T30Yprv2h+j4TP9IGKjt+4NnDKY7qre0/VL0ToURLE
+ZfSrFZU3ZJveLLU2Z0qhjpx+kLu+ab0AXCw/QoA/W7HfeeL9kUEwJgbt+GKGV6+XDZQewh6+yUV
xunlwu5WPVFTmC/TdBuMGxWm7IeeXPAmX6UGCE8wlUdMFpgx81KNAPs78VvjDZN1K3Hh4pM6+pLZ
SUeRNjRTJ+MozJD1V9QBSCnFpHTt92tEQsu36kjW7GBju0xKbcSq6SG/vEJVprvlt2JnPiCQSlzT
1b14074r/h3H7O7557y2zNkpq6QHP0AE0YqFrgUTcygi8WtAuvPuI+rp2qVaKN8COPDX+c6UR8nz
2DZKiBuV5yEy3Lba19YuC4FxRR8c8xawGm5craxx0Y+0QQsFhD2UG+ZDj8pEzLaoITQEzPKIdL1t
lndAl9CKNTRs+fmfbNiRJPklR7rRMCpgTlFIYig8xYCwAMOIaq2ogWUhQFoBxZaNyZSZ9YrtRiSG
mgmvF3CFQfDMG3sTqY1//mZ8FgNQEMxQovkKY1H6zwGZo7WEZchZmKKB1wIDFRo0JzuoQenlRp2x
UhhYSA1CFMYMJBEistrm7P5nWq/Ell6jkCbMq5i9O2l7IGq7VaMk4MkPy+CeAvZli7T7Ql1jBP1s
W36CnwC9CPCLmOuWL+RonbbGASlZQXg58k3MjS9JN/3tOs6piJlrQ/jA1WJC425rJhsLrd9qmvpF
VK7c8wXH/FTO7GboOU7pZ4MwTy/16LFHp+Zg3jXET6qDGXEvVb8qbA1q7fPrkkJlrc0EzgjokU73
L68c9LM1Ap2ULfrXsnCT83ZrFcRV7LVkwZqomU5uDXMcGYWoyDaDYRhhFWQfu3ODLvSVHNNnWytX
hcE524TC+kSnjkEsp2MGjkxJvYw/iXyTd40bWo919t2w1/yK5YX9kjbTGzVLGgqvAvV/7cq0axCU
7J0odhNjRXV81vanq5rddWQUVCsdsaqRZeiK7924/OGozWGInjtljeBtbVGzW19ERUXSAotSRBCD
ySOxvouwv2nWrr281adK93RRs1tP8lhInhwE1mPs+BULE/QPizth9V8Z6a/bsUd/+Uini9TkaDk4
ryUXhQPxFxVH6Z3O+8o7pJtULYNwA0w9CigYhzel2TtZ7BbNfVr+YGuJwQW/DMv9JXGuLCdDQ72o
7dGk8gow7AMJKNBDv5TBuMm/VPCAoaG36sVayLRQaTgVO3MUGGoqhl1KsU/oX458ZRcCtKh/oh/Z
Nt+NQJFuvfoHzLex8hIX7RBUi4Qs0FA3mukXNFPHBQrtchDzytEEuH790apXjN1C3RHLO5IyUy3o
BY91rYEUXm8NQEUzZNAsD938vgrUf1YEbNxW3HGhRZ3u4fwdWnwoR7Jn5i/PrC7G5AA6AwW9GFMI
UatLkIVt69jcnRe1qACORM1OMUODNi8ZROVKv1WyaUtGNOhmtleYqYs7/nhe3NrZyZ8f2dahDMs2
zSFOc15K7a4AN+nq4MDa7s10p5E6Yx2NcvdqcG6Vd5nYMetgTysPfXEpIFUBHDQmIT8lSACeKyKg
TUF15hep4tflW7Q2Rr1sv+X0A5HO3SfcigqJ4swmcEUM8azZqO33JcKN6WVSmivDIUE3lV9zDXn4
NYaERWt3JHimqmO0+uWFtHaxvmmcyismKBIBwAc45ibSbNw0VpChFi/ikcSZ0sagIPrdbGlf1RJ1
I2JtuP0yhN2dVileRtWVvgJ5rz/ZiF/iPs3m5GoUddLAcqF4ZcvA9TOt0VatyZgpqrzGZHaGkTCP
4tTgzoauOqprLSeLt/1oITM9hSDRoK0cO2vb0o871fBCYgeTpcFnAK3F+ee70GcCrYgmAcuWMMjo
izx9v1VTaSMZsW2YhCimbVzc8vAlbC4pexA6BdfwMzH2Lb8to30TvawIl/v1+cx+CZ89bKAqFXnc
QjhNMa96QckVM58NvgPfSZreR9WlZqC/ZsXaLNpzOR9BUeWAOzRb8VSVYGqMIRT0PIhQtS3m9v2e
kKA0gKwPFp3S4p6arfYNLC72SO5ssUMT2YMpnaUpvpzGGFE/cJ9DewyG4slqMk8bn/Ko9Qr7yQD0
xr+z00fCZ25h26S6NUkXXoDpTKFXRX5tGW8jx0CBdWitbRX6rN6F1t15uYt3+UjsTOsobGJO1EGs
QoKG23cV5uqNsNpo1tN5QYu6+0jQTNlg5qevgTGNuMGK9iMiIFvJNzRxVkzEynp+qvcja8eFwYfS
kGIGJ3SrfniO9AmjvqiVtWtNGMsx8681/fz5kbAooaxMKgjj5IdWBgMAF9g+xIB7pTgAZ9io7WZo
3A5v5PxeLjuCcshGlS1EIPs91QlFhl4li8HjFWj7YF3oJQPzKVe2tp6BTK3YkRRj+F29pyoPKDZa
maz7FCDwqfM06h9l1u5Xvmj57fz6oplOLOsMCNx1hwAAaR0AsnY3XerlVXQwwOBl6VulAUGyCBy2
4kz9LHR90lBHWzFz3EDuTI3cxlZM1UvN9K0w0aY/mDfmSL0is4ISGWqN34lsPHT2AAgqdW9EGQAd
74HMAdj/8KEyv/f2i5wKV1uCaxIdOivhLprOt6LQPpq0DhgDcEShgeO3ybkLEimvr6wv57dw0Rof
LWTmFmI+MgE+IBaSdphe2jP+VhHNparPhnHltJYV7K/DminYOgS9VCgDpopcCHLfhMNWLe80cUMR
UyiWS6yH82tbfvy/BM40K6vV1KQ9bkdJQxePfteoQNAYhuC8mP/hQf6SM1eiOQXFEyrispPBtoLK
9lgBnnvV6+t9knhZ2/rd5KJ8sF0RLG/Z6S0E0zDgYGTLqyVRFk8fZOmAAoqocIDL+LIJMQJGDyZu
PMKXln9PkIsZuNfll0Pm1xjnDfsV5boQkEK+nJMB8tkCzqxiAj5Yl5Ehq5BCbpCU2STqBQWuVljZ
4KkfPau4xSx+DaruqUFRT/fT6EYd8835jfh8iU+/Y2ZOQCcMiKMK3xGJqdwgI9C7fIhUn+b1TQic
HTcn1rgi8/PlgkxQbyHBBFhvVKZO976fCEZ1JJ5w61yndMeqh2QNuVN+9qfjlc2hBub8JLPjqYhu
ajQbUDnIDaEUMnZsi975oLUByqNFxHfCyyZCd/j5rVxaFhCuMfgP+GngB8+ulIL+D7WnWNYwXpvA
68jGDaCGzsv47C7DghzJmL3LwXQYYXLsFi1xtoJrw9P/5SpmOxePVRoO8nCyyOuQWB6vq/Tr+UXI
j5wfzvEiZneuRWbAURSIsHLQLLZuGgYmuxTNSpfUmpiZA9PLfhz5zLyhutKH96J/DrM7W1/Jwy+f
iAOICXC8wbjPpGSj2bMxxYm0pHcF2yRi5ciXl/GXgDlrQRiPNqixIaAc7+t6m1lPUXhPujXCqM8m
BjeLmBiyxlwOcN1mj5JZMQgF5G6FHdMLFxxzULxTGRrvJm/zZ2YoyftES/EwhRw1qCZNwpUoYqFg
jU8AxL+KXAG1Ps2UT9wk9jihU6oGIn21Dffsm8HcxvCyfZA+GV7umdcX07t+b/n9V9tFJhvzrgCD
O387F8qp8jOoDeYGaR/mIPJ6BRA4kBGisJj65DD48Tfzpd2AtN3NLpPCzQPnQfn70z2nMsmpvrKV
jkaVg+YKmCOzeyBrtBCLuuloTbPTrYXCgZWFvx/pl3W5M51Hh/vn921NhHwoR751Fju9Qm2IMO1r
xdgzO3HpGgnz4lsAmyLYd3SZ8Jk9ts6OgdPGISOraowEvyK8HArAU9mb82tZkgMQF4wpgdpLPorT
tahJO+CWyzp2BwJ5e0q6+zS0o95r7ZZ8H5KoKFZu3ZIdRqoWrElgjATu82z3kE5IdFGj0c1JAfnd
/mAmhpYK3Hqrcw06PJ9f35LSouRfGPeGifGC0/WhiFP1uqQOoEOxzWwTUc9aVXdxQQQmGNiGuHjz
sVAL6K56ZsICa2TwczMALqBbg6JAf6Pi/vxqfh773KCYGMQDSC/QUD4fV1PyNG2EHDp2duIrudL9
AVTEX/vrBM23LnkDIfhmujbdx/zKvBlvx5sXAH3snJ3lAhMasBLnv2dpd48/Z/aYqx60n1GJz5GH
OIQYwBmfzktYgMQA8ubRimfvOS4ynYQCIvSNcR1eFVv1VvjWzrrODu2L4neH8sp00y3Q/XbZJch+
w935D1h6IMfyZ9dVkKZCDQfyJVpeml7a8XVYKH6BQOvvCwIQJy4rngUAOWc3Nee0Vws5wUxY5KHx
IVPdBu0dGd2fl7OovQwIoI5sErBmL36wqmxsJgtZ5Oib3QHdMEzd0bw7L2TpTaBY/peQ2cUwI0up
hBRCoVTi26m/T7snRCJui57g86KW7uCxqNkFKViopROFKDu8NJ00yNts5WTkzs8f3bGE2RUIQZJT
Kh0k9PRrFu+G+Aa+olY+NgDw4F+LfqUdYMmjh0KWY25ws8ic8VEMTV1wA5ghafGQ64mrEN2to/eo
fKPWtzhfuQ6L23ckbb640El75IRQnx93GIRWypVM/uLmgaYXyhHFEYzWnirgBGAFPeug7o3uWbBL
Xb1OSuRbnBcLHbqjV/Vv56/D4vU+cq3kz4+Mc96pY2ZL14p3NKiQ+IbKDACjuGI318RItXEkprYy
J+tLiEmNPRA6wTsKT3Etzlo6m2PjPHtFU6UzhWXoscv75648qM7j+b1a0m3Hf3/2dKZEK7NOzuho
za7sfvTgC3fGbZetlT6WtAHGm2C2kAeQ2HSnmzVqGleB4A0UnMHX+sg1yK5T93bfICBaUddL53Is
anadlSgH8F6Fcyl1pDenxNej58qO/fMbtyZF/vzo9JXOFMAthhRbPWQa+N+TZxPzMf+OEKCtAdkK
uN1z3umpJY4pHLkU8h5WnkWJJ6K1GZ/FK4DpuT+FzCLUmqGzCtgzGHoRqTvpsW8SNJYkmhu1D+eX
syjJkhwZskRqOjNFQEpku7kGT9NCnyQNb/iwC9UA48/nxSxUSSX2GMZ3EN+ZFhzN07MZkjEmMeoV
XmdRrzKsJ04tl+pTjf7Fxp2QZRozY4vS5cZslK/nhS892GPZs9tnj0Iv+hBVYJJPXmvUt5OjrUTh
S/oU+FWYyaLIsVtzb5NFU5TjvsgeHQaV0+adTxtGfIAqow2uMKy9qMPEJ3b9nNO+XSmULl18RIu4
MDp8asQmp5vbWSS0phjWwuLwHFjh9aV9GdpiJUBeuisSzY1iGAvA4XPwhDZVAFo6wKU2w4CkmFXt
Cl+Acs+pNucPbHE9vwTZ6ul6qrHoo1L67rraaL2r1aG4x+xUryLJkeFFnJe2fDePxM18L6ToC8mt
hHUBtCeJVTflgP4aYOSBheryGFzSTuRbw01bTmt+0pJbgUSk5KDQkCq0Zken51qoDegO9ULkYanz
pSwB+NpWl1FCfKq9C6ABnl/tktY/DvRmAi2nHajIpdY3eiDJiIh5zIjzHanILe9QPa1WXt9Cl46M
FQD6b0lEW5jc09PkKfoPm77D9I+OVka89GTMAbVJD7EJcLkM7loruEtiNajSD/SE+GrRrvU7Lp4x
QOfxDciSIa8y03NpqE0V/QmGkLSHEBNWmWm7vG43LRndAWjD3XjLo8zXovfz+710l48Fz1Q5ivEV
UjzI5gwsB/j2LlcqVwwr7uLSywQWoqGBDBMjMp/QAUogBJomXAbF2k7hVuVb2/xuTGsnKe/G3OVG
VwHoecF5Y2KW8PQkk7antJU4Dxq7NTGtUoyqFyfprtOaPbrud7Ex3pvlS6KBeYSBULLSDiRfG6hY
XCua2jHTYavoX5Wq+NjKK4RISF3ZSQ3majPgBXOzOgBm4fmDW3qZwMT+U8487znkagOmlhwua86/
6DEPKq38NoWq3xEGLNX3MV5r11syImizB10VZjXRlTtbGZ2ytNOGEi3vsc59GMdsVxeIA/kQ3up6
cTX0YAoghRJ6AFIs/naXKXrGMeyE7KeKsGquiMYha3g9Fojoje+8v+2yj6n3hmYD0Om/v6+2DgRX
DPTKRsvZKmNtUFhCELqb9nPZ7Dl/aeK3pHxp1bfwy3lRC+U9LIpSAnJT4JDif0/vCu/zdoSaw44i
pdx2mxE1rX6jRTeaAcKfjY3h/pI8k7XQdDGFeyx35nEMSaIratfIgcfN++DdKbum3tjfvihPdh3E
TVA/rWiZJa1uGxaGbyQfJwp6pws1pxTVGNLC9U0nzzYuKUDBtFeVP0bDyj1Zen7Hkmb6LDX6wo6l
JPh5rkPcUn3tE4+GKw7VQhcTju5oRbNrwgZLH2wpJxfolNV2nZu6+UG/E8jI+9VtFXrGw/nbsrKy
nybkSLGEPf9jD2NkRER4UxfPBSgCnGztVi4eFkIuzTBsAiTjmb8xNVbR0WKQSAimBzK/h03hUd21
b7Rv7H7y+La6LRFcutPL+QUumSJkJ/+SS04viUhB0VDYPW5l852BaoFdMWdzXgSRf2NuIo5lzF5c
p6Z6kSiQ0W3A00SeqkPoD3t73/jhffGg9T6AlTwQl/jsNfUu0DTv/Tth7fEXzN5eyi1FV1Ls7kTI
bTKpmzKbPBMNHZN921X1/ueC/+Nt+E/2Udz+a2nNf/8X/vutKMc6Zmg5Ov3P/74pP/J/3Kavbx/N
f8lf/Osfzv7d9qO4fs0+/6OT38Ef/0O4/ypeT/4jyEUsxrv2ox6/fDRtKn7+fXym/Jf/tz/8x8fP
v/Iwlh///O2taHMh/xqLi/y3P360f//nb0Sau/84/vt//FAu4J+/oZlMfOQfrC4+/dLHayPw++rv
CIdAIIlSGnglLBkm9x/yJ5r9OwZqpfMAawNkKjm0nBfo5Prnb1T/HS9CdxyADwPiG5NSv/2jga8n
f6T9jpog8I/AAw8nByQ/v/35cSdn9OvM/oGM4m0R56LB18zcQRReQVov+4EBzS9ziPPWUsVQiNHq
4A1P9U6N3aaoVVlsERR0ONEwVO4gyuEbxXmQoO1Gwl3Gu9R0hzwFqQlmGLkZlOPQBF1WSrIVZpuX
cp5mCng8itifAIz+QAlyORg1ra33RLd7x2uyzEkvDSJ6H6AMWeZj1qLyqKD1hwWO9mFLFccC6osw
fGAU1pXXhlE6uRVDdxTNwTLjDmOY5cBu4ONjOoAAKIyrCagfVTVFW7ul9qZA68Hk0b7UH7NM6SoX
3ZiD4YGqh3N3HOpvI7gbr6jOgCBZNFbzqIP4PvYodkDxrJCG6CAqCwVjR9mUumifQNpJ0YwSg7JM
UXdcV/S7Qqf0w6zSQvE0WhcHWikxotyoiDN/smP7RYDIKHcdHdybbsgtECPmqM1lbm8Y5SWigeRg
q2XZXqejIPbWqopop9dpNrjOBJDPHR0Je0gnnR1itZ0G1HpTK/GsRM+uE1MSs0XY7hcFXbXPTaMT
AL+3Y3FhTQOoZMq2KAbEa7ysgtIpAq0nJfKZfIRbVaqZCU3bk+5WtcvKcAtadY+VYkJTRQxTSiCi
CTGI7YQNZ25r2VhEScfkR9Ia9GowhuSGdVT/buSt3m4BEGSgKbFoHdMv2syprzCfA4c3Ru4Ox9tq
OyfTUh+5guGuoB2g5nKwdu8JvGNAJPeRCepuQI/c5gAvrpzW0XDOUXJpKzR+hqvpPJlEqEbQhqp+
sNrWpG4aOwrWkgpldDPD+WIlSvqEC455ZtQJwyGwwSaUBkqYI/XZhEbp+KJO6vo6GXIkPUQ9XZAS
YCq+Exdd61NcPnuvWKX2lJFUw/U3NBakfY9JXWZUFQ+A+slKTBGyV9UMW+4rTa89UlPpXmOwXUx+
M4ieb9KKodqVdFSY3mgwC2Awo6NwNwK5+4uqTil1J9EOVyxRQNjCcr2e3KRIxBfA5YZXPQeFgMcc
ijA7t6Osh4cbp/ssN9Paiy1uYrKinaYMk2ltctuAp6P0bGvIG5DylAX17An8Va4gNQXeGyuU2o2U
BhIMBarEzTBBeG3nisUDraLoV+NdoQQlPOnarwY1/ojIFBUg2Sq7K0dp2AF489rOIgr6WtDZC/qZ
Ihnr7FBQvdw3hZVVG4Do8txzcqYjwlE7brhTq1+NoO0GS5dO7oDKqFK35yHmcceYZmgfANP9XRar
ar4vdWW4zHTe4xLnYAnySIWU0oPILFDDQot2f4Bf/C37dBW/1UVT/BBnrZO0Yvei/vgQV6/l/F/+
P2iiHPhv/7OF2rav7x9p0ZYfxxZK/s6/DJRiar8j0EGyFkS2OBHUMv+0UPJHsE1AqwblKgGisgMX
4g8TpZm/y4gCgBDo2zPkr/1lojTjdxgVPGcKcwMUKLSV/Q0TdeqMynQQobCSIIQgEASWvlNfzSwx
tjnqeKVDpj2HNZmgrGBX+qHBqBhZ6zn5+ed+uW3/EodWOOCVAiLIMn4GNEe+b03zsMgQlfkA4DVd
abxFQKjTgxtrbA9T3wD2PLa5Nrh44NE7aCPKfFfWurZXk0morqnFauTGVkteaqQGdzFo9r50RQWd
yrWR3pG8Jbqf6wZMLseSt8ao11uLGeomRcMhwfx4fJhGlh/SlJCHyMjKUtKKAkWug4IfMnU/jtOA
FJ0RitYfDavaMHMEiks2jaXjjmGX3GF0Fk0fgAThK3VTKhOO8+0xEZoDaxcVM/R+nJ6GEoaDlk9y
e5y0+pbXWflo9uhrCExF1fGG7bx0zaEDks6YK9/w/wDhRmgaClfJBborEx6Bz2Pi2AJrUHPXSkye
+05TsEeO6SFUKuIYPahpDOq5KZ801zSqBGQAvGsz1Es6LQBrHuCfu47zTQuLc+hh0sB9yg1kk3Jz
Bz42I3Mtk9sXatyUu37UlcsCNaPNZE34S1ZPAIQ+ZRq7Q2Eh+QriR3cKY4zJHT2yPzytY89qhorw
8yJJ4iH0rSAHAbKRWSA6TeCLAzg7knjDZLtdl2rofmYC6pvZdueOGi8vMXCvbLXedIXWSu3JAhFl
AKCPNXKRa8MA8jPV2CrSIHcNCDDVRH1Skoxts2ZIg5UPlsHW7GgBS0/xwpBKMj6hpKbM6ksgyAg/
z0Pu4qPDHbhmv8Y1Mq+YrcNoJEBMXH1QIz+PJ7HJJsfYpkndrQS8Miz59B3oLEJmBNP0ePanV0yk
xhQnBhP+JIQeGEqoe7kGsM+V5Z7GZz/PB38fPrSDN4w6zCz2BKNcZacJF37CWIretnrw7aHW/FQ2
dWJebtiBIc8M8IdsV59YeEgaTjyjMJmnpatgkbO5BPk56DcCisDP+qNO53PoRhbmFinAepnSsbok
RVru0f1Hei8y+t4Noz67U/XQAFxgJspXTqYD/Fdy0SZ1fmMRsdU7e8o3HNVNgMeA9fyqb+uq885v
2mm8/vMjZXslwOeAtmf8jGWOM46DqCxSo37kTyBy8lMnBv1ifhBmrx5a+0ZMiBF+CvxbRvusOT4J
Mm+6D8Bd1h//gN1u/gHgwvdXgXDu/wMTjjLS0UnIKPYkyrz/qL/Hr8f2++cv/BFh6rDfprS3uD4I
GaUm+ivCBF4IiAAA8g0kDBtP4M8A0/wdze5IPKr4AaDTLWRI/gwwye9QV9ADYATXEK+a5t+x3oCS
Pn3PEmpPvmUbNwYTygBYmD006PPYsRhiOLPm3SGOEiXo0sI4KBYrXkHY3j6TukePD8fNFePwTXcQ
TkVE1Dc26NYv4z6m30OA6ICYNbb3aTRGzxGfpo3RTvRScB5nboTg+qvGi2ZbpmEeXSCblt86RKSX
fdHEP3oGNDUljY29Mwnl2gCx5xd48NW1xjmIYuO+vVU1Kq4GswW/K5gwkXOKeNAbreGTwVKCRMhU
pUOURy4q6pdCZXuhjQBy7uMaRVt1qO5sY6RgUC2nra4k/Hth2a1rRXG/18EpARR6zPT3Yz9dDMIE
k66IyOUUaVNQNFO2MUzEO0XTX6FT8JYRLUDS70uqhcCHIto94h7bk7Rc7iiGFtugh6+ODYAFtdCC
IWwxFxJLYFZZh+8zfDuLgVjQeqARPdSZVW2NRGy4hihWN6MD0dMbkz32Y/FFMdJ6FzGjv20RTW8y
p2eOq7K+f87rbrzMc5vh61vxYfcl3QLOMNtpE7p9UoT6aKXrx+8azPk9bbNqr4z0oZjy/gV0QroE
mFO2vcaANqRfc+iU7aTV+V2YFeRqKuzysc/VMbDM1txZhdI9sBjNKbVZstYFflJ/wCCEiXG+pn2C
IkZw0EfpEDAE6DdOG721VRZoPCvczNYs9GhkuqfYOndzS4RvbdRF26zSxZ2uwx/KU6ZsyxDU2GVJ
b2BNqE8KcWs14qvSKb0bVbrXjwSJgYHuAWTtD7TyeyNqr6t2eGIloq5xUD2WtN8tPf5iJHocIKt9
pYakPNgjVzEwM6FSSTmA0YzpQnTDRaWA2BDhTlrW3yOCAQTWsgSKu3vsiB3VQP9uo0sFth+8uxVG
591Gq1uf5GbhW4m9B2BN+9RaPLnQIru/CG3sjsv6yW3MrAL6Z6ZvVIxa+4zXPmqyQV+9w/HK3NaZ
eleX5CIWko2ob3is0ZugGgplW5u9bwsMDZMoDA9FGwVD3iVXtdO38Cxt7puNjWFRncrshv0GSBu6
KSoaEreJLNvvNK29HQGoRE22Ne0cM3rAz4rVUXGNMe08bugoTiuBSpHtjCZXBycd/ESKhEwBIEUS
VwfSOR91re2VwW5RnhcXGuYN3UEfNRcTecNV1A1lUBts00mArK7nFx1pE7CdGnhwetQFPU0u9DLW
Dl1aARlGUTdGDaY/oef6Pi51/bopyuums+ndgIyIm1jVW6PUj1bXFzfox7jLiRp7qSgBotQBp7XR
6BRYlvI6gO3ysjFBfVyrHMhRo676Fi08QofYG1ITyS7LHG1UMIraxUOoXydBzYs6suk2GQGK3RmK
l4iQ3QiBFZWg2iZppm7h8fVPLYgwN21RtfctAbgp2ss9Hil+XuYHq+nBOKf/4Fm8r2kUX4HQlz4l
8K5BAHwjMMju22MM3mEbs2V637/lYxi7rFL1J2PIKr+t7fjCqZSNHmOmWFDlq1PF6iavwYim1mDw
nkDUBPu4zcdsZwEYq/HtIrYu4zgun+iIoJ0X9Vsa8TsjN9rbuKFu5NArBaEMMndPhUVAQMY47qQo
78Mofs9H69Vqga/YpeW1FQOex0zR/JAV4S5KY34wSkFx1c16r6RJ91QpWXaFQrgCXm0ld8lUWZtw
SJM3vXPqy5ihgbQf0ulHzYsEAVEKtLTUZBdJbDXbFkVccC2rGEBH0TH0yv9D3Zcs2Y1jWf5Kf0Az
jQQ4LpvDm30e5K4NzAeJI0ACIECCX1/nZUZnZ6RZVlkuyqwrdpJCcvdH4uLec88QhN5pnoJhp7t1
zTs4SyJbeVrgHye2vXKpnzdLF+3WBtLVMGNN6cDx3HPnFqTh1HHlc/q5LZjohoURaOnEuq+RO3vG
8LWdM+s1jw4b85/tGEZ9mTRzcGtjru4gSEPudP/AiJxENaDj2dXhdjMg5ZNlqaC5COLmO/b6GHHm
WfcGAoG7TZRWv7KeR79WPLYTouQeAtsBoEmX9TPqvPTDQfuaK+SY4wfZErScpKxlfUxxFVVWRsFR
pfXwxJP2e56DpAxHSUtvDsTrOG/2cULE+Kt2fMtJvB0bhYGqrol48EZ7DRfHVAk50ha/eWtkc5Eh
vQ4IrkvEC+PhWC7d5mFSa9itlf3X0vhg7bczL6SXDKXfDGD3ukSSj6nB+FQYj+jXNm0g5wZBo/Hz
ltZ0t/ZD0uZESPkotjj2Cr0MXrrXzguPqbd679RO4oL2o0/LfhLJc+h7aZS3YjLvieeRA+BNcT97
xh6zrB/R7oKyrKHCrcF+4AQZFFDgXmin66UIMPO/TAKXlG0JykDLjf00frqkOROWHYJeTq/YkEfP
YTDOU9FPDeK09SBiMNBH5n1I05pHON2oJ4+m4hFEL/2EViTNySLiYoiNBjOyZjkLKDguPorWmEXr
HTIXtxsrtTk1/TDtI7b1L2MYvI6yxStm+HhG6jA9tZtaP/B5NLiAYzn+ctsEM3HXQDiA/8mVQ6vp
S+LW2uZdTVAhkeLdolbS+17sR0QsYrUs7CMxETSXkSpo5rdlzbKnDgwm3fm3UrFHr09wE4+sMFeY
0WTDS+wG9rtVS7zDfHvQ2u2H6DtNRen5yX4Obdm326dPdpYlfdk0bdjlfcbcXTuM7JL22CbabjmG
gf1IrbfynKNQYO70ps9ru3hGCkB2z2s9A//fYG+dNlCHMTN+SMu80tVmur6+N5E0+yzBGV1gH0Sy
2e69rY5ewsAsJdoIeuMPKMc+JNY7gbhIECq2KvAT/WARAPICwwn0bvW8yqcOUr4q7cLsvqmF/miV
iWDIjGuGDURWZusBYCKQ/NhE8YhXEN1fPU9qN2dL/CtO9CeSobaXQZoFHw5X+8k34XfkoqZC76Vx
gypeGIUmDSSUczRuw1PU98muZVKVao33y7hBaNoEn0nnvwKtN6XSkbgdMwVRZCdR1Ue2vg+sPfhO
7gnOZeSJS52Oe/DNUCUzseYbCf3XFs9Y5QKwPUxuB/HLdojB5Bv4RRuZoH1k7ULzbujqb6n7j8RL
1R3hQdVNa3ShtBeP0QROPfb4zT3mRfIulbVn4dnxpY4HereYWR/iAawhHa9BMS1ruAcK3n1ZkbHK
agBEW0/py1IPI1oBIdPflA+gzZJIxnsyoZ0dEZkdhbxAPHvex/bO1SeIbBBjzvfRkgBzDmMYGsZt
1XnNcF+PqjltI1GHVc/IhsY64M5PgcVU7canKiHIwAlqZio4WEZHQdoHs7nkR0Sb7HbZJDY20egA
h9lgfMEwrkcIy7XB1rNxyETsmpZ6VQjdUOfX+D1Set3PxfUHCs+tJGBP2BG1KWjGeb3GOBXzJvem
SxFMA5YVO3YgifyGHg/kYN6ck5bOJ/BF6XmYaplL1bpDD23pUanJHDeTEBBtA15YNMItSOtjNsD1
KsZem0ud5unWtpVJ1OAKzEbg5g4Ru8AnAHJ2CGjqDAHwLDgBW591FW4hZXkCrTtOaQjxZ01crYHO
4D1vRzf9VGsLbD2a93UrxjfQc0K8H65deIkXvy59f25zdFFBU+BTDkqiBTtzHDTwonoV+pg8Glop
QPtLRZYl47lMMu85U57bsKZIgFdAfwzWFmI1D5OWM5IYNXKuwmkzPxYlRSFT5JUXYaxclCet8Z8F
mCYEX6i12KZ3AwXOsfgMH5yfvgazRlIf/M4qNlFEAsS1f10c1f3jCuXQ3ktZsqvFhuQYFyJey8Ue
xZPnBIYFKYUYsoVvl8Z24HlYrtRB2vE71P9619Vo5PSs/GobeHvHPNnuaB2pD9KtONBe14+/iae3
j36EunCu42W3jvLZYgNXIywDHrGbQKMRzujmSBeQgjBJb73mEG0uvvAIdxLtFb8NlVGIqJ+GZ4Ix
AIUJQx0ukLDgFN/AAkDnJz4dc5RNH5cNlpfFqJG+N01JdGHavE/Uj8ohnb2+yGCpfADOtR0NZyh5
wo/FnTMtOawNqHh0qrNiVh1aFerZEwylk5Oc420/eNwvUzV658VL68Jb4m1ndOqfGW6+ijNFj6Jr
5KGLQq9qOilg45MY/qbdFB27Kd1Kk+oMN0jgyinh7oDfwoXqKwwte730wY94ubLFMbA++jL75Hh/
c+KwWrSLy+eZ15U3y6GIsdbC8CUxFjWrj9Izh+6uSWtaIP7Qy+Pe8842Lif9tDX0cVHhKdVdVM1x
cI+B4afJvulaH0mn99Ys2bHlLXrcAMZU/vI4YuLLLV2yU9bQBHKqsD3i/eiLeV7mN3yj78yKCBZF
4w9vaTOE43XzR9yHv5auOVvRxsU2gMLKt10G7e8qoRft2MShImpg/I8TAS+luAgNwcCQ2ahKOljY
pFNyWUMDbQ5cVnoIlsFCYTdqSEyB8X64VTQUqEBDetgQZ8dKzMXRjd/EMJHGr0QfrS+zGyW8aLDI
HH0PL/GaMHSHFBtsYNVXcw0NOPoSGrFvRSDO2EQXVPW7dRPRk9rgleMxmAfJIHq3rEnfUAj7A/Kj
f4axoHUxelOKH7oNvFdfuK2ayBjt8ejHkhENP3fWPy8WEyJKW4v2IoOBU4+BPifokB7hDId8t2Bj
Sw/RQYLcj8zvwK/zLSxL/ZGVAYu7Pf6irLZsfWq77csBQy4bbw6bHE6VZWcndi8T7F97mbzSVmRj
nkSsg+ijM5+dDfwiCuZogO8crei07moshHNLVu82SWz2SDJs/QvF0huJwSg1803b8+EuAmpzprKN
d9KZeBfPIYBQleZLImESSDEdUe1umEuGPIvQYMr5NpPZV2fSGM0PXN75oKvVI2faSvh3xjIrXSpf
TOQ9KW9UWBREEleQfp8BHiKurcb7GuFxyCwbcmlje5BhneInxIW01LcMlOGTjdx2F6zDzy30bZFQ
mxxmiwEUwwvo0BwMBNneEk/VxxXzcjLh3yBpuwdVtMkDh2gVgCuk6mAd2cZBOUUODY8fpGhA8NWt
Dj5aODCgsJKf2CWklYDvYrdR2OdZwyAGZaLC06PoiLHGTS2fYfIu+3wctofAiCewW49yQklCAn1W
0i5CEQ6DaRfU4QX3bc489tSTT48sdg97RLfTq2o/1xooEWCu02CTn4m25xntugwQn7koXMZjHzzh
rtB3ZjDTiScjYApBMGMt4Zkxsh0TBr5yzOoiCtnOqhk5E1nlsEHlS+YOprcgRmC9oIIABacW4tgA
7yvkHNl94A/Rg4rDdj8w5nbZMrky7vSPJYvMne6FD8JE+paFqCpi7PY9MyBk9ewGqarkMDHspKEQ
Jznl+mXh3Y6q7jJy9T2lcA/xxwiTKn6uvVvb7SS0fKNIfXvgOnmeGfYz0TCij4V5816Eqb0dgBcU
W+QdTCj1ESO66vNkdCULFXyywzrejV085yDcuspw8pCpNkEt9YJPjG+f8P/q0cxzcpwGqnOiEadz
jXmtAcGEaKMr3k84T3UDxpX1kUYro+hqciQLD9dzbmv/GCASCiE1fnsmvL6DnTWWZzW2LvDmqbCR
qssO29GbaeCsjGj3sjJ66+sa3HhlQpw8QDyZVRjpYweHfMubr9bvhckVTJU+atpmiEYTTxNZP2YK
q3OQX5DZLOCyWddbD9c/0Gzg43ts1ayOMkbM1yRYBoTCeySxPNUyw7gZh30x0vpQg4q/92EZWnYw
alNulYd4HOFZFPnvAS6eu5CnNz4a68y6spsDWfR+f16E+GFU0B282G93caTaS5ByvDamWlBRbgmD
kcb1PREHuuItbzjL9m5OH9B4+FVsMofSbwoeJCBNyOy0OooyMmLAhNsC6CLM/G7QlP1KXfMFx8s4
t70DzaWGGyxKFHa2furupKQHiJ0wndZZu5dGeGWTzY+RVUW8wXrGsWh+5DPYL+3wRkknjxvhHKwB
UHRUcPG96SEW8V5RL/6dwic1bNm+n7Z3taCdaC0GjI2HtNgAWIC81Kq9F4dvc0TqnxnscItkYwUl
w2WyzVeCSzE3FJ9bgpbsLeD44K2ui3iIii2w9mFcuzOZ9S6cBpWrPkI64UqBGbTF1KxDWSdCPIc9
b/ZruJ51rVNcHPCt2hz9kH184my+BOxnYvFe0bX9NfCxBTEIb2BoAVbOUxWoCT16FIn5HJk4KVVK
+/PWxA+rxePKFlUx3aB14nzP5m2rmmTCVdt34AJtoiJs18b8uY2zY9CDtTMOmPuQNwN60jo7zPQE
S/OXuKG/oawKLo0Lwlw2Ed15TawuxozeJdU/fWnfvHBGAgoWspGS34kUdjdp8MkR3DpVZOt42SwT
ckLCRXzinoVBV9QXC6Xq0Iv1fd1AaWrmVZRK/lIw8w/i9RYgNPa6w5fR6xvpImw3YZaSx7yhh07V
3U27NNslkCR63qC9vPXCEG9L+MMz3cdILD1k9sbwzRzkVH/1I0e2n/TXy+L0WppuHXbAv9G26DxL
7AXb9vNicJms2hWuR7DPNsW3nMc3jXFV1vQbPr2pKbKFbDsSxf57i11DuhLwiSamD9TxYvV+6bHS
eP/leo8o7WoJ1J70v932avx3O5Kyxd249YMoOe1/uUjs0mlAAzmL7j7e9FAaOGvm8cwtIKzmh+4G
71h78Yb38ZKgmj/7XrjlAmTM78aQuOSC+qeEqO0BcCYtO5BRYZqqBkD4njihHWWXBSer9cRT0rHb
2YuXvSWyvRkSsJAmvb4sDB161JybukbtN56H3SUIP1gZvJGQH8zW6WrcvOYc9t1wg49/3XkmOjAT
4hsdG/GsshWVaorNm/HeoszuiFsrtFVx7lPERcMIuytdGKinkANMW1JyqoPt2OMk7tGSfMVeW7G+
PvuKwMrRfoM0cRsGeCkxHn1n2MOQUYKnPPhnb6z3Q1bjE9ugcyUTAI648gbS510wIuWm2U7xFqVg
+g8UK3p/D8OH4NyskanGYAp/ODRKuUwXizcQlCjdaJWPkPXf1GxMDyvT0w7j1IBGe9IPxCLou8XG
QObhIIDexoiYyNLwl47g8At0BTv1L8i56l0yhet7j8OOAaQroP92CN+JW7yESOcY9qbtj0HXVjNu
3Ki+8jneEUqX4zraJSY2p3pp3M2GTdFuAiXB8j6f26TwHRAVwOIE/S/ed3NvErpzWfekDLK0lKj5
Tz235455wL6WRzNHsqRswa2s9ItA19TCAjpXCntbHiXJabVYW4hUAe5vk691COMiRivhfLAGECMf
nVWMmwogmDqHDhFoi3HgagFAkAkOQibDswQwS3HrtbDJ8JMt9nEzCnDFVCSWKI834gwYcwmsNwH/
TTfrphQSEe0G3GRBUbFA53JW6xsApL/HSagCdoAovAE6vwrOTvputn4MP2XPy12IaxJ81/rgUjj7
o1l7ToxHD7PH5cHzghZakQB9TxikSwnz7msYxZjdaGlBbDBdhnMtogaVtWNDIYMueUlW3NOLybIC
enNxtKDAcXjVxU1T8sSIGxaMKEy4g+rKl3O67xxG50D2CHz3guy+A/b+6flyRHeXaq/wRz7tEqQy
mnwb/Y9wNBePI/cxFe0x09Dhkmgmpc1Q5u0qzc6GCBRGXhMr2Iov4QL7NONe/oWHK6ELTZFnl6QW
vJu+8394g/a/4TkbTTljQ/NrlE2LaRKIWAqr02LDB/kV6dC/NEPif6h2i/exmJe3MVnX1x7YM9T0
dNzN/TScmhjgvmyL6JoQQ99JGAY3gISiPVRa4smgEN6xrH3h28wua5+Jh0aT+NP6WkJDijmhjDJY
eTtDm9e5G+H20Xd2uxWS9zcDQvl2iAaRiMKN2hu3GGSMJlt2WjxY3wOd0uhqQQGhmpEbsSpV8k18
1FLdhy32B40PLEkjX+nY6C65xQthdkGGfQIemD8+oe2bzqbl0TuBjtCipa+X1xXxlCfDwwA4Ewvv
HHipCE7PQBnIxi08R32wPa0d+pF4CFb0HWJ2uGpJfZcM6IeHsY7385CmuZeo9McSrurbRtqUnKXj
bmSxqxblbzu7dWEeUINrcdlKDv7pY9in45GQSb8JErkLGF/jeWw39q0IoBNgQKIOYuCIKsRbzcX3
kgDIDqE3LqdNv8xe4KPcwOXz28DkI/fagO0BldLzuL52uvc+knVmmIzi+UC4bx50HdZluq3YyYl2
2K991xWxztRZM73iCkNz0evlenikA9uar4WGr9OIHk8Sdt8yuxx8EoTnoDZJ4dZIoENIhq8JH8Bp
E1i9AmKY1yKx44z9ZN8/Kkz41f8OcZAVT4Hebp1Ncm4zcWabjoBrbnVF6zotB69uUGJC9TcV7H8T
OeNfci//P2RUBhEMuP4zQsZRD7/+1/gbRJM/iQX++Ht/ECvDv4BHkcDGBGJLkBj9q+jqb8QMLwRD
0keGPHiTNAav1cdX+4OaEYV/ga1GBuYYBJrwIiAgPP5BzcAfQQ4ALRD8+sP4qrH+d6gZV93QP/Cs
QsgjkY8C5QF4fH+1IPozz0qNy0i2ufZgtdgxABUfq5qu47yf5vPYRg9JDfHkmjXVOMHj+h8+rfu/
fZV/ZMdF/8QjvH5xGM/BlBkQJX6UfzYq9omXcbIARR0nVDoDGN0exOarQnRxfdQS6pkc2435xJva
PngGw09r2mA/wCnypNEqI2qa93AWxgQDOUHcD+d5wW/CLPfNOqzxm6aR/hmfLrapCMrAyhk2aW3A
169l8ca1ZDCzybn2WVUr+JUrn7QuTzvYr3MI9L/bwC4rcEJqm11rUeVDryXIdRvcBDxDuQtjTfbA
HW9/zlvYjHntYfGEzf6yvl5XvjHC1T88H5Ug77BPwOIZQHxzvZO3QpFk/O3mILpJoyX7I6To3zqV
//Ks/Zku9T+M53y17vzXPOf/I2oDCsqfWFLXv/F/Wc7kLxmJQGEDyxnaGsRd/P0wxvQvBL6jBOGB
4Ehdua1/P4zQ6IAYjZUXjmMEQeg19vuPw4g/CvCvxWCyA6+k6CL/ncP4TwJNfEeYjvFv4DyAMB3g
vz+fxo1bYXRch+VI/aGM/PZHndGhctP4NWbzJ8QkD0a64NCQfjppa2o0XN5/FTEb/NOxxHeB0oL3
M0ZTkVKc0j9/F+FgQftf0rA0EDSdTWpPqYCOq+ueV0+f285DjFgH0G8U4wXEpf/SDPafCYbXr4+a
mIF1fi2a17L4jwRDZCFMgTagWPEw9doSxnNYMIS9vJt4hGgQ5m8g0FIvAGri4sSHh3wqPTBndb/s
lgF5yTNf2ggkiTqbyhRk4zKWZsiJGtVhGKZp/BuL9L/jsP2P5SaCVhhCu/afnb0zRBX2Twq4v/+l
PziKwV+u/EQ8WDB68Vz/3+mDPg7cOoLfDkBdBE3wTyq4K3MQbixXdVwcxTiXfxy+v6rgrpoAHFbc
hVBy/nuHL0Fh+IfLMLnmAYcRLocY9FaYv/xzEM7QsY5vMSKiiS/VY9RN28kzuj5KhRxy9FN9OQ5l
gyOa1270wVHSw2sSTd/1OPy0jp6gz/3ofICvEXgZEMRNMwBMSzGdxB5W6AkFrAOUD8OMLQeiP+p2
XXYIgkED6ByGdwAknlzu4Nqz7ahgr0tiS5jWiVxo/uAFtD00qfOKRZLCXZdQfh3cEbPec9+1hbXX
ba8X3KSqJU9qOY1pcEJPXZ+U17wgWPMXgQoMLSz8VgRxMHXHzFgyoxPIFTAfeNi353HDPoNsOWD6
uBVYR69J/waG6Cm0vD6DekfLGd7ncGQCOSvrLwyyQQSCTY/EJ4jQ6QZTJmYdDss23G7wpDsybzgn
yXgBh+mchH5406KnMOBIio2lgNkhQHPZOO5k3911nhsq4IusgnznnkO2egrhOG6UO3TWi/ZhQMU+
63iV9hrhXEmABYK2oKphi0Pi11n7+aayQlEN/hZkUV0Gsf5K6VNdr7dyggFSOD76maukmQ6tBNKx
qWO7roWY6BGR0Bfr0yptzWWZAAdJMEs42nXeob3opmcYrOL/lMlLprkoWkZfXZKNReD5qCxxsAfj
4IWsZBc55h3mjYgbFyL0ocPmDwIsACUU38wCLEthvkm2/eTmpOxFQ46NnNKy09tRwEmWw5RR8GiD
y/dGC2gTSqGpgeekqjqwUROecKQUDdhU9kfP1AfQbw4ygjHwkO7avtsLyAfLOuyxKO/1eZL1eZnA
nfc6muWeQh4unsZbEAAKh5cD9BhWFgoDENHJrzZlGttjViEy0uRgG4FM2CZ71pkvGwaXLuvhBK+R
tdOTpJh4vw8l9hYj1hQ+mQHVb82hk8j39an7GHz3E0TSPfY9eueMuGD5++rp/p7H5k4Gcdlr+wwm
Us7g6go9XhWQGUymeUaIQrBvp26D2mNayyVMP+WAnK+0RzslCAb4QICztrRt3pnxtCT+gQXz42rJ
0afxhY7rEUQsrChd4OW9wY5tCikSt73oFdz6W8jvQKgz8WOQwoi+X8aL18q6Ekoe+pVOBfNF5ba+
LloiHDC1rOQzsOCO8GoK66dJ9Lt6GqvEsR8LNh/4KOZPJETn09Z8hcR7dULIE8UF7mz4tSXJh9Lz
uSaAmn2I/cDFeibXec7E7VOk2HFNggvFWEqxBeidPJC/jn3uyj1t910c3Ckx7ZN+fci8q7jSZZdx
WF8a2T3UEpmpI32SpH6YMD62Am8LFgrkOldmsXgmHQ1y1sPVYXD72N86uBxmP+gIVAFs3FCzj+06
jW5UPijsKSc238zTdNg6dMR+lwF38A9BB+tFkQEynMbvZB6OXfpNhhrwoB6flsA7aQbmxHydeZWC
n0QqUCSutKLoOhAPi4JFMA+/0kTZYxImCLddX6lfn1k9lhD/4gNWeKeIIM/4RV/0JqmcNkisIu94
RVkx9OSWJyGvINOI8gAFR3reKYjNjgHCv5NdII6xinbxaJ4lxnWsf+5sAHRUrXrfj9h6zP7MSxZA
P7NktAYs3Lyk3lLGbVvIPvvRAvFOyXhjIXMsU9se+Hnpyyx+zcRLk77wdN0KB0RmChrgSQt9sO2M
4r9ZMH+x3lzJK/Sk+zljpU7d1+hUMYfggGROhrtWZ91BA8SoApANriNWtLa3fofFDguFKWgbnyF5
u+GQ1Y5gHBQURxckqq3EuPISJeI+iXDYgOLilICvBlHXHGOvRY+RMe9tEj2GMLcQBHRsGt+T0Pww
V0iEUSCcrFYZXGBQ1nh42zjaFdNmv/VIpz2tOc3p2D2Y1f7kV2Bl0dn1+aUvahEP2QSakmNAPOOI
fyzg5uQhVw+j9CH1AVWZRCi5ibM/FoNf6bAGpCjGFgBf9rlEkFEZ0OEWX9yjFKzIKFl+xFdsx67N
qw7FZ1zHl0zILxeS+5oPbyjnR2hJjoPNtnwwVzzYvPrKHIjRPrJO1TEZYf1ggYyAk0t2wwSsEncH
diYxlpOS2hGA63qKZfvpxR7IqI0N8i1ZwJ6dbxxJvwaLvYRdwHXOFH0VMU/KJh7minXT3bqEuJmw
xAzq7PcSwHjXEW5Q5QMDYkBbV10S28so65/r4r+l3XDaQr5XI/BZXG4gXGbJF2TWZ+gu71oKmesm
vAlgMFg4GSpDntTihwg6uYvr9r6l7pX73i8Ly/s8W+Zj6ILH2cUtKO/JgWXJw5L0NyFo6XyQH0iv
eiQbGByQiQFUj8BwBrtu1usZBNJrcnlyGJcA/JkrWsdXsByTuGoMZN1LG4BURcl30pF7PM4XFC51
6fvpABcWmMizFNuDyTxC6AV3NM/fcNxRMmCcXoxm/bXWwdPMurGYvesierrF1QHnrwnELwcrPAVA
i8/IEJJk3LWeexgUiHGLTuUO3rP3MEo68Sl9aMcewbibCbCABDt4CzHft0v9qdd0yG3m3dGw/9Ik
PYGqiyFGbN0NOpoexSbAM8wSYHwITJ03CALk4qqxQS7a1I6P7cTfAirhQpTBZ8kK6Oyzfqqggq/S
wGLlg7ZrNhdoLl+GUf/2MorMJznkDSjWfFwrT6VnmzbbkU8cZ2vx92FobUnrAIY4xAQ37fQeA3E1
W1O0QGBdb49zBDvQOds38yLLbN4ghAs2lAe9W5ApMFxhWywwj1FNe2SXbz/bOP10AbJtkTCT5iby
71zS7TOsKEeG5xQHHf7pERzxpcMj6T80CZszdeu56XBHkMw+UhB48rnjezpBC9o5jddZ0AvkEWER
ehPNMwM4eR253SMiBhAzjz4gMBnKuV1uBiAolY2xOuqpvrpJw9/WYjsrt+4lSvnRSfEFckVQKCi3
oFVHXDKHQYma20NMBeyA5iYsu6h/9lr/QsAi2aOQmYrZECyJFah3PWKLiU0VxBRYBe5UCLZGOgBN
nqPwIjkcEpxG1eiCk7OKFQ2rfyxXKH1zku7B8SHweQB7j0M/s2uiAXWxvq4ZGuyoQ/i+zF1awILu
Fkq4j2ACHQT76Gmn3XyLOne21F5QyR1KYnuTpOIjAbCJJRkcfpYrvt869FtzVxofZF5vnr0d71sB
8HsFtVZD9OJoWA1R+jIT94i01/dlczeEI3VEdx+JSeZcJZAtADC3FWlA7YhmTUuXtVAuyQmtAAM3
0BdXAX2d/JqoiSvURazhe3e34MbFuuDKXwCRhsEa2S53MMaF/4GEU896XT0J/3ZRV6I+nc/pOicV
1nZPfFnBkZjPnNBTPYIsygz9npIwOCfr8rRN6YtGQKby0t/LFmZFfF2JDNMOxOZdE0+QR0R8BARP
cbS8pMKWOURgwAhJi+gRdz6C0q19hNlmbnl3cCg0YcLA8l8uTvkMuldU/HmyZRu7K52SPS4OtgnS
YHuYqe6jX80lCDR4b9edzYY00hhwZwE4ICxoo7cdr8Wh94HN9dI84O2DLIOR71mOL4yJY+fAT+K0
miyFww/2QYAiGZB3+SzgplD1jp41cW9eglW8R0G0VKt7JgxJAh19Bgf1Lu23Ry3MGe8wx2NdnoOU
/HVz8amxI559sINqbz3RbjjA3OocNvRYA+rM7dyh40qiynVoqLDoubcD6Mcgc/zCXvKG/wd157Hs
uJHm+1e5MXt0AEgkzOJuSJA8PK68kTaIkkpCwnu7nye7L3Z/KHVPH+JgyChFzGIWrV5IVUmk/czf
5ATDc4nPUx97b0JJSaFNeyASRbI3l77XREsXvQ3pU8Rr90kS3EnNe2uW3rltwj8DobqTdMQh5VWJ
NSPfBQ10tiobviQuNdOUNl+nJQdZe2fNyt1H3W2zU9Yit5co+xlgVnpg9nbcRccwiZ/Q37gj7AKd
pZZ2ELeODlhRTylFWq7TU0rUl164B7ZIV3KBQA97r4i6u6lrica5Vu8n1epIi0OcEqBQZkBvQYUX
pwDcVkXet74jcMVmhwAXPrLjyPuy0zKoUY12jMAzEaZAtJBR2u9aj63atAA8hJ4cXQswuj5MX/GK
An6py7fKomE4NfFB90yy0KT5ItoM/H702a3yhyhwxSEohHMo7eSbKDmNFkS4vTOEx7H2Bv5UTRjY
y10t8voYa3YJLo6OZlWnb/sZ5nekAsQkhip6V6v4N8NU84PVyftMinDfL/T4UWgnqwhrpP2AZQU2
6agT6s9CZW+Vkt9aWQu6tTFNcwskWV0cNZrBxTLiQEkbFctkdp/pghNvtfwlwOhqrTrobvHVpCNG
4heWO5AKQJKllxM9T7/aPXy2LPrEcf0dTvwbBdZvB+7UJCqvv3sl3S9tVh/s/PdJpF9sUWfHWmRH
i9iaDBYM9DQmw6HV0uyYJLPxq8K4HUB9qQ62geQiPX8BcqFMH03P+GaokhjO4E9lka1Td1Ef2hlK
BrJBmICkrk+lW/ftSSOB8ECKxQZ2k5Ff2o+Tq32NFRArYoUUlHtuwHGK8o9UzPakITSkawdYrLMz
zHAPDvi7WxzmKcZlhBBEnAOrfVv26LmDnTGC0LpTffLeFm+8PK72FfWbnYltLdLs57Kc7mGk3Ns6
YifQOoDRg7hqlP3g6XDZDLP+moeKqglK8hAl6NDZmhnxolvvWv3rOFTB2SytY06SO2fibOcAay23
+jL2EP2Cav5cgUKIBfBCbu9gmJ6pwtfHwBFA5eW+8JyTl2fnsRje5UlAA7+NnueieIga/YmWy1NL
CKbs/BMo4o9ZKT/AL/lsDMZdo1QLhb0BHGGBdp4+UkaA7eY1bx1QGEQmcK3hW6eH1PwlKFpj1zVz
TbLbfY3j56ypPtWZxFFMNQmIu+l7PVv3YPito0UEFgxLGq+yXVJ2QAilMvbBbMMWL8d9WgMk1EV+
Dz8I7DW6LbhqKbkTUItanGq04Hdhfhm4EPu5ehf1kzr1Yfr1IbO9p6LMnvqezumYklz3wRtV9+lZ
usF9zjh1Nok91NE/GgfDXd3d2zpo7ZJsWpfVI/DiveXQl7ejr3MGC+atLL/RrEJMIsl9R+uPbUlM
gqvbvmtoztPfPGftc1N3DjaGxfux68CsRGgzyVF9mISjPehD1/qtnJJj1ffE+o7+PDnWxyJxP4kG
1k7Gf7Cb6tq4S5BMLLoDEmjf5YxKpJPPz2D2oLN2w6nD94T673MJ4tkI+ju7bj5GqqiP+fRNxvKb
UznOORn/jNPxHFNJyHL9TVV287OcnR3Ipe8Gv+iLBchJ192veTUXd12bfC8CvsLtp/55QnxnRwdt
b9pq8AFK0NGKYvOQekhzlF5gHJ0E+uSkqNbBA9Js29oPRYcUA3U+Meb89oKD4uWR+WethnDR30h3
ltkGJxO2wlMvXe1eNk78YLcCCq5BGWAwk8S3Am3eN5388KOY+j9RZf5f1tJxLEIHdM5cKr+gb2l4
Xq0z/7//TL/l3/8P3Vf+r3nJh9/8i/6r9mwsOjQ4t3CDIr7NEP/kx3t0aGlkeLR/0LLxbJou/+zC
2vqiwOZKG846zRj6hP9Ve5beP1wKxgbyXAhAWIs429+Wt6ENKqHoL+M7iIV4xtr+zqqTyoj6iNS/
GL1d23UDlQP7voprzO4sezy+qMtvNF6XBsq/m75/DUedm5letC9wXb5ssLR2hbiDp2Y/Jt06lAUv
ar/wK2o9CyjAmc6NRi9z+2q8RfcONxhmS1qr8ZJGSK+SPFmOxj+GwWifIAzDt0/HyZ+aJgUZXUzt
2YN4ePRIe++uf+9KfODH9HqSHrPDL3Boq19+b5LRNHZLyBk2OtrnSseeOY9lero+yqp7sIxi6uDb
kALWkSN6NUodloYJscg3yyH3Y7MpEKfA7y7To+lwfaiNCSXOctkyhJgEzMu/f6lPVDaxK8oJiLPl
tnetp82HTFYesUiR3hkRLw9NSxgdgzYv2LLixpeuZG1+bCCTPg2megD1OCLLhL8Y33Ih+VeSUlUF
vQsyM6id94jtCEHJlcMG5gf+XQXgjdu5KuOnzFLo8rHGHQp8WqU+jDaGRwTVVvJpHgoM6cMeCoKf
dVr4Fg7d9D0KOud3vcyiW3tx6f6uNyMNQ6Ss6PFIGkqr7mbszarLQAuRlZTewVZZva+6Njx4sau9
zUaAD6OuPQV5YAAfiOudjabZmc2d3zWFBinCU9Gd6VKCRwZJO19f12Ujrg6mKZB1NGyK1TpA1Mt5
Rfm8zcsgmH3NIDfAI7U8hR26uX3Q76OG0KuK4K3UlflzMrZ/LahYus4mF6HHbXw5cIHcHGg+MfsB
jKSj00IxqyAV+Xk/fke596+nDFzBtuDkqyXg25CrQKSEDjyd5tVnNlkxeFoyWv4cDfKYmzU0U4J4
9HMp512f0VdHfxlqkTiX0naRNFodfagzTWU0Mx31Eg584M5vur7KbnzPZcOa2WMQlMZpHOoIVSN4
djl7c1BCslOISowthvOT0VaH2CIrAGC/d8p63s+z0924Al7d4cuYFj1ULgIdx4pVk1wzuibu61j6
fREMb4c8rZ56C5Sul9Qg0NBK+nh9IlfYhH9+JJAo3NQdnNTt1ZnPEpTyK5sBoyyZKAjmyb7Owsg3
LJxL2in5penD8aGzq/ZDxqG6y2hcHTSZJzcu8+0fwuZxBF+NauGyu15cPmS+GSwvzfLlrM13lCmq
J+gQAo4fyggZvUmatlp7DBus28iCq3OdDDmypTyq16fk9bLTEwctQsHBlQZn9vKH2CXuBOAppV9W
GYJnkR6cCgtGkAU3yIv0cpe0Znjr6n11RSAOZSPIg3DPIq/nrNYduhkdHvrYvqnRaEncAHUKCAww
giZ4CzFk58HKT+HCT/JcMLHZyKWMLetRKOxG7CDO7/qh0n3liGdRVfUDJQXhg0hpb2yYjdlBRcxG
GR90G/Cy1ZUCfiO3QfXrftel720bhlQogux9Wtq/FG1EPbdKXXVjzFfvoo1TJA/xj8kxabterohl
R2Hg4uiHTGVVPfSNrpEFQRouuFU/6mr8vdDYKJ5bBSg4FDd1zjfWBgABNw17QtjA2i6Ht81CTTmE
TyCyjcM0Q3ZDuQ9TxMyy/CYV3TFKNeMQuYkHMbDI/Da2itOkwzQm+5AHOTbmsSvBI9cDD3lSlN3B
RsFoRxk/869v3s2pcmzcRcFUYJWyLN+LUzRNRUmpZ9Z9WgX0igatJoGmNgvtpfSTIjpXobvPQEAS
KiY/ZR62XCUsk8e24L1Z0EarE+xEXmQMDcvUtk33DJdM7YkE6/sSpO0uNEKarDyEH0dZihtf/frl
uRx5dXoa2kdmW4GA74Y6ObiC8AxzmvigkXVen9+t7c8jB4zEIuwksbmc36pAGLWaO92HgdseKiBN
vhod9xAahjpJ04zuoe5ZN167rUV9Oejq8xBC8NrcYdAII/uTYZXOXR7kv8+69damnkzbiFIoKhQO
HKPyp5Tw/1pUia8J6RXgVHR2Lz+465wGZiDnvSiF8Cuulkd8p/NzkiMHlOuRvLGJtpYSkBxwPTIY
nH5Wh42miJ1WCHf7VpY7C7AzOQWJ/ZtDyHojfdl4cYhUluzQwGGD473KXzSIO0XN848+Qtb6URJC
yMh7ukMN7UBvmrt9BeMCkEKf+6OG4ETs0crOdWXemGPDYhIvAkROjsQowsZDG2ycu1pg0Im0i5Wp
QxRr6h0Ee7mHFeLu8zxJD05Rum+0ri/3gHSsw5xT3acVDVplatQbkQBZonwx3hdkyufru33lavPX
6tvA9UwLoVZAy6vVV1NnRTFALb+XNMAVsJbaLd8BMzJ3dTCD5piyAd4pJiEQk4P9VFc13QWuQHyi
hsP1H7N19GxHgldDv5ILbrVcZtrZiKr1hj84Rn8k2A6pRJfRXTxpzjuVeeGbIM9uORdtHT3uYhsl
XB1fH2tZuRf3qd31Ci61YfhZjCR3hcL1nZ1NT1oLF1vqaXRAvIbueN1psFPa5HT9k41l4dcbA4Fe
GmTYmvP+reYfJ15SEpfTEBa5fQZzXT4aumYfrQFNMA0yykHSCUdSmhwtdIb6vhXB+Mx/NsNC8Ogv
irI89mVqn+3Gwm6BrO3G3bR1Xh0J1IKjRHKznqAssetRhZ0BMyJHXduJo6OFVNaxka33U1bjf21G
sLqIGzIYd8Tq7jUdzLLSBAWv3EjkH72X6vvUwSKnAiJ3nGpccq7P/ut3H3wbFEoLtKoj3bUZ5sDt
PyXYvMFoUqBWaN3s9Tofz0GNPJ1ZGU8AcvZpY4Sfr4/7+jZg3CUyYEY98rbld73Ycwiz2dQ9SVTl
ZEbvkQ0o9r0r3Bt76/XOZhRQm5awEIFm9S5HMSuthFguDb/j3n/rlraz90SX7FVqtecgmcACFCq7
K2Xw3R1d98Y1/3pjL6MT6xPYEVOt17Lr42wodObW05RH1CpNX9Fh+5SC2kMvK76l/fz68ljA3w7l
EQo5Nv+4/NrBSKWHOJTpZwXBdFUpbydRICHKzmI/knSa5iay7n5+Iak8LskEBTmg5peDisCss3gZ
VMcO7ykkavObBPHG66O8PoFcDYZO0sjZ4NVcR+S0z1w6qabvkSIcDFkAt0LZgZ4v0iN/ZygHMxdn
iQfWLyaK7hFqaXyQKuPJN7KyP42z3vpd8fPFTB5mSlBoFXPQMaBcFvTFIWhCqINWOkHaw9UB/Hfy
m+qDkG52SwFsgvH9N74MmU2dMi315oUh9HK42Q7mtpc5IIYYzmhTkYKaXhzuTUjZN4baiDtMsMgs
l02iJ8R6LyKWl9RC9qY/5l1yHIKiPygQO/5ouNNuGjLIu67noCFWlH7oIS5ml9Piv6npt0xeb/6U
9ZWqlZWXtbCgm0Hv/N4t3T12KNlRtPq0d7V8xPoQYCDPY/TVJVDwy2wEHVvX8sakbJ1P3KsoxlNx
oX602sQ9Txmwj8TAgNCM79wYExLzzaxoTS6KPeg4AK27vuJbNxAPu2HzP1hX60heC422bCma+SXg
8UMS2+ahEYhl6qX6ECRwoK8Pt/WBtM1RlOYlgXSy2s/ulNBKCrjUuymKzkIfg0OWBqgudPk7mWg9
CUWkbkS4Ww8YMTTFUEhoqHStJjWyDZDIgbU8JBMiQsjZ3JvI7J2wNqnf0ZzodzQK9JNdQcG8/rWb
k2s7y+uiE6qthf0rJTpLljHWoCVQggKw9yEbjByQaqEOLOatM7V1By78AwO+AeSWdfV3aEcszDVm
V+BqchBZR+da5upoOOzt658mNlaShIGIAGA71Rp39TyLQDeBREacmUYbn8q2AtQBW0fUEbDiStU4
yZTgx/Kzlxoe+Dfde4SV+kl3S42oCOEmchz3nR0OaHLyBO6UATd1luVRzGN8h4Q91oZpYfu9iD7p
QSjulp7zJxMcwkNUQvGVLdIsOSKJp6BA+KhJPXoFDcUitOSHcxQr55yZc/0gBxeYqwPCLxRGd7w+
CxsTjlW8ibmQq1uOuU7TwOiZyTyytRAvT3y7NJt3VDmKg6rC+cbJMTYn/N9jrZ/RJMr0MlQmSUiD
3n/mTR0yHgihRpldnUeQt743N+0R1xHrGACUPSL2AeM8TkA2N4iaxRVGNojD1vu+7hGBQsCR39nb
N6ZkY88zJShuCCYF14xV5oqaYZ2UJbnSwD69x6LuI7Y0yeeW5hn3+zzfInRtjofhKD1GgQ3fj27O
ixcSqTgQ8UsA53V98I7+fHvXBJ481h0iwlY1JDfWYXPJqUxibko0Q8R/+URqYe56ra0ZflMb4VM8
pWBjKCojTYgwzvXd9ePyvcx76EPZ0ltKoqRfchWuaVY8aPFSZsnqrP08qwBxEjUL7T2yp/Tsi0RF
b5PRcd56rf5+SMbehzUd3YlA856jtCq/lph4qMr8I+4a46kePczussYCC6AQ+mGbtKoR92U5evDD
C0VlrGwPXoJThDZ67bAnxRyREshGujRBUA4SuYmgN3etls+IP1Wl8xnCtjnvKxXIe9TvRgfOCObv
SOE2w9vRi+p7L82RcQVh1H2oHKolOyqmznNITL4AZFL1BhOQFBve0LS/yVSMOFdJYfSQBIq0OhmI
0MijQoURWTTPAHIqcV4CuOgk7S9ekCZ/Gn3R0ZvowvJUWZH3RVPC/eIO7QDFyeyendyevmZmBtaf
a6w+lrIrTN701vySkfWkqEJJlKlFUDZiH2lx++sAHv+DPknjCBWJP9YYqYUOgFP+4k0RoOaOWG83
zMGBehBgVEwsJkyDbQFzPQM78z2UkDh31OsDHZ1Fi2PakHycYPIA47y+QbauBHIjXBXIyp3XrRli
CNSKG0qNdGRQq7G/VmkXHURXAfiH6oXoDGDV62Nu7X8UYjhui/8kA1zu/3AxxMkkYwpEP8/gWO2d
aNR0aEbUE/7GUDA1YcxZ1BrXPuKyqgLX7FuKbh1XSV7qzQl+WvF1nlmc60NtlBgAv3FnwbOj6cT3
XX6WqXTwRmWv+42XOL7wWvmgZwoZsNB7xAuqe9NmMKOAIFVHbwqNQy0mbw92UN6DSsv3YYS4c5WK
+TzMiGIGZuedrv/CrbVeCLwLyoAqiLfcgy/uudltRhMygO4HYVYA3UZLh+o3Qo9tiwBVkAyPfezc
CA43KnLmAhtBWhhcweJ4dDno0FmYAyAch3g1Yg+7mbvngHtHDU+wL3/P0hit2lLEySd8X9A4sbIx
/NTH7vh5mrLgw1ABLt1FaK++NUa0nW/8ukVcYFUWok9PqZDIjtiKzvLlr8tgVFWlgUtvMkcdiL8e
3BeUrXpEl0OM7kM3GMbXhGwenUxTgIvQAJk9KyHAzFPmi77mQBFRj8qzxzCyIaGEjaU/o2+B1prj
NL8oS3rvID9FKJ4QqPxWaY3zaSwj63snptq+8TkbDxkOVBS3uOe5/cTqsgfyVjZ5NlJjQ//06ETT
r03ZWfvRRc3Ma6T58/vJNGklIauCzAK1q8vJ4xlC4iabWdpGBzTujBWQfh15sEDZb5EOXsSvOdbX
N/HG5UH1lIYusoNUBNam0vXs9hUWBmQbVRRSry0aBEE9QMegym8MtVG0JYmizAEaihCcRt3lBwKE
xR8x4gOBxKC5MwE/DFyeDmcA+Sg0M/CdogkO3jCTaWbuAyyY/KhVU4xKIbaC1z98o8z0I6MjqQPR
DBH48sfEDWKvgUwJFHOv4o6BzIOG3nxfRjna0vqQQ9wAhQqYD6SrxHX7+vCvcSE2ewvrM2YCJIQU
5uX4gxNLs1UUcAV8nO+Z0UUfZmuWKLcMCexOKd4lrUtpO4Ho6SKe/aGcS1pW6NHvhLKHHUJg2IFF
NllMo083Lt+tnc/x/QG3Ac6w3orziPQkKj5oI2eVgbJ1/GTV4wmlW3WfhvF04wHbyvZBxOEaQ8tj
oWSvrg24rAKpPmoqYxOUPv0yE1ArusuRnjWoGC5YY+pIO6cVsIhNH8KUBezRDG+8bst5XgV3AHUW
wBj1FuAOqyUxJTxjKAPo4i8nHM02jNGG3rxRfNvYeIIMhVcN2QEH/M3lwtsOCtJNOpi+TG3jXTGZ
qO+G0MzSvh2PYL5yHzGs+pwjbXXuqiG98ZFbwxs0DPDfwfzYXDeN6RSptIcxg2QkVblgHmc/1wvH
j4MsOVooUPseItP7hTFRKkd7+/PbfqkskZoJundAyi6/Hg8FR486KnURYOVdWqX2Q6f3i1KrkR3b
3p3ulq4A5cjRRfgE4T3pxAgDBqSW8WAvujApcNlIvnfLobwxNcs2W68/rwzPKtVtAqnVBYzZ3QzK
X5j+5MBPUdjgvK0JT86ioa2UCJgK0zzfqhBsDUoXZREH8cDxrS/FsTOBQtnIkIfIjNZ18iy6fD6i
CBXdpd3sPEztrabecs2uP5MwlzuP/MygzH25BLHlLbYnjOgNAuItYPujCazeH7K6elSOEkt7EdMW
6A2nedL6hbEyfky8+lu6oMk1iQTo9V2xcd0IJHEpRi/CQFS9Ln9Rit0odiWI3KBaiWOCY3cnrS8/
NWWNgHyGFub14TbePNJhZFRs8mJKxqvydxJS8BK4oPiRgY5wXEpypI5Y0vY699Y1v/xd68kGr7sY
OwK3Ba91+WmS85aGXip82sftQyRLeiaqjffDaCB22EOwKIYGLedao1qNutq5hEdw4zbf2mJEZOA2
mWCgF8t8vAhUo1A2TY64kT/DheXcF0i5z86nHGIMbLcYld64+O36FG8OCVJpwaVwoNZ1r9iIihGR
Ui65WbXPuTEgEx7UIEvwL/ABtUxq1w7wgq6PuvWoEor/AIoaLp3r1dYuaiuqEyNgIyUiOFcpXE34
ZPZDFUzzya2gXCR94R6EbaGLFED9O84A6VBjzrGtmVDS0NHcPQxQo6FysUDXf97WNue15+Lj5QeE
bl2uQ5vOrtXA8/Gh4oIG8dBXc0qMDicq/AcrHr1bJ335C9ebD9AaKiiIuFGwWF1obIXGmhcNflbB
RbOVuoAdG8kRGbvyFIjyD6wIxvskRH64TIrmjKmVty97N0eGTw44MYc7osPhfH0ato4fLQbkyWgM
LZ2vy2mQ5dDlJMXAMQEtzoEJfKxJJ791RH5jwrd2IfEdIFMHXAx48MuRQq/Bdwisnl9pofPoWBj4
9OG8eJWMuH9DtH1AJ/kW5mdrUJA89GoWbJa1ft9jIMpRaLWWDw9vOGDCcsL7OTl6hmECoyg+AlH6
+PMTCu4NQRMqfICkV/tqNPo0zusYy6rQSfcDEuCwayrUIppovnF1Ghule15HunnwO0lT1ll5JFQo
jXpAuTfRxa92iIiB1L2HLg4xiSs7LrbMiw6KlPOE8oS5HykeY+o26UdXdu2DFeOoDiC+PJcEtnhy
49Gd99Smp0LduHq3Ah0CShD4HgAwnvPLxY/DJkySpkVxQZsc2uLht7wz6ntV4wqIX21y38m53xmF
Mg6A48wbo2/OE1mjhc4db+26Do3ead6FBcocoTthT9Zy5yIx0MNwasoT1UV4Y1n80XbH6W+cLo/c
ii1IY4Wm4eVnq4FilwxSBlY45Na6G8LqRYOCxKH9O0O5i3AgeknM82rfWSiDq6BipzcBKq2u3me7
VJnTwa0Qqr++xX/0HtdXGeVEdh6VoIW4svosF2Nbc6SuWODQ9GxAeQOc3swHDz125ebVEy5c8X01
Vr/TUTOJYCRyH+iSntLZBFfYIQ+v6SevaaDb5gIOAfeukdZ4J5POgw9Kh4eQ5+IU2liEFSoY9ppW
WTe+Yutq8ADoQeXhUrJ+lE9ePMRTraVzGPfW0ncfjwp9nIPIreq+cqp634VNT1iAIM/1qVvpqy3w
FJ4bfQFJUSFcEHOXUye0qUtwdWHqcKV6SLi5dlkAZmR0isivaaj6IrU+dxkue0WBqnFfIM17/Tcs
F+1q9bicpMOjzA9wrFUtT9HtChKHnYLxYAMgKSvflK7zSzTChL8+0vbXSo+LkEbY0ua7/Foqu94Y
B6aFQUcP9hYVcyrM459JPrhHOynaE4pR3V7PJjJvW9P2I+6mN87FVqGD1J5iyjL1XD2rzYo8ZN+h
2GL5kDmSM0AcsXdQjt71chju2H0ukkz40qCuj010S/k+i6QH2s8L7rMIq7MbU7Is8KvZX/YccoLA
htYPbpFNSosScmZVDGhhtw7sDqPQoA+20s+JA3ay75EAI2I7DNRcz6kQsFDRVttPvK03VmgjCgJj
oPMg84bwe1aPcoTziNbquuUnsds9zAYX1DwV2pPUekSnCuMGOGtr6wFCWVpRUAN+iMC9DH4LlUoZ
hhnPMZ1T3MC05BwrbJg6agA3JnpzKNpsS7fN5JCvvqwJnSkfzNry0TngEpGKq1eiJD5W2q0ttlyt
6yVdKIL/GmqZ5Bc3ST6kE/0hDlS8yFHrUKUPZoNeyI2ds2zUV8MsFZkfoBe0Wy+HcXBhatB/QV8q
n/DVoRC0B/GTIMfs6eemT7glcW846yFSaS6aIjtPo9QcdaAt0fNX6FCjsHDjNy1B66vfxL5xaKpT
CV+DB9RYN9W4PHDIa9oAf0EOKlFSMjDr6mhioPh7FEzWrsXJ/WmAhrMInatTPPzLJ/q/pRVtbWTq
+ZAxuGY4XutTPsH3qovlWMUlJOusip/IqNOdjZwsT0gib4XzW+cYGgr58VKbs8RqwFLIQFYj5KJS
f2vhXbmT+fhrqA14/0Appu+QYbdbycQ9YKFZPQ218o7R2CSfVT2oG8dq8+Nh5gAY+dGOWN3oiOPI
dC4aNuCM0KwX4EfVpFXlV41THKVyEMC8vu4bbydtIBofC4FgyaQvt2KJq0naVigCkrFhEzMgZNSU
c7LXiuIXqoOx36q+ujHm1oH+AcBGmZkjvSYOaFNflIhQCl9H0/o+S/MBHxK0KpyouvVK/3iX1tsa
mhM3NKeVUujq8nAsfCk0LBpR05vlQYd1REsYEW/ur3rX52Hj2wU1ai9pPR/NFnOfdpmxmONoxxrB
eaQAhvBgJpiDybYszwjDZY+uBQHSpT10RIFf82nKI9mCe+ndoOS0M8MBEQgrLU6VzNQ+H4V7VJpT
vUmhUh5VlJtgVZxbRbaNwBjlzYV9vXRJX+Vks4USXmfNAsBjFvkmpWbfVMo+oY+G7VHaUmbGQe9c
d3N74zbb2rLE4lBRXZoQ3M+XOwjakufieYvOrLu4vZaoPoa2tggxxQHZia7/jSNiUczWBS1CmsGr
8ZLediLTQldWNc60N6MRObUCs2tZBsauiIR9d/2EbM3sy/FWR1KU+iwVcGroRx2SP32NnZ+mHgHj
tOfGGpLnrhZYF2BL9Xx94CWTWm/dpZbG/5BHBVx1ObFKxrTJdAAY4IOTP12Zu/do4JARzBNyYKGX
PGXspn1UOeFxiL1bmK6tTjEEaMr2EtXY13xrra61LCFz8Oe4w0s8KKJfAsLw+yL1xrPCNGHfNiYa
2yN+VYPVmncYzlTfkG4q7528fvS60KDQ3zj7YajT5z5K8hsrs/kLF5YtuRJFf6bpcoZiLPQ6a8KV
bLZAEdp9/l2MFYmSI5tTtQDgSxSQd8GE+CeiaObRbek9QK7WHxvTxgAaRa+noSrFsx7aeI4RaH+4
voRbLRjLIR6jJSH4oWuco9Fo+PcxKs0VDKpQj02tQ5GhST6L6TjU5YwWbeV+ScPEPgqNMrDt2Okb
PVD14fov2dpMED49Ov86l+H6HsQ23mjHRbXLMkjbkS9L9pmWYPE7B+G93dn2qeutX2YiyCMW1HQP
rw+/deW/HH4VWGVK1hNGUbSixsb6FFClgNhC+Qy1GP3T9aF+gA3X5wZ+0I+7AZnvNYki6mPdk6oA
mJVgxjyYU3boMMj0a0sW5w72yvvQNZtH1Nly4px4OoV6rs64NCb7MQ/ke7KZ75kZf/BIJ+/Bakpf
GqPzlbgQuG6uyWdaQNM3LbWBzMd2gGiPwKlsSNpH1c3GL3qeGgcjR3cqLpzFFSopTqPXg9oxw/wx
oDt6RCzBPVZ5Jh4lreh72ZnVsUvN7mAaCEJdn44f7bX1dLhUqSH6g/t4BXxlLqzc6MBK8lh175SC
7AtxzwECHAZ7RAHEY192zr2ZTdUT5iLlET2j4WGOWnsfCWt+UzjYrtFewvyqchy/Q73lczXY5huc
g/OTsOOcYx5Pf2Dsax5k79xqrGxtHUggxhIT8ZKv4YDUogbDzFD2xJY98qdMYeik28mJlkd942lZ
7otXU0XvGFI2MEdI0pf3ibSi3u16umhTluCtAuplp8Vd9lxSyd85Y5f7E3zdp+sLtPl93BAGPUvH
dNbEDKQKMsPq6NJIJ+2OopfZ52FwvhnAxW6kiFsjAbtY1hTf21c5vJE5JFAaI9U1wpVg1u8Drzff
Jo64FRNsjkSfm04oYDOAW5cTCdmlgqfLxYxfbnk2sxx9qt4IDqYzaDf29+ZQyNwjPkOllrvtcqi5
olwHkI41swrgd3aVHp2GEChSbnUjU9jYHnB06LHChoAatsibv8wOM0yo6xqvRr9uwvbchiI8SQMH
TCCqcK9x59pP2s1W18b3SXpLlHk4/NB2VlPpWU3o5qVn+vbgeocytFLQWHLEFMu7VdrdqgbS3KGD
B2aFNNhdNTYaREYwFqeT0nt1fppsQJUR2JGDrnT7SYtEfRjhgx81rR5+jVVe7ZS7aBW46FtDVWlO
WlpQBPZC4IxIhfi82vI4V5r76GDM+L4wYxNotCj+KM2W6gQ2nCf6RuEJc/pfr5+prcgAPAytOdqf
lveqNmOUWDz/QFrAOiruIjgXu1Jrwsc6RUm9D0qi4y7Od06D9CUuU2grj3ryaCG6uA9KjPL0IW79
OhvEU9Pn6LN6dvH5+k9c9uXqrrGpY3EMAXWRea6iOypZxkK0BVY+AaG2nBHfY4Vb3PVRNnbPi1Fe
HUTEkONBLzgdXaG0e6XQHrPQF8BNG9HA60NtRBjsGxrOi5IFO3aVRqcD1baWfB7IA5JdoZP0pwaN
djBAqNtFthm8I56N33u5KM/gcbMbh3PrS+F80RylPUAhbLV39W5iX0+IIOB0FfG5UYzMb/u7NtTN
6fqHbo5EWI5mFP02NKUurwGjFWBIFhSPKsLiAwqJw6nuFIVzIYa/5vSn1MLe/C/TAVti3P/e2uVU
//FHvkh+vVT8Wv7IP71dDAPLJOjH2IbQaIbDZ/5L4UtzzH/AjYVfshB4kIVYXsp/Sny54h9cXEtt
2kUJArIV/6opulb93/9A4gsMr8FVQG4KIkT+jMLX5R7nBqb6TA11eUCBLxpr9ZTCbie6ePHwVI1d
BQWvc8cENTlMgUjozSYU3HX4CKFPgYv7gK/9gG959Tlw+6y8kR2uIKvLbwEj69DehAQD/mAdrHC3
xs0SVjwRV9pmjECfrtp7BIAH7VObOaX9BFe8IWQa2pi60SmckPX/EqWji2arGwEaaLOkOGuup00n
r4+E+67R8mg+v1jet3/daC/toV5NGd4z8Km56BaiDszIy9PSj7oTjFKkT5qpp1gPeB0smpFbYPhC
My+a/Aw7wfg01GZIQQaD5xqiDQ3dLz//M6D1snJkBEzYKkwQU1UgN5OmT1mIkvBvtehxgzJFFic7
kUH7P3aQimxMePOw9B5ivU/b+7AdC/e3679j1UhZxH4W/SKT/ISWMr9lNR9B3MYUuXFez1B9Uca9
XbQJ/oltl3n6QxmFs/mxjZIBLZFq0iD+5CopzzHG0PsxyPXpxvuw9XOIm2gZUIum3bgWkRs9GQZD
LJz7MjOd/F0XCjWhsZopoCSo2DW5dQxnEqmlBk0XDEPC3tIaGrwJ4uDvigZxzxtZ/TIB/34YkRKh
wQoKHnI7QgMUeVYBTyqmaMCU2Tl30L8xji7Cqg5PcRvC2t01IZ4g405P06kxMWWUWfynbGsNtdPr
6/SjzHzxMyjAIkkBtIfMXXjr49UKba4B987nYPJUjv0vjiTRIobReIvfeaBFGNibeoVJx7ODJ2iB
RrYF59ha3IxKBKSSbqjiP3VrlPo+n4o4nvaDRlnV3PeY+AFLw7h9mh7C1tHsb2r8/5ydV3PcSLqm
/8rGuccEvInYsxcoRy+KkqiWbhBSNwUkXCJhE/j1+yTJnW2VzhG3d2KiFZRYVai0n3mNjodDDz+W
CuI8Rqr61pQeqcguSSxZfaPrxX/HqcvHeP/7b3q+BKgsUfumf2cqsRACzr+pFZQgRcWCZySdYvhT
UQOSUV56wVDxlM3gtBZ2trmazb/Vc+216aRGVUdHYEFJa+3cvjeKWb9/rLNlQGHPkKpcEB9kRpAV
uAf+Hmx3gSdWGCzzsRlLWHAWgi/dFW5ReQ01Ng/vdMHuTf28sOITDiZt/tbO+PmaD3gA2EzPeFUy
M06wsxMjWLIF1wKkTB1qOOOtjjeKRw16pH/57mLXtwgLD+M9Lj38NeYe42ORVx1q4W2N0twI8ni5
yUlEupPNwbeW+9rW2xcchjGj+P1ImdrJ31Yq7CySEoBINL5NGnRORItQbQffvaKV1VlhfET41C0A
ZhTDcNs2Y/0BRs+s39ikvywaqCqmoG6oEqwcxDN/np4RApMVLcV0nHDwje9gbYvwU1ZSLXnnF8OC
nriDOegH8mlfXUR9m9W3qg/8IR3dhqj3jcVyJmXIYRpynBowEnhHbM/O8YCZWy4VTaLhiC9u8i6W
E1a+kyPwpYDUhbdNrov5fdhtPYpmhXLAJJbT+6bsh3BXxNH2BVZjFj4lVhneuoNdWweiZEpkblh5
0DaXzkOBnXQGz+9cjNY/u5vMw1PdiKnOwTGFBXeWVzr4jCwYLffHKsOm7X216DLKdqPAvTbY9Og+
bmu46Xd4rwv5Y5l7ichyFQdPv19GZ+315zFk97PiwTKALTyvpoKtsi3FPqe5ha6Rrjzn/bSQ4u/K
fFZ5k4ocmtyhpsDQ3dRiLPNr/Ixy2Jg60/rUKCvzf9SYPi2vzmz/bUfwDH/4/GTgLG2iPvJ7jquz
s6BI/KnE2687Fm4wTwhMUSDZ5bUqJ3LMomv2+Oqs3qlWsKZ2VVZMCmnjAOJFXfp19NH3ZabxgMrX
7kMt6yp4R9ElqN6xspvhjTTk+Vl+3o1AbaG3kBhAnnTPL1Soz3hJjPF07Iao+TRiRlAcMCeZe4i/
Q1ddNY6DvQvRKu4kiPZjGBOuDg5QHVy2z9HqIU3UZF6DO3azIHMyBMUxWpxJH/LMQQXaV1uLNH9p
DZdjtkXfEO4Q+kojzfCwRLZCR1zQHU7zYA6vhGhHX6Zzpy16qG6UDwBTda4+RN4yISLe+XxC1Epe
5ZTeNn77/YIyy/ZsJGJKF/yP/7ApzQn/t2Z6TvzSd3EwHLWzreK9DTq/TOuxV8G9x+SpS7EF4iay
rebT/8cHA0eCuvqsFnmWiY6xzKFBotM2tk1FbzEY1AnuaV4c7aZV05WPxl9NgO6M4xsFxLNg1+xk
lGlZqsAjDSjE3Cl/+8pRi660izLpEcpLoD80ZRB9TnTfPG14ISdfojWiIo2qOcIHDVcxfO2sB3j/
j78+4QrVN5pG3AbxWQAlvTr3LYihx1rY+HapSWOZagUObjBd4OTLe/wH4j2eJfjN//NPBpZIy4hQ
krE/uzIdpbsljrvxCMJiCo9qzprsx8CeRvZ0CTEZGmNnkAcgMP1b95FJus8WGwkeBAw4swAqzoU0
ZVVNrcYS4RgFExLB9HO0yX+c5KrvJuS9bKukkeW6+N3kTpTVp2G2kPPhssyGa2nbDM4/HwuKucA5
qRQS0p7NQjkg+N4Wy8A5INvgpoqT7qmOm+RGuZbVPc29xgs61tQNfv+553FTbDJU6G6u4cr+qiy5
da3d9QE3YeDXSNmvuo0/9vD1Py6dsjBnod9V7/rcpViaT6FVHn7/8edpKVuA2gvNF4JJOofcJD9v
AXhoone3bjhW61gnU5q3aj7M0OyivV/SYgHnYqPAXrodUEIVB9Y7CZbiWi7jhuUF59C7GTF7unaV
6ofUWYc3ifu/nktmeGAD+tAiDCnw5yec+njqrKzgCQWtrn1VhfH6x6Yd6zJBT374w1oqT+xxbHqL
j/FfjQ2pOsg1uqnwoM5ruX4DgAOhOcjZ3qI+TvmIH1nJZsp2odOEQHb9Vn+uktEbUug5UHhQnLoJ
ndx9bzfhBjN8dYA/3QTw4b+5qADEb1xe/0VUZ1SDzZMR75Kfnl20XTFvm79k6jiKrfpz9gqUk4O1
xfNixRidhlDgll8EE//grU55WVOannee02xvQaR+PUhB+cE9ddCK4nHOb1GcCOeu65r+mCdhYbGW
sUXv01q61mXrSoc+0BIYzwrke5buKncz1Pp88FIPb6xmc1X8fKwQUaIaTx5qVsv5sZKge4Qit0V7
LpQb4PZq8rZDOUPjS5ekmeN9NGTzd6mWJkotXB2+tBVx0HGt6/YWwYKtPLHm209L40TTW0eemYyz
Z8Pgl5InwCWDkzoLwQvZTAqPSdBZiFKhOTHH9Y1lA0NQtnHnW4Lm0zSW7SdLxmu3D6yxd9O8DNqT
I5fmqRcKu9E3huuXw4eEiRYzBEf6S7/ScrQNskfPDFe8DB4Ndow7PmXJgDskrUmEhTYd+6epDsX3
eKn1LVy1BgZLaJO+tyh1xYRwI8M3czirndSRIMNry/UwVniHYTHS2MdpcpPsref+5fbgokRr0Mw0
jB7SqZ+PBAQOkWG2EEnwlxCa9z5qqGZ/mqAvFfAJhzV6GLXu9F+jl7fVt34p4+KeOrbuvwSVM1qp
2wAHfi3+/vdh769PRRwOqgG8K5vyF+UZH9ssywsbccT3SWL/oYd6Is+2XBWLd25Wx+HVNA2Wxe2+
Ehc+1nKL5odtmbIwwGNUbuV41L7fyg+/n2bX3F0/rTwKqs+IKi57wEbnJZo2LLaZZlx2CKy2x8jM
I6Oj8unlQBerFCJ94F9Idy02PP8iwATfWjR0qB6gaBEOSOMG/FVpd1Q0ysqGmpfPOrgASB+MN51Y
Fv9qhY3RB2lmIfdy4SdDaf8VhjFIjVQNsbaaNy6tX24EmuPUGLgwqejD6zm7EdYNZMKQ28kB8YFY
HzFksuW1NbZZf6jipRdYeWUILe6maJPtG8p4YGl+Hk1Qu8ircd7ScWPp/dKjQTVOexwm5WntlMbF
Cn2JjcFKFkvzB4IXuQRPbSXLrL8Kb/aj+bLiOsBmct3K9l1IM378sjzXjEpvoOZU+PPCOnGmwhTJ
EOmQOt5Zts7t8sLuxlxPJ3o4OD9eAGxrtkfdaln+8KLOqj/mttyCL6XiPs5SqqThB9whMQXgAWy1
xjunIRXD4Habs2zcIdTTbo/eyifAP6tqn6kZtjLJkkNTyt5mc1cjb4snXF9a406AnOBXlkbaqjva
9aTq5GRPZcXL17WHmg3wsTIfnQUgEGIk0FU2xPsmwucCPyLyqolmUlKbpVM0LfWprohNTQxBKDzX
kDfJh0Gc8tJCmielgt+G+qGZo3DR+w6iyPp1ajCh++zIfHXaKz+kuMQhPrf8fNB2qDLvlM2WVepd
Dv2rgUtbtz6WMgUCivWuUS2aI2AirWoo06DKGLn9NCfm37oqHMK7PhCF+TvSOye4iJsmwRK48scN
kFbEYOv6ndWEISakuBrmrn0q1YiK82UX+llWYuyMjlZg5keQ2V0vlssOu7edmej57vVpQUnSEjhu
m46owZV6CgLcFsm78dXd8KTdHrOVUksEUKxwcFQv22Bgd2aAavnKLKN6kde2HqgxBpBzsdvLApfU
9JhPpZNPV46cPBZeQVWUoddeaTPmNho9DGzh6m0i4+/xwHpmXIIF2fKBHV6FXfkjycuSeepe975c
Cia9GhpU5PZZC6gYFfOXn+QKICC4QP2h4duHrkrko5u7NQzkwau3x7lr+/EuCbP8R0hrYPiEuuHS
fRNza+ubztF4TKSkkhOiGMrZCqzMxJIUzOVUWeZD4a1wTcGObKNvvgqU9d5ZhalgAhAzs9VD3qgA
WbR28Cl0KbweO7HOy35CC2J6DN265JHrl2ctfOq33yKZtTi59mVFyPG+cxerSk6jZTsDRnjTJjsU
EjXQ7nE3Stuc0/6YUzhK4zhX4V2SbCLxLt1lNRXTaoEPnVzZfpuM9a0rk8xLMxH0w5o2TV1L6MlO
KEU6Z9Ey3M9BOYftQQh7RCAvh0+tb9RsjTjwUfnbVLlXCTD/U94HHqdCAUE5CXa4B0TBx2Vtekyz
egcfVzFKTiCcxMZKY3/pbtL7uknLPHLJXiLo1TLcqm1XdvPSTIjHSb7jEU6FZGtBvQzmB7vucs74
NlDV9tih781Y4xNebo+gjM2v+YrFQ6UGsJXT3ceO2FiCNYgd/tKhcdp5NIPHKrTuapy3xcPWZeYK
ES1EvIsyy0cWWxTArBGnIJvNH9WsW4ZzwCO0/PGyyzxgmLzIJ3lm37pbUs7oPHiYGScpxcau+jah
xMlzBoVY2SscMWbShQ9ZlmNN9qzVsi+98g/HynCNTjbfn7/OHH0eki+oticXpa9F9tDOrjFBqLjx
FtwS4th9sjVWIqyjPDf7AnVzzs6cRgKSLKIaw9nddc1sbrslj614N5XUEN8nmACJx86d7OrkKIrG
cYpNjoMFg+/JtfzACTgnD87qbfxLVHkbIjQF4a68yRQ5kNq9zhO6cbRjUn7b5mhv9MyF//KFRYGf
wIx0hbMkt9M6Kvp/td9Nf0ajzqfPWDQL5FcDb6ExCC+01XYaKwkG7uAs3dQd/Jw19JfsHWXdOn3f
Vu2RtmHcvx+HBMBA2OkQgHhhTUiGDNNmXVfjlM/FPq5Lr7mYc9pmdz1lV3pZWVaN5aGvLWvBFrQT
Wf6Iea3LA2dlQ6H2dUt4WcBEvfY0GD98wVOndXP9SWyRxEhkA24jq7279mYfLeO0rdcqUSM/ZDI3
PZ8pj8xVGc+xs16PESzlb9AszTLU7aSCS9zTA3iCWLw0ycOo/IGX0nrRzClVetPXWJYMg7O0CUaQ
97uspWQ8cbBsY0gpGWWVG2+ahbhhwbZYUEAjc1LHqancDCyTOL6KoGawof2lpOu7K0JhzrhuGF2u
OY+7yLL2LRiemirqy8VGcBHo+VR03gD4HI9Dp7ivYV4s37dtMPf1a6zkO5k5rl/v8qouMwLM1lrM
PirW1eP92fumQ/R6/ZYGjsCTvFxpLiAMtmbv+CZcegm88PM299WM+QQvi8bQHOLNJM2esDfH3MWl
EuZSbZfB3J8tiDumq8ZJ2AyVH5mt/3rrASrB3WdHfzcT7v/p1eHdbM7NKMQhErs6aDvRzmbUcdsN
XppEgP2f33nEDhIqtNRmPeTBahpPbYzClIVGhk0QMzZLzlthRs087fqwZMsGYVEM+cNqZ1vdfyqt
TFnhbrErqY44MVYdp7M/LOxKFVs5p63/EpfSH0eskKLHkrTrfmAPxt5VmfGzvB5H1XNAaMuXvCCi
ZcAdYo8BTa+dnQ0mpnBerr4qasy6Ia4xW0+0fmjpwwyq3pxAL58QVUBG0UZfKTrYh0bU5gINkHGr
4Eh6usvJDEOAOCOBRBCq8VPl9lZXP/bgRxiGJBOWXX4t3MyMutqinuNyN+k6kw15OLDv3rmbGjfu
ORvn0SxzTzrmWh5avBi7o/Tahl9Z58ph0u0qMd+CiLpmIDuWtH/R2bO3OfeuqhtMYbF/8nrnXd4G
FUMhxRwAN0/nxeLd2xQwMLGfwE1wfh6ptojM5xfgtrKvwsKSp358DQscUYnxezes8fRptTyPzYiL
zWgK1TUp6c5vRnMMiyIS5qE738SEnkFIjEgB+R49VIQsufbFBN2mv8BQu2I6XmMP4fZ4Nu2QpzFf
sikSIuIPS6/C+aGPMbjw8GNs2gzeTm3eEL3uia8TTJNkE4EmsDShVQpJ1cW9MuXAkL4PTwNGIxMZ
2K1pXgrlmUd7fYuoIdiVl303Sh4t8AaQ7ru1GBq2CMZXkrdxpMCXzfBmVT/f4rlh1nM7SDN1aHib
XfQKCOmKJuSxvMYjDvDE/PxxoCF4y4rSB+2SQMm2/AGfCk+oPRE+ZHqzQszXLOt+xJJzKafKva7r
fBCwum1R2c3B8qwovyPux7E1mq2+/SMpslg9RQmft5swKfbHUxINXfuH39U2fX1VorltrBabvpsv
HI1v7j5o6gB/7t4n8tyXtHqqz+DQFHxZWKQbGJdCUeaUqRiGZLqX1batn1UrvQZ1177YsLZr+8ol
DMOQiZjrthjhmQxplQRSVOkmUTrBdloscVF/0vnq8kez9Y0Kd3ip1pMGOJnpKEnVNDf6oDRNpiQF
0FnjcVHVLKh73jegdFEAo2//EvCRRpT5C3fLVMrYVJFzg8CNLLuHGFCOjdChXc/B+M5PELuZTh3O
Sg6HHXId7x2HgtV4USWD+XxA/7EuD8qS5ie/djr/AiH0qrEOjetOzbtumIUdX2iFYtR2FUfr2Hr0
47cCo8ht6CuR7ZSPKbpzpDeYrdyRbSnLCz1Im2crVAsyQaSJ3hy6P41XtFaPNmVrFsrC8jYnHhDx
+SF7iZpfj+xOuAmwGGIbq+YkDkNzxtPOSRycZ+NyLb8NQxcUWHRmqBE4h5F0qPlQNijPFhzOdR5g
3AaT8HPpVjEzuyBDGY7plGwOTgajUy9hGlgRpsRIWHZBZ+/iSCwjWpKbw7oJRdYPLo11RwS3bjCZ
cLWRvUnbvJdLrtTcM/XOLdeVr+C9/Epr534Mg7HZrLHe04o1SRkJyMCR8ZKbBn1r3stHVmu97tuA
3VtCjtr0fZZpfziyaBOudBYKweT2nJ6USfl8L9S85nrqPHPXeytlEQ9TWZPpun5ubm8YlPMErH11
M6mPFH6zUty9HheAMFpuhKnrzKlP4Jf1jt5JuphFfzM0MFjEA3liNjtpWPkIPuwqR5h8pY9mc7Sv
g2VizDJuzAWMvzU7lfMq4mRHFMDNxq/oDCFCA4+seo5JM4D0Kn3FS9ihJM1Csd0cePEyRdwZw2zz
DVF1mBlTt+0MWKRsrK6dj9Xkl311EaLRt8anBFSZPqAJ2ar33ugpl7meGDZODVZNYGeVy73qdNqQ
OV6u8TYsNWfkGoTP4/KSxljDkDsKbHQ4tPt+iOdiR4do5GSzt4RVttuKZONVngTEdQHh1ZyigriV
BOklcB7zhJJNb3kGkNPCQuYXmpcjbyygA82n18s16yzBhFSxZdUibfOGikoqMWxjDXcvkY8YM3Pm
eattQgU3zs2hOr6E63nWmHRQ0q0xCcWKlCX9es+UGhytzU0XT2LigogHxwRatkL5WB5qYSXF9dKt
2ep+Xa1EL9sJ/f9JL3tWSJx8sH01ynzfommRP6EIMGYfknlV1cUmCivbdnNpzR7y2Kyfxk/9Qvnr
LqdE4fSYBMZV/ESZwP6oZKb012LxDA6qyJnGk9/MAoD7nGfrY5dVzYLM3+Ztp7wbve0jc7Ip6zTI
JNDiaqX8qJAGqORWPWo8D+wvbtY47cGdIaVYFJeTBdeV3JmGvksR9J3kg2jUFpapqD0RX1D3tgQX
2bau1WGU2v/mZLV2L612VOX3ckQyucTjJjq1nk5Ue4UyzhxebuNszR8aOnLZuzkXZl8ObV4y6FoR
4P3ItrnMk304oMe+94GshOQsaDYEF6vkxBr3Q9PZqDpxTfqZuDWpGYrV6Fy2LTUyRo7gERXh4ejR
b3Tqm6BQw/b9NeN6jbIJA0zU81IkeMlXLEyTWUz+VJBV5klHAB+hYGnhZywnAHTQNNuIRTm8JOo5
31fuX9a/fomh3JddpdeNcuNC9YjlIQBfVt9eUu4q20yo+Rrnvm4JmOMmrFZ2Y6JwyxuV/YWyQfdd
zauI6LD4Zt6Pm4cQGlIX0dR0LuSebJk5tN2YFbYvxvk1HDGhtSiVOS2GauvLm5ESWflOunExYT1u
2bK5iuYtrML9mmtzZFDTNXmQRYLAxyd+p9n8lWxQTkmpZZBKdqpyFCHo5CQV4MiMGZaImHX4f+4r
MTn5D86lmqNr61YnOVRKCy12ZGVL/ZEtFRbGyGPt7SUdApAimIHj2XPHBHbLXV7JGHk4YXsbnmoY
yCLrC/pSD0+QAqbhiVhiKtH9gBX1iA+QzTIc+nUsv4+lhdZUOkZgeyrui7D3p9202SafEuticE/w
wtv1Kw5npvyl8TIIn0ogJKI8ZUMz83v+aptD0M61Ob9lN9sOq/y5eBTRy5c90CkQjmVaWZ0ZjlZp
m4O0J2IgNlIi4Id5iPvwDtMbcxNox8Xg5vh6hrHjYsoTxTBj+G4LRzkV4rFBlpSpE6AQ0twrWpFM
WPhyD0221/A49Us439ueyTZwzzTHV+JsxKKB5bIpUP8ZGh9LzddL2hSdGHZZmTVQOQFlkHBxp7A/
rYENdJGiady5N20gzeITypbMNwL1MxPtDp4paKiwGwY+jM4efAkdeTM86zDQGQtTv4IHKQLXCTWP
BkuavUTPJ0lStHYrmAvrSw2gsVsqJngbk0QjSM3+yVqkGsJd4oy48MbjPNuft05QcQdo2YV3kehc
hg35v3z5mPvONH98vVPttnsuni4APddDFmXd+j3zc+VMBw8wlxk0pBQZ64W+CF+bkNsMU1Zoi5PZ
stnlMuWlQ7fjCjS3Zu+468it6fkUg3eR5TYMhi16ZxhTRAjrqT3oBPnugRcgzLdcv5YBaMaaSIMC
RMXh0L/W8qjDEjmMY2QOkddkMZ+zgZSimcJmA1aCDonG1FLNmgU8zmu4niLlzTFh8rqirrzrh2Ax
1aF8oCJ2IdxuYV7A8oco91IajVFCrJBXMlr7yHhB9XK0gjnHGioapq4HwMFXyK3QBPiNaJl3IT3z
g1W0ASmAiMTcjGqH6Mbz/VnNkXfDuMvurh6p9z1tos5tYi9Hb3d+4S5zufOSeNHu5+f2zD8iDXyU
Df//n+Y1f1J5JFEsxmdn6//70634EzCW/DH+9rdOT/LuW/M0nP/ST+88/K/nf8Y2dv9t/PbTD4d2
FOP6fnrq14enYapfnuL1N/9f//F/PD2/y8e1e/rP//hTTu1o3i0Xsv07iwDRiL/1scyTvL7OfIH/
/I/bJy3+lL+84JV3EIf/ilxk9QDwuEA2QE/8m3cAeeBf8Ab8GGwepnhUzv/NO/CgJDjQDQzGCbAF
gc+/eQeO/y+U88EkgqhzgMDjaPMPrMXPGqto3QCpCdEcCgF6GqXqnxuUNGIcARRc3RYLUeFe0V1z
3lW+qtw/rR4DqbS2ALRSAnMD65jVPeHT38bq/qW593cY/xmT2VB6QN7BY8anCrUhdBt+fgKxiLqg
lzPfyEGRpbpzHyYf/Jyw4nLFTbm70iuYkPus7/VgpWWpoRfWjTfiz5k7vSlahgPAtrc8T5610f/W
i7QjenZI8AAOhJHz63O5theM3E3OjQvXcNjHEvfQXS/iZd5VJR5/KekEd8agPXKMqtEJJUuvWQX4
L8hR99iwIrfi+yg0XAVymJw3Wovn2EX8vJCrA40D+SEEyHzeWkbf1Hc7D8ikoDMz7W1pUx3xOiu+
t7TddD80krzjtVMBtz7OLjjsVPtRG3/n3Jl6/ICC/iGp3Hi+zl2ESI51MCfifmlnEdy/McNnXV0H
oiY8YRYtmnm4vZ4LrzuSANXSrnO92brWlzMHnhF7jCne5QoY6qEIm/ZJymJ6X+F0AXRlUUNwoXw9
ijeaomYx/W1SgVuAvYcrAlOfhfcLaaQVRabr0Fmu3SyacXxzsDC9XZbNC9Ktmsrui6B6VuRvzNUZ
6MR8qgEzGxmUAP7Bc9v7b+i9lho7IjPrCB7MCeb9tPWYsZNJ2TbJzhaoj1vQlzZayb7QJwkgBoUz
qyTq+P1EnPWDeQzmAaA/bDpgfMm5LTwJbl0UqmuuKXtV1bqbOulzb6ukLfTp9x8V/DLOgPXgOKCe
CYX2F9xDA+BoHtpF0Q4sXeuKCzOcLv2m1FuqOinkG5j6sz47kETf7AEap0ysORp/PkNURsUl97E9
r0rU0/bdyxA6RehdNxGxzqe+JdS6XKnFv+XN9stH+8gFwkbmS8K94Y+fP9pCmtRLaKRchZZT6lMc
NuSGVeeG76TYGFerBIp5UPlkvaW8cD7Gz0xhbgCDBTbuU2dAQMqf4G69trsaCKjsnRoxlTi+HEcI
jrOSfj+luKWdgZaAmIHPgDFP1Gxk9s+B3IPodIb5E/xLaa3ykFvD+oN0dJ0vvBzpsAP7WrY7WB/b
rk/K8FDWs3/d1FEWHLJOre+8CKeFufKTy7Vb632k/JCIR8bXGY2rw+K2y66HLJV2/Thf1X7jfVZJ
uFwo2wofliQUO923zsGbxjsdZMUH08TEPrlOMpBUR0W6UvlXtgWy3Xqa63rYDYTUP5Ix67930zAf
c8upLwtvC+5YDt8bwHqnwK7GW+qV8a4L7H5Hnu5cIPvaBPAc3Pi6B4Rzirck/mjpIH4nZNKC9pZY
Nncwu2wQ4je9lmpPeR3JibJFsDS33BZIv/iE3mP/UERula4zUt1yCsqrEDgANvPNp6Wrtvfz4upD
iHfsfiaHPo3JEF7kgyy+ddP4IxphHKSLX6ldslRbmi3Wtm9ocJ6SRPs7irgziXZAf7ct/O6OTNNP
HbCoRdp1zsVI9ThdArt7zJyFYlCoqzjtaX1/66vJPWVrEB3bIJMfc3Avh83O2j3XswN6ig57ihgM
9SmQC7d+UN0PKNa+D+KR9lU4Ou9jiGMPs7TnH7Qr9S4uUaS+wqExTqs1WNr3HkK6acSTwOXKV3vY
BW1IAXECBPc1yMhMdjAp1I0r1+BKd+O2C4psPAVrmJymsKPe2HpXsgipT/mKuphU8J8Kfq2dhlEd
QtAN1jV9++2mpKP2MYur4ks5t3W253go31VU+D84cea9gws1Pza+g2JzMdO5oQRwrUIftJOIcR5Z
E9/pU4X+w4nufXEgkRtl2lewQfaUcMo/Kx1cuyi/D+Ee49S8pF9tqTJoPijc0+vhTkPAmq5ktv5J
pcz4+gxOWpfrQNUEo/s58aM/aHgI7IMwb7woQFPl6Sii8ULaPYgEu/4LeQEHeZBhOZWeqtIirOc7
FWEB1i3l0Y4qsm9b0XLVY86kBu2n1d8EotDM0Oxv0bF2BRkgvc5jOUU4brgIUvbLut36VJsoUDnz
AQxk1qRUdT/QYrkpXVqRayT/Cqk4pUuXXzrd2nygYvkZhWNq6zHALvhoS7o62v7iiPiEaoS3G1Hk
uFnzCTseMb2D876cgPnqg1dXVKVzPR+EW4HAtbKVVQcJkbo1GRiJyGZqtMnJdUswQU0nAbetw4dw
y5o7gYHFPS3c9abMPXXoYb5eW10I6GyIZhAW29KjhjWiMYq2oTvP+SGImqxPIwyj5l1WFPrJo6Qd
7ORUJfSSdH3roNRdXcfFUtd/FFVWW1/EjI0KbxIvSGmtSVQWt11CNf0vJyudH4qZgwTTev1Du1I4
3i+tGse7GFZk+DmhS5Y9QjRwsUsUmyjF1RzaLoJJcp5BxrnrEH4A+2f/1cc0vQgHp367n/04RxJL
xMbfJ8f56PgSmLVWOLVozZE9+5e68HmqYS29A54ZlS3wVVl8sYuHuRdH09goiDELorphokt3TErp
FpfLUGeoxq0N7zB7ljGIW0V1Wzg5kBwU4qf4Jm9tTMMH3YrqCs1uYERYXGnZ30BV8ue7iJPY9w9K
YioG6KnnXHmcikqTd2boYmEGRzF/59VNPhx8zlG8cSK5+DdBVwfVLUgatd37NLCmvWvh3/S0reyP
26ar/G9uT+B41a3D9qlNWGL5riTXDu/CMOdWAumRBX9o5TA2Q8zZsRsseLCbixl4DrYqpGqWdhu8
RNmk1N3qLTt6zkgxumlUjvRvAcXqHgeNOPzYhLGsD46XLMm0Y3XOASVNDCdTJjYD5KC46dsnY4wF
rBbNZ3ntwq8sLm2kcvIScaJYLPTgbWaoOEStSPoe+f6wvQ3HxfWO7aC8B2BzzPeNstvVD3cWnJKy
uXVqXIPhJk2obkc7teiZs4tTnj7H6i02kzu1qj2iipe0WGHIeWDvz7GHw1VMSZo+VlV1QFULatZU
ASo7+gtwXlw0KRpfEQ58eh5X6xCVwxydghy9ESmKPCr3/uxX0wmT3yVOLa+I5Q0+KFV+lejI9x8T
DZLwqWkXpsWK7W4e9oR5Jbflwn/0ifSzjNUhl6Mob1ycwKev47K0oJ6VtGtaK+ucSf/Jb2xTh/C2
LECDGX6JTUHQ8fruPfVHe7vkkPSHB+rosYOdOGH7hSy6XHzqRhd0Gt5tGyNVOMoDqtyvLUdWNjUA
XRQ0c+QdB/RT/ChdSKr8Nq3XgiYLeDN8kIGjIO9FLyjzlRz3clhNMQkcyVR+tFRSfI7y0jlYAgHg
Ok4UTrFDpS7zvs6G3aQyn6pdoL8GFI8/OeucXHVtQe9eOB0IEid8JCz/rGCrX/L12uPSkgOliUer
Cr7WNdi4pT6qyV6ztGvkeJ9M+pua6S/XSNOfsriMsehuMiAKK+vM7YbLUGfWBxvI1mlD6Akqs9/v
Qj+SfKS232OmVO4TlCneiWimpyeScA9cMqDZqZy0x7Ed8GkSTQeFrP8RUmNyZZR/Dl2Sb4DKNAdL
LHWF6L891g94QtXIYdMsxQuSZjtwrLK+KuK49tKJ3u5tFCCCfAnIyL50AU5eiKZyLjxnBrTewLsV
xf9m7zyW61ayNf0qFT1HBUzCDXoCbE9uWomUOEGIEgXvEj6fvj9IdftKFEvsip7eiOPiMES4RGKt
f/1mejCwDXADx4+70K+cNtBLYV+Ms1xOArbRhYkYLOCZYCNcsartnnudNLXjIRBv7Gczboq9hfFG
UMyDYgo3VMe+8tpbkMM58KAYHaVKu23VZS9ClfKuje0q6CClgy3C4jDmOrmrM34drrruR7sYDNLo
hddcSr2qrGBJGvc6myS5FpVlx3zwlBH6sjfG0Caq/iPUPAkUDkbPNw/ZwBJaoGH6VvaT8d2PYB9m
i7Ae4Cwj/Syqugi7Rmv1wNfJDx/Srh8DeivZbkneth9ywEN75/px6X0WEk7h1TgtWRd4bL50nXaX
UQJ2SbKpbK8yg6byJMWQOTBsVZQHcGaLoblP+Vif4jg1n624ji5yazKP5lzUYzgSsru3GkynAs82
l0Pex4u2kTWa0CAb5XCa4x53gl7WN/BzKKi4eg/6EPOXoHHc/EMFCWQG0h/NxxTe9sfUzWYc0Lv6
ricC45isjf1GLHN31NsZqEHKLt0qeGx5mKa22OlO0zhb6IY9c3qRR9963EsebCNtvdAZml4PBlDL
NADg8atAwgOugtZL6qAYsv7AL/bioB31tNh0PUD8PLu9sRvkgJkmCeBBY1l8t8YM4Tr+iDIdQjE0
w+WSSvk0eml+bxQwIgK/HdSjtdLykQzhg+Oi97euPCiN6G70sp1C1JwZAx9e+5PnLd3Hnob/lg2d
lAcD0PdaYhh76AcSY+YZjfOuY0qSbjFJBYLXUIqHYP7OsPPLZT7HlhN3h8xPpon7C8jLYDy3tdWd
r7gwl1jbGomav8DVdbezTI37cej8ELZKFeL5Gu86Odt7GcX1rovK9EOOyQiUH8aVqbTHEPWs9cit
be3NgvhoY9YpFmeMBhyU4wkWb0lHEih9E4ZlQ7xpLddigCCLZLzyqQ9v2lSfPjqpO1Vsx9H0cbaq
/kRQVX6ZD3l5bqryTGJW/3Vq++jsYNl3zdCu3+nzYh9Ql0JWsyaXEUAan4gLycCYcoF2P8/kpdIz
llhnIr5kt9AODV6613attC8ejcocFppSX3lZTVyHLKf6XKRL8wXkedqLwftmVhSYXM7gDVtNWYIE
x3iiuUr97CBS2rFSelq7YYrz0hKjfNIm3gtZpcY+6wq1X0ZD0l9V3dnsC7lFuvs89Dme3TMCWGSz
o3Hv0AVvxrJMDvTkzbZa7Bd71pKN0ZUXsTvEu3aK/Fs9MvUPPT3ASaeKDU3pT1eg2iJUXm2SGqf6
LcZ77ie7i7orLYNt6ml9sq9FjjpeNO7R1rHAK0Vnb40y1TeFB1SuifYSFyqT6geKYztPHdxZZtpe
7hSneop4R9rK+Ay5Tt81DOaOcLF1hNFFGo5ed4gix6IaGxvf2lk2FZXihHZeWkYbpedfpeUmkMk0
fzsyaafQ6ZdD5UTFZnEG2lHG+tvSj/t2PxvW9HWZxMdGyPyUd058srM6XikTd05hud/pser7kT7y
ium83m2ZLuTVdvK06S4SFMgbrxuaa4TjlXteSt4uNBqxd5GUs56mEFI9eyDfp7fJ2aoX5yatbO0D
Tl++t/fGKM0OWYXHXgCbNnqi9iHSsvcVo0invNMt3fy0yLbb12kDi8OLc5oyw8gfvJnkGcx75SZf
TQv1nGQRlfvFMa3Nz8M0NndTMlNHtdF4UzXtdELlELNnu8ZF5CywpKgT7iPdw7O/hsuTzgYlnU2k
aOtIL4SDrV2nmfmQ9YZ5cJIFEFAvEofhf3EeUHTuPNm7Fy3crU0/NuVXtjJG14k2P9akS+YQIt3i
qFZ/F2SA8BPgsZCo6I3z1Szd5ZJ3m2jCUfiXc5s4kPHyZ1rjjHA210dq0Jq3Fa46GyL2hsNcmc4u
1mOKMtZJAgDR5scS5iCitCK9z/xmvBKU/81hhDEQooosn0SrNZ+atm2vBKKP0GjK9lCkrfYF4JRN
XBXVjhXt5gePoOUdkLVi4G9Fxnc5iT5UrltsGyFi4gJtse18mTo4nkgL1lfudnR57IxbUSN+69ME
rXZePya9zG/MvJB3hFHleGczwky0Ra8gbeZnP6U206FVHppm/JaKXPbh2HZODXUvhTDq5s2TcjMR
QPynQa34brP+4DNtqYa/wOqRZZiSyhpkunGDhrY+wXTBobw1uwtLtN55Hk1xtcaT3XajibOZKl3z
MCbRBcRugZZKFW5IV5NYUPIMa9+n2jRvkfb190nmVdcDk9ovftHzAqZK/54AaFDZR7SrE7TFDUBd
dC/0Xr+qndEkfoSa8LISZr+TaTPqISN159REuov6w5/2sEuOo06kXgz7D1uKzi6DrjeUCGjR+5cB
rHztJsdNNY/1vqiFCpTInKcu180vCiwG/ePAPka9zw3zOncnKVm33ICXQviPTZxDoS+FfyeU0cBf
JsNxicriYExYOxht3u2nVmbHWJBJEsfzvASyM5ZLrTCh71Ih2o+62fa3K3saSMS2OQX3gpbW/qjJ
Zf7ikOu0AwEuxXa2pKKLcpvPZTwtN1672GOgaZAH4BMSz7oBbhxIGsqLp0IVU/cZfxAGncrwx51R
5VxYJWvx1S/j+YWPJQkBPNhL5G0Z1E30SIE9LeJ+EOh64Bbp9WWBqwY7JupOIgW8eNqk9ZinF0BG
UXwZOR58xhzk6Fmf4sY9WGx2Aynrjv2IFnf6WOQWnuQGzYuvVX6QGU7fXuLpEw394+wY49Qy/Rej
abVp2Bte35T4paUd7jOUhvN0XozEeMxGE7vfRjxKvrRnXeblC1gJJUcD51rc5L3RznUEc4cZeBMi
4NSy0/ijh5EJyMAVEkh6SWh6hdiDwPRO4GBHzafBpUy6aM2Un5qoO6tzm3sSqtQS8X+WLokY8jKI
Uy1vmO7KsYCpr/tXamAoj4HuKMYPsd+Lc0Ess3NuJqk7T0NlmflZTdMSbSOn8NyNi0yi2kMFXQni
qvX4U0tbACImKQybSx86o323mNbMZKoiLYZnwonRI6SMrokv/tE+s3FH81ctwRec8TD+8NFHib7H
2hkMAjrkjbFXvqR+16s7V6GJEOwpCH9DVDCL3CsoSsmFp2KVXeA7Pro3ltabGEVaCbIesAEz4V/C
QIpCpR97LZvhXOpufPSWdMgOq97zqkDMoW5UZkcpKo3SAtKMFM3jsFidizmT2bneCWKGOV+bVkfj
j0erZV5AWlo9ySwINyVmx10NPNG0KI1CD5VJeTMprdF3tSs6UJCcWvrYDsVSXsCYBvrW/QlSwcBO
w2xjjOL50Y6zyhOhgRSj3jKViMTeM3qz31OaAhbE+awbxyXFKiZkKtT7cSDspTzpwAvDRri+yM/T
D32ZlsqGJmikQj82BmGTOzXoCNADMOZ++U5ihVS4rMbKc77jLgiTMlxTfZwrw0jWkVldc+MtTfJP
iILQ4GydCPYKtFMx2XMi0aWXBczV7KI0LI5duZS2n9iMM/OGWiiTVMhGe2vWhfElT5j7t0FJtybp
4S054+1Pa8yb0zCQidZaRncWzDT6cQV2pT1EgeVrzve204zxw7/om8XorRQV+LHrYrFRLTpBjyUo
xVPpRnQjDRnGQRJRYn7ojCgGHp4XrwlcNWUns0tcsZNRxiZlyF5ZmG+put61UWNWO8rkJdsS9VbZ
gRY7qrrJsozrTLo6B1hUJv6bpyKNjU9R5vZERHTxZCfUcUzJQoelceATOPmXilJX266DL3GuVCfa
gA+/Mm8T0WF7P6Xwd5MIegUwl+fvcFEo+12rK64asMO/MOQwe3iNjitylsc8TBw3oKxFPRXBLrWc
qWQ4llXRZuqMPAmntqG2YuOb21M1Cv6UcEfXo+Zj5naCWai8kx0hsjpS8ZCOghZonYqKH49VWugr
7s1i8MuwRbPXHiNp6zAqcm1Ul1pXOGNQl00/7pah9Mytr8apupq6dvVangftgsVFIPwgRX2E7OrK
O0EsW/PF7wxkGIuLaTBAdtacaDXN5YLB2IB+TnpOdcB8udTvEkgn1YaN0FYbHzl3dgX7zvaBFYyu
Os+i8jdwpZtopyj2qWEr3/EvaYzaNPD0fC4RIyIdJCnATAF3hS8ffxLTf/LjgGl6P8xn8h2+iixH
FG2IsX1e4AbdxCWP6ADfUXbfcPcXOUVpzeMeYllCmMcc9tEtSt43WEU0U6aKm28Wj/oLGFFuHXp/
rpedM/sejMq0jqzNwsYQbdc3jC3ao6k/QJFhafRZsTz/fDl7abBGPV367UFHoJjkkK2wbjpUowEx
PHFMgEF4pao7mVlpT7uCQtHZ9RIkkaEQTLZtnnXZBfKACvmdZfXVJoHetZycxZTxtYVlfHuRaRWp
95SiqySuS+qMvrJPDW8kkHki9pNkbTfdZixcsqB7Px9C2MXZxbj4bXx04Yh9dzt9Sr5btW0okGcz
cjJunADZIf8F4zqGImX5SciBdz4121WzK8uV/RrXBdYcobK4uBvTHNk4mjWsbm+qMt5PJrLCTUc8
rKcCTAHbYm/3br0QdrUwHl4l3TB9M7Cd/MRnwMnPNsnFkJJsnWW6Y/wLsq7ZDbGSTeYvDy1ZLpfm
kjMUZxAh2T9/sq7mvKLuzuTUxmHuu055slWm47Ag0lUy3jdkOD2kbmK3e1+zPc0AKKfSZp8uo+m6
wP43vfbnNKl3XoaQaGf2fWrt52JknpXYMwLwsOhyjWtoMHQvA3z5iuLUlZ7mbibdyw4KOrl9MJKi
z460G/5H7JDEGtPIcG+N5O15X9HqJptSde2zPqa03X1HhufOABL7JFsvmjYCd2Mz/PmN+DkqnUt4
eVtsVo17O3Xq+MxNsuvbWiwRkAXD1P6hWZLeufq5Y7otWuOPo4TiiB8QcfIhEkfTUgherTHZa93A
gyPYkMGvSJBtsAPjyn4gyEJlR5NHeWzGRGThMlh99w1JaNRvcBVZR/NOIR3Mis3hIypjb00BK7rP
jeHq+I4snsISyq2byezDZB4cKmUesk7NFsPAPZDRzbIwloiaWMOxrLlB5QR4Uiz9rO31Kp39aw3k
E4FIHQ/eU4G/enEWc+58BWZol8tO6wVpLXwWxw9URDZcVipfdROZEIo/uPHQ8vrO9XgUmeaMl0UV
6+oOiiA/dKAWDcAgrKT0GGkyEV+zyllWnQzk/P7CQmrRvvA9KXI+KDrU1iIAv1baFZY6RrOfEErp
BzzVVkBYG0xc/ze00NE8hcmI5vRrVMoYsR0eefWlJ+2yTtZtylAbTfdqlWzq2dQQbhg+A4XpooI2
2iAg9OoJpUhplePWQc5nPsmSgK1NhIEPLxXDAZ8RQerDQwkMYHPqYekm1XjfyWJsbmkmFiSbaPlx
fS6GSYRZZpbloYnK7HMucQ1hiSIrXDHsmSnHoSpbz7gCfyrbLZ1eb51ihqaA7Qht1cO/aiRbHyyq
riVGwtQRJMGnC1aG2/MWl6W6ivV8/GakCzuA5hgrSZCMjKh5kmSBk4epI3k+r5Lw+d5rsNjcpPHA
Oqu8ioemZyhVjkAXTXPQNC2WYWHP+XCvdGqag17Q9RxG5WoPDJq6wzTpSxMKbDWyy2i08UkMY2dc
Zqg7Wvziusw+v9CzatWnGDOzZ4iPWftVh6hLHzjNieP2wdQmMzUAM8uEyKe+NONnRNhT8mny5zb6
Yi8RayMC3vS/M2CZ28PSJ9F4lEuWbiyl5QoMm3QDKqIKD6czVuSGt41Gp9PvF/CsJojXG3vArVLr
LyvECNVVBBcDTjOM/fzRZs7PRp+jkakDg4iYrtgR8mUKxocUXd+SJHVGD85+DZW0WnBwviyyjo6q
M5KY+1reWKiNeX1d5Y/7hVOe0mCw8kzdwlHms1qTHNA9l9UgF4hV8ZTC2WEKNVzgQtTUBwnHzliH
LKm6VLI3zSsU/F4VaFhLLliPTrRnUaA00hY+IclsU9CRyp7OZdtX4m7EgVocELmxN7d06Pk58ydH
ncaxqOADNSik3TnU8qVLj2kX1f5NFrnCvfIUxlyMWqhYHECRBrdySnlMOy7oGQZiDA0wkUfX1lJ/
CwxcDt32X8zgYbIlWGERl1G7GXqgFwlyWjtxsS3hVGjNtaWNveGfNdigyUrVp9AdtorDEvjxd27H
Kxbg2r7b6A1c3C8QhsFo+Z3EYlNTS2eU836sS8e67wWGV49VJmAAz4nN0M43mLjfqIIn9MkvfIrn
HyfwP9TSd6ilyNN/eVJ/UEvvv+Ck94+b9EXKl3/gbf2Pc9oOL8Xv9NQfv+NfbFPb+SccTrHaZDGE
xMTnv9mm/AgTSM+Bt2gAHsAm+pfHtXD/uQr3XeynfSzj/dVgvat/eFwLyKsQ5bC9hKMKHdUx/xOu
KYNO1tEv9DsMoHiDdYeDrOwh6Fq/rzOhDTSq5MfuE2V1B3dKHznmru3KSzdlvCKQDwSZWoDHjD4J
3eQOQ4ELVUXezhuzfVLwE97+5GBnJYHUBoSSCQANlsRWVB4R6Gl5IUp1QoG7jt3vh7p4IiLou2hE
COPlYnC0EyoBJIVApEE6Z9/wHDlOvnhgBgJdJZr7rTnUyB3Vg280frj+RxYDaHdZwu48x88lDteH
1FUjQz9vDkbLfVZG91LmvgZMgAirHT1tm+sM7lDl3HLBV5aonlLdPNRE8OJhH1EcgsUFCZmNNEt+
WMAP3EAsUGdFXv0BiQxiPgopppScQZp99zAGwJgTlDC2209FUz75dbmtjOjU8/UKmCucltHd8X2a
t2WfP+u29PdQYuPtaFTNz9NKOxPUowWRGqsmrLP4o69dz411o5RHyrJXP02Lc5XEqPe7Pv2G3hMm
P2cCZbPeVA7TorTXH0o+AzeijZhDC+j684QIy2TWN7jZN5wwM/D2Z1nGJeiwQNbSDFeiNh7LTkOM
OT2NzvLQEaiNnYFDinaZPE/KPSova0K8ahrcLNMm7CI4tYqY90T227IqbjRfPaqJ+2TaPCP8RQN7
GG6HvrnJ9bYLs4XryX1FMwUFlRJ89ScxoGUN/Qlx/NJO7a50vU+YkIZ1MZDtOzr4KqUDJkBKD2fx
mXouID6E0RNbfWDV6XPUzQu4RdFs48HUtv4iKNVrGnJyVmJgJXHrkOCSOUxrU0ND/NfNwOPokukL
rX6H+BAVvG3NpyJCGAmIi5sXMZP5ympamJIG1cwpaOWI0Q5iAQr5JdT8od9SjnQfkP3NiFQsbJt7
mYW8zGmIyrYOKhGdMqnj1DGL/RxhFJMKqstitAKn7K8WF0jJxkEpLBBaB4lisTsMCNzG2E6WEVqZ
f1wHs8KonhRGHEw5nV3SGidD5HfAGDeuztNP2v6mROodZzvg8HfiM17Rb/F09eGar57tNpRF+0e6
xi9EWKfSaxEPbrwnHhh4o7b3S+YcsKShzhTFO6TQP0znfhwN38D1owZX/jXveBwM2vMkiveuh7Ot
E/tEXA97ra4+4WqvovxqsmkZEV2xILtPv+zT/w+09p+XyqbqQJuzKZFfbXUVWBHAkklGb54/W7Ze
bxyNVDkAFYxs2Gt+PIiSoXxUXHpVealB6Pr7Kbxipv44A0PX2dJXAQFzilebrWULtN5GjM/JeBZm
eRknzrFtyzVDcFtH+Tu3+0dK7m+bu8fyN/le4DkM1Pna7ruy9E5CyYz3ERVG0EvoIMuDzK8Bg5NA
EhYAsu1/gNDoh4k9PWTCOffNs9limcHkP+8Zz0Xpzu4r7H+htdTaphwu2mx88GpvN5j5wWraq9Jv
9+obUuAqbNHGugswvWI/qgbrtlo8j5LQPcIw/pJNMPHi7iKC28dutNW95MVpZzSKQ/E0Fxp8Icu4
xL1fhpw4Xsxjv81aAwddiFVJMn1pLf9DiXEQDYEloUwrLRwn8c1t5acMSWNAJmK3bwYDxEt0kFDx
TihinCIwIHowW7ZPz3zIF+9DovSHBaebIJXeFYIDYFovOVXpsKubdWir2z9N5/6nlnqvlqJq/ff5
IMFLkaqXX1U66wL9L5GO+08IzavFKPR8xDZrdTS9dP3//l+a5//TNG3X8ddtC8/+/66bUO+sZoRE
AZk4Pq1F1f+tmwz7n1TTSB1IOCSFxvf+k7KJI/xaNFGc8wsIUIDwwe9Cl/L7ezyYgLGEH3d4QiVH
L/E2aSXpZdV/tl38PIxBxUiMF8qIH3qYX/bmRbUka6uFpE1Nu6h7fQeeF1nfrBkbGZG/o8N47av+
82g2TqAcajV1XKnmvxwt55IMHI27vSfdq5hoFuImp0+p5pLWirdZKEWznfnAo+40NhJXRGwUn4yo
xHQ+PTcqOc6AsE6S7/Ble0Yr86HvtIdf1sdbW/ifXRE33hPs3xSuTIRfdUXGZEXmjJcHG9rMINDA
UruB5tzQ020Y/98zOvzQMsXGEOeuyU0GThpfNSzebhAnXurmfERmyMjJJqYxaWtG9XP5zkP7sYn/
sun+uI+sMRy3KKsdz14/Ar/cx9UNi3w8xviWKyhp2iUwBrkbMxpGatsT7jOfkNEEHpOaUGWwZRLR
B1br7mfMlWQy2KGuDZ8T2T5NVXWv4upQw+wNCHQzt3+/na9q/59nSpuxZiiRqOOsppS/nKm25uwU
LnczNkW5b8qlw3gsigMLXnRe++5BOAYUZFlB2Zr0zd8Pvj6qP24TeZ6YcRKvRo/7+8H1wWucPGq6
fcE2DVeD90j7/PdDvH5NCZxF6bSuZzRsyDJeHQLtRCoSohv2pe5dDEt3SG0suWrnnc/s66qG/onj
oCS08NMn68V7tSqh4JdLViXdXvryJa685tzhN7zFnbvCc8Ut9rC4QaKWIt6oFJgOg7C7v1+pw8b2
291cT4FUPJ3tT3eI5l1//sujtMvKLYpck3ukHBCZiALbgt2PqAeWZddj6kHl2U/LY9qkWjBqkfE5
zm04oAUUZd3OmyTEnjV9GRvcAMBma2/l8c5HtSD2QFNdNjvH1rqnWUZnpB1XTeuWZxuPhb2Rj0eV
qWYDkruqftF0j42xxxP8emi0YU/ss76ZYvd6zOvdnKnoY133RkCkwKWvm9aB08DJVo5bJj/2LjLm
+IPodRHOMKsYxhCCDXX+Gpm1uxUpiiw7z7JwkrAVIAtfTrlWbMnuOPZgqYj2dZwv3DjEmEZ7xJEs
3+l+XG1jMT+LkgwXw4G/E+kaaOfBMidza429f4mk8Z0Xy3pl5/pjRRDw4COkRGDHi/b746jLwWOO
1klMbrErZoCXY7QwJSFbw53LrlVN6V2f+OjDZ2+uNk2TDHuCdMUxaS39ZUjth2GwputpgOJXs7JD
mJzuvivrZZ0ha8xr43M32kEssTAgSDbWHmfJDxsZI6OH1P3EKHchq3M48BGxN9D58QDXve9/X3Zv
vWBr/BszGBag+SOR+5dVt8T6bBNzItlAOu1jQV7GOVbdB6bML38/0Ot9f13eBNn6UKD4W1iv9tQJ
IYkEH5H7Ri/yQ9UqNAmworQFpIFdC/C5345d8TljHbwDxL11jY5pCWzdkZ/yev/+KHULn7ymb+S+
w27iBW3OmZ7R+BxBeHrnSK+6g3XRwERfJYHsq9YfR4pUZ/eFHjV7Vbk39tCiGyrEfUyZIZRAl9F8
+49vqrNqZsmw0CHArhXWr3uGoY1RNeW63Ot9CvOJ+Rpy9SC1nX4TNcZZ5EbYF+9FB75xOzkowxrX
oP/haf5+UI0YqWJOJ7kvYyvf+E52KSbsqkwxv4egvrUtOxgArduijRTRerUt4wEAOR1r+b3pNi/x
gjePi1mMb+Nkh63Yxp7m44Ssq9W7KuzK/Ovf7+6bF4r6kEpqTRF9vWSd1htd6bNuJIBQadtnBxJp
187/+aJxkDquOS4+9vGvcWIfh+0+iiq5rxUBSqaqHlJZEG/fIH4ojA+wL/yfzcy/96p+/eVmnTo0
lXyz6aRdx369bjC1VLPU2r3Z+/Yj6Hi4svCT1Gf3XYq7ZZmTDWbWzdGZYnPrmTL77HXNduqdemc7
kzomy3+h1f/+pF4pmteXZ1Vd0inYJkyT1+vKweLYq+I1MDjSd0Sx4DLmLV8a/ysuXAUsjJmcH324
sX0TeA6Tr3eqvjfeXQ6PsNb80dyDyv72LrmRldlyohO2p+yuhxeHNdSl6VRXCzMf5vDx5u+r661n
YMENouJgT0IN//vxFkeL2TEZJBfKP5lt/UhX/s5zfuuSCEPj40WrBTb06huGE/RQRGpq8ZpNxE70
YxWacOZ2k7F8gqJ5MbwX7/tHB7I+w1+O6L7aamPC15CTLhyxbqJtFmnjdYOL16asxi+d3SDNlG6F
EVPtYbwIv9KmlBuc/DOuaVeF0xx81I/7yO2+jKV5jlcDGOla8yFz05e/3/233m1hkPK+6vxpAl8V
zgs5aXo1Du0+17IHF3f7yWqv7Cy5/f87zKtFlQ+w/ZxhbPf4L+obXLwIQkKJEsGReGcXeaN8dH69
oFfLqS6knyooqPsUgjoExW05atfF4Dz05fzOsnpzW/7xnQORImXux89/KRqILjITUZDTk1l1AYIK
7d53mFIaV51nn3WvOGp5cdBTUe8R09z9/Za+9d4QVoPuf42P4a/f35tpTtNJb1hipVmhAnO88bkr
5+YdqPG9o6w//+US0XXNZkJltl/gXIMVYMr6HpT6RkXk6YT5gULg0cE9+/0QMwprPAGtZg9r6zzW
02e8B++MLrtxk+heb0tiGHwMPf9+9958doQsc+c4KvG/r/aEyhkwBW/cZh8RorLXqjnequUOAyR1
nF02Pxjuoe50BoPcwjpGhvjwzgm8UViD+LC1YbSCuP81XJ3NSzSbc8nza4ynui0eNahqOM9PoRGX
H+c2/yya9HtvFtW2x/A+KJHd/v0U/DdefnplwpwxaKHFfy3yr1OWV95Uzb62ZbRXsniB6Hs3VrMb
SMwWgxHLXtzEitt2ktapJJZq3484aqQCtQt96gYwJb/tlijZGzi3xR1T6robix2ULvxSHTRlc54f
C3zpZMWMS9bqCgpGvMPcDeZF0l0Q7PRA4BZ2nAii59nP932PyVRLyvTexWstNKxR3/STdizaSn0a
0pSeLsbCstI6vCR5Yo6mFtBvgxkSDrTMI3KmP1Z+PyVFgbuhuGmke8RlOIEPBSGExC8jTKbyTGJq
fyl0SKemSrdDH3+YR5jOTW6dZjlfxh58pRxhHdl5HrN3BYsPppK+EWALcI9UxxApLXZEftw76WIi
rI2dY6Ss62TG7wNH1Wqb5FP12VC+GSDpu2hLOe07hYSo87zLEZbAbsF7IHQaWJqmAXMeToxxylHG
rEDF99J2n9OOnIlqOaZaVmzizkdXW0v7Yp09HGtUI39fD298JskjhMiAp5DOB/nVux5lleWXMEX2
/VRlyFJQcyRxcqt36U3sZ3f8qXdewrcOSMPF3IZiY+0Vfn/zyYEi4y1pmz1el0vYFB4avUTfRkZ+
8tQI8aGv3rnEPyAtPsweJilwDy1qK1KXfz+kkMx50crUFJn4AbU2noQAX9l9DacqGKv0y9DyQ2fM
fWST9m1Zli9N3V9yatU5NmFMR01SHA0/Mzd2Oi/XTBSqZwGlbzcYThdkXoEXzt8fy2sTo7UgZOTO
NsEuhV2U8WqDXLwyJyY8bvYdlhCe25yGWUPfXCbXntXgReaRshJlCm1oa34fNe9eyOm9gK43tgqP
bCOKf1qQdb7+6r5NMHL7wa352pShXTBPn3o7TJTrvXO16yL7FUxbL5axBPshHlQgDq8qJwsLb3yQ
53pv5uWTk9k7Go53QqjXrf2PQ6w0BSKxV2+TV/cTtALDQImGI5/Mh26SXZhUFTk0Cdq0LA3W6seJ
rVu3s7t3Lu6tT52zfnJ0G1GS9cdHBz4ijtp6jcwtPeWEYRZN9AFy7s2SVDd2TbZYlY3nvy+fdUX/
cbU2i3htJ8CMXj05xAqe0nuDq81tSXSfum/tcuumZCQgUH7nYG/dWgYJ4MHrtOMPdGNYcP2eCY3b
F7Zzo2H/jIizDHPLuWhcwmmEe2+1zj1Wze/Mft+6sUwv1uBEEsbBq35fnvbkYG8toBeOGOIa3RbC
LfZ6uNajIjBQDK38hDx//Pud/dGRvrq1gJQ4i2G/BkSmry/NL8VRPuLEa/Nh24/Kz49C69C40a6J
zn628jkme3RxAm8un1OnPwAvbao8vzAWZ8RKU3FbXL/dAqqWu3haVBhLy/Zwq7TsrVaz3cvsqxAN
WKDWYfyCyrByLJvsP3nv5vYzGo/PLq4GWKQbH618sAO8N6+Um+Pciq9s4K1WL5aJxDPrYrBG7wKc
ZgwQ7iabzM+TrexaQhtcae5WfslmTNv7v98ec32P/rg9QGkIz30Sd8Wr98wuhNMQs1ojqi8pplxN
BObagDWdHqCasE9igcqOAOu0rNVBQkTUExkPO0wk1b2eiE0/JN3Wrcujrepsa7h440xaCzkzFZ8d
Lys3WZz6u3qNePj7qb/xYcJfCtIaXnjwncSrB0tqN8EUsuEr4RDBSoKVCvB7NJALzPGl1/BUB2S5
77w7bzSN5HmBufM9dBym+696saKYbSbBdr1f5Xy7AYF0aBYgEA3fZSAQBDCpKsuQxIto1xSpgRaH
ziLLKiTpkfURku/zPPUPROxBj9HVbdbgZje3RbvV6//D3nnsyI1tWfRXGj1ngd4MekJGMGx6K00I
WXpvLsmv70XVM8rI6AxUvWmPBCgh3aS75py914Zh9PEtOrMqLZsETYNCYgFfO/3kSIsIa6vXiw3A
HZDmyaNWBB2CY3reNXr65a/5NaEdKCBVaMTU+VaoQrm0h333jingQelgctNoVZ3OqGOCcyiwRbGR
pvSQTfK1LIM3aQlfi5DqT85RxGxh7fbSMfP9+UFjoUK9RpFTX2Lolxnpt2/faMaYpJcYI2BfxRAU
nE0VzfAuOhtY7NcGghRvKd7UHuPXhWt+txafDH1ydKmRuUe5nLFE4g2GQ7+bSvoH1XDhCV8Y5rQk
bg9qFhHpzkfgDFdFRrxT14LmuVRverfgL1cDH9JiHl1YiMvPf7uRISGRvUYOyUaMerMLoAcdMkW/
FJZ2/nmpNkodi24368TbYdTZRkZPmix9ihQ7gv4Qmfq1GUdfB8e57UNUJDS1DjWxOmpvry98K+9K
ess1LrpJsiHZd2on80mFX4PDQMjglbRf1CR9kHyfyKJxcc3XHcQRciQ8u3kksml3Yex358yTsU8u
PJGkOIpCxg5RhRhOtm7MpVPLoW/CGD0Mj7WevI629Di21RE821+dSpfhdcWib0mFla7H2/seFtY4
YzwrNoP9NZpUkLThQdQ3MN63ZNlfGGy5ljcrzslgJzWRGTcgB2ir2OQQ8QdbdVHRrYShUrXO/sOh
Tl7bgLAEotDsYoN/Hv03vFBmP2W4VynKf/wEz1+UQWThwlGF9fr2DkJPqGpT4QPpIVmvKxPbG62i
kaPsPF0TJz38nSuj1UxhyVYxr5wsQzkdSaSCXNnkNL0PfCt0cbVWftDk6qoftezCG3r2+n4b7+QN
sUQ69GrOQyM35tZSxBVkvV1tk9Ondtu/cSuZZ3TNYEf8ro8CW0RVyCQiTBShsFvZ+rXTll6T5QCw
00vN9Hd70uVl/KXQQ4oCwvrkubWw+gLHWa5rQsNlmqBmsKb1Trdu63mXZOgRJO3p4wt8vyrTuace
aP5qoaORPvkC9EaW5C5YHl4fL5ZdadUG0deuhk4dVjtJz491hPEvXEI6OushG5oLh6szq8abX+Dk
u+iRQwt55HuvY2Q3mbnV6VBktrj/+ELPrBq8MpzgKFnTPDjVH2a1OcOf4ua2GG337M1rN0z7S68m
gqv3MwpFQgTqS5Yu+aEnsydWaabtlD2sqUqfYyLYUeHmps+OAANbsW6FHN1N1UjUsDZ9m6qE5i0l
v1WqxhrFL/khleqfdlnVbmyrA1rRpNl1PfW1rK4e4AaYvjU3OCjbQ11qV8mo3qE4Lt0kNkHZKtHg
Y0SRkA8CK+wJrfLY4xN8qFZP1Kfa41QiOwV9MPphU+iHANr3InkB8GaSPVt4fcB7TrPcadAjpgQu
Dbn9sxzkcAtDxjiWQ7wdCul26LX8kDLSiiA9VOFC3iu9ZsOJ0gjkTTt/WEJ05kJai8FJtwOY9E1h
cfVpPn+vulS/hpT1GlLfWo30fDFCha6Vd8PG1qUnLcmyIw/ps5GZ40PH6dgr4VG5qlbN4P3IS8X0
ZJFCUxYuBMF6JwYJQ5TUlZ6KK7qfx21ZZZnr5Kgq8WbVd1Gi25u+sIIbXc8VIjMUZJQmGgvd4NRk
Kt0qjAwCoAL5U9X2j0IKJFcr1BsrUHYpTMKK3p5q+A0ubfQGqvUpWsiFhES3x9zSiDwKpelqSmWx
itI5uIPtNHgkrDV7muW2R/CWBDVJBom+FA9FlKY/QNyAaFWn6lpu2HountEJDyyenM4AQq8mR9sA
TSnn+q6RI2Otm528E0V4RN9N7yfPxC5egIqFpjxoU/glyEXiJuIhVjSxBwmUu0PVlF5np98KPauu
h7n5yjF75rKdlUb93HX0udtoGt5GIZdbgbYAxt6YswYS1rcIfbYEIENxTJTtAI/UweDhmc6kgT1K
jBVtY20LRRjL5syzEwEminjsLHfuS+N1qkhqJjkw6Q+Ic8YGMlfgZ0kH4yhRSwHLJ9qLJm6fFEQu
iM5rIkmsXN0oeWiurFkv93rfjiSihFixkrpZJ2H5Wto4uLBupSjrhbiDXBhwOtT6ndQGVxV+whch
hQYZ2WF62wSVJpEok1hu60CpmfTgaNqSvgp0XQBna5JNwY1v15hqheYPIEHr7TAq0pUJa7yhfNzA
DVOCCddihKUgjHwITe1dX0ArxW2RMjmbqYe3bPSo5xaEllXVIadVsSN/dm20LYHYZWnyz8tnC2ed
kovyi0G49i5IjHvO0YBtLLY+LgxHZ1cPZvcl0ipsBio1bLeYWvHDiCIVfI8uhnrvqDUZ9xIUZkCM
/WM8KVuLggXm3cjrgnFdSQLogtP5GU7U/agan6xoVA61rKC7qzJAd5Y13yAKbDwRSgACeCaz1nNC
rlvo20rPiQ2lcJB5xeJ2yxTCotxEEuKohuGXThYmTnjW11wzEm2F6XlGRo28bBPaE/JCjj3XVk4+
aKWRN+pWJDmGnpbPKqEVJWVPO2xmoJktEqUwrNWNZPUi8apmtGT4gmV1I0nFcGXlzrBvFb4ZX0kI
TshNqX2IJ0nZ6aBTILTkevwNIseNFdmtNw+tuS4HMJWDHMh30kB71RUlM9mEzf8YJGI3iPaalAYB
A6j4bvQwc70qinHP1c7ceFJsUJMMssDcKa0RQh5KG3FtFMZ9qoG66ThBO1RhDmkakZtYBfqqlkZP
TvUbyNy3SBXvhKL7UVC9VE3yvZkqySUk8WBk2bUdyiS+ir1Odolr4RpeWVYUeX2jvADBoiwjI8Ho
7YRKMh7mCZnNZm7Lg21md7MM9YAM+GI9w6Rccf54RY/QrszC7PxUVl4sgxUDVmnlTaF2S/AV4XNY
CzZj1N1Ss/sOMCBwx3YSq0EAVI104bHkPKsZf+101k8G6gGeBVddPRyCKn4qen0ltJehm1FiNv1L
a+YvkcyZHOcQh2S5gnXcPRAqdSXlReqmHSbb2FoLSUf0VN8Pnf4ViGHsClOsAXfQlI63IXdGmZw7
qQv4xJ6dvmldyZTXWMl82+6vCtBTlg3yQXEEQZPUolZTTSHVbKJjUBhe0OU/koEb6DxHpePVlfNU
FLFPrXuHp/tnkISbJG+vwiw6REa/Hu3+h5wVTwjiCatSxH5O1aVYyi7eRDSWaA+WIh1Y/T2FQ+kU
GxuK58Rxf1LGLuMzj16GihjR1CJFWiS1J9LiFs/21jGZC8YwK+4lhS89nfNnbZhcQWaVYpQ39Io9
c+iMxT/zLRqCgdk1vNaVfKXHyidJb+90aKc75hkX3PBnvqnP6TB5lkWq0agUXx0KfmGUH+SmsTeh
c28GUNyU0f6Sl+lVl5tXgAczLxl4HUUjbadM33eBAVGRvxi1oLxNwihb1bpBuBxU2tQAfMuGBHZV
B6VzMjtPt+eNXrf3aTH+EFM77Gt69xiRWhGa4yYyMcG/TtE4xHdGrkPwuQtKa4zWaCQhUcXpvKeC
+fPjbdi5Y/UibCdphyQJNn4nh4VgDPANT1TKErU5kvGDHhCdn/1JFTeTKt+gxn0OdbHt7fjSmfpd
jY7yOa8IjngDqQxdq7fHohoKk8RrBIuqBawY2VsAO14qPZSZuHYC85a0gl0g01FtwR+n5g+S4fZT
Y911inWY2y9yJq26S4qA95tfVLomrxtFoeV4cbLlF3ophaHdF5swGDwBY2nOC09CDfrxXX+/KVW4
aDDpaPlgqZ0qpVKSC50A7zAvPki0GICnxCwx3w+kHcmk25ZAKj8e8f2FyahniAxRKXWhFVl+/luR
RpejGm0w1RNhmDsbgCab7SsyklcfD3PmKLh0u7Dw0IHUtNMKaJTE8hJGWW6Gtt+TIrHJIwk1ZOPL
tXrhis69uYxFdVdWljaQdVJF00tTJB3JnhsrL9kABL45fVGL5yX31SPwiKaQpq8mSssgNy+MvfzX
J2WK34c+FWKSi0pkb8fdnLLpEMb0D4BTsvRXOwEyF9Mk8NnI2oN7/utH7TcDn3wzZIpKTY4Pf6MF
ziPUFt8oKr/Ha6+O3f7jR3nujaGEYPOFcnxClP/2jRlnIx2rgrKTVHDU1JQ7jiiYk/qbj4c5MwsY
hqKoWP40nuNpCyZUS8Wcae9vetG7pvOiZtj3e21L4tc6lay/rI/XqHkbi+UNBy7V75MPHC6opVZZ
x3cwtXtTHvZ5OUjbxk6/zk1FCZHbCxtUewrraG8CA/74Ys/cUwalc21jqea3UN/e0zTKUjz0JY9v
zukIdBNwdgsDZ9Mr+oUv8f0UI+M9Wup1JKDTdz75OqaKnJmxqctNNMzGoTIIcclzdaD5IOJtaiDi
mltQMhAKzAttozMn+99GxmP49iIrqWBusLhIq7V3S/cwsPXNx/fxzDSz1IB4jA7zNNast0OEM7xo
mOslwQDdoTC3Nj5qjhNAsC8MdObtXGzv1O1QtBJDtFzrb9NmbjpNBGmi3Nhp86rW982Ufidoa123
4cFqzQtf97nXAwssVXRcIvQkT77uWbLHBkATdw5IXEMWeAPkdLHzfnz3zjyg5XyooiEnnYTG8tuL
auJsBgXHJ4ck4XOzSBMN/e5vDEFLgGI97iwqWm+HGHGtyxWu5M0YT1cmmHZX7ezH/2yM5SX57dmE
6liYkcMEBSXKo+3odumlpsOZB0IYDhOggZiBNe3ke0X1IirKGcWmc2SMpvH3gbDeSJ7+xurM/7/4
ATmoohk+uV3DaMNsNRmnsObnIU++Dhpmc1Tj649v2fnr+fc4J7fM0sOhNipqe0h1JLitw0rY9mNN
Rf/jcc6+Yb9dz/JZ/fZoJDFpaPC4Hix+d6SM3Ul5dKlVcHYMsoN++akc49Qy0E9mYzqAmTm+Bus+
ULc1ac1/4zLQNRGmZVtMNie12Mqe7BFZAgXgTtonXXEchksBQWdmMkqNiDqwERpcy8lkKQ8O6kSH
ci+o1J960APyjb7WIC9m51I7/+wNs+jPsa3VyJxbfv7bQ1GaAJJdbRSbcUnHXQAACdbvj+/YuctB
HaMhQOe+Wacub8UpU9KUzWKDDunakUqyM+3B1+F+EjNwoVB97nqWzR+WOqBGlnX6cRK8ZjilzFid
fDcv6QOXZphzn4uOPQTyzaJufbfNUxqAO8bAw5ny43KqXHzxuRVf0L6cGwYJioP+RYW1ctqIzxCQ
2CGxtBvNguRRjpQoOfUAAPn42ahndq0slxa7c7onClr6ty/ATC3cDjJeAIrQN+VENTHyVcWCK1yv
rMrwpQQFmmOtusbYGZRzlFCFv/QpNYlUNhU3rgsv/ZZDkHCM2dXrHByks0nLasV+eF8I/QF+8FqC
btxovato1yCVLiyQZ5bjN1dwsu63UYsSwNGKTdZpVJe/drq6SeTyStWbta42F9bJs6MZSNkwVPJ8
Ts9ModPLsQVpbwPMHqj7DXB8UjcBuJc/Y9JFPn46514Cdhr/Guxkas5H7Ht2zGAyUbqsB27UW65l
vnw8yvlLWtLm2BiiojzZYRDO1LU2lPnNaEwuH4w3yhHc5CMiYq80rQvz5/lr+vdoJ1/oMFBzrkpG
Ix3at7RpY0jPkXphu3l+EHQc0CVYPRdk0u/TWjBYdZZXyFhsaVpLxZ3skFjc1Bcu5dzExo79X6Ms
N/a3yTMbSB22TJW2XELwtHOYfwEpxrWi/4eXc/KKV4ijh0ljoEErV3b+LVM/GbV64WU7+xqgVNJs
PEIU/08OB6x19pD3yrIPaDeS+KmZ9aaE3Ei5yyNV5cKh6+y9+/dop14atAtx3wpGC/V2PRL6TWSz
O9Hcj/q/LD5dakrLaopMhL7i6ctg1nKlyebEyyCrHlYEP7etC/fu7Pv22xAnb0LbA68cpJE3wVJX
VJXtsl9FoNo+/lDP3jMMu2w+WdzQ+L993+jnxAHdjYJz6pURyTg3ynUlcyq+ZII8PxDxbSw9sB1O
j/mhPlmFabGKdrTcRovsA6XzOhWCSf74Vy+J2hpJtmwO6Pe+K0EVarXkrrDVWchCmlbv2pYOSd3f
JBy8Px7q/UrHUNjFkIprv5y6b+/eoFaR0mN52wSS5UNPf0b+sImU6FpKo02uHWnXFkl3YdD3LwaD
UmODJoRQF63M20HT2clIKp3ZLaTzWrZenDK7zltx4fV7/+kyCjg+zonsGzmUvB3FAY46W4Rww+Gc
11hKaADmEMVe4kGlqmBeeGZnr4ljMxVRHMHvlOs1pjKypvieOildgQvbZBL9Qhj+Hz+vM8MoVPL4
YKkdUqA5uSi6kMBGkylno6V67LiPXLlb98WFiWj5b96W7ai30zsDSbq4B06PDKSfSWA87XwTtjL5
5jbcxkfSS5JLKvFzl4OfzHIsxPYmavu3zygshizuHDgWeak/6Ea1UoRxi7nlL2+AF3m9hheCczz6
lJM5QpnTTMssLUdBmjaebaCRjCXjwnp05n0DjQnABlkrevBTmWRnJ0M1dnO+UZ1pbajlMZed4zDV
axUGC0GuXz9+Ey4Nd3JNHK1FQN8239Ri8mlJ3NgqOS90ARzyTggW//Q3hoM4Ar+HYjUikbdPqohK
WQXqznAVpCfb2QTGvImInspiGxRXe+HjPTMvIXlhBjRxRnA+Pnkx4GZGxAfk+QbMsjsqRGzMNeFl
wAyNaziyEPCt7cKC/fgi30/xvxhj/xpVfXuRvUmc6FQW+QY1glfFMyo3SHMtvNzc/PND/n+61AW6
1FJe/b/pUpv+S/cj/5J9+R0wtfyTfwKm7D9YfSn4WSgtlwIgE9c/AFOOugCm2DwtKyaf4fKjf5A5
FesPivP0kZbqOcXs5dP8B5lT0f7Aik3FAt4MxV8T/ftfSIHHTv924sTKw95WpcUCJAe75WnFMBV5
ukRipXQvx3hdVErtlkaXrtAr3QIsztedYmCHSMKfdqIUj6RoSItF8I7m4jZJpmalRlXrw1UIQbGp
0y4w0nCnppawXGJW1gGrMuGaGuFDIUJMKCNf1RkWyaRXldtP4nOZxKkbIkWfC6On361j8pEsw+Oj
vkvt4RUUO/y4QHxRKoGoIR1IJxztYV1PE1lkov4JxD1jpTThgmqw2TEZbuDLgIuitQc3gXz4liTV
dWO3pdtH7LvcVusCvpQsqrYFez6/E/JjqCSKq8WWRoaibb90Ti13qyzUC+BuDf1yzVLSb1OHL3FS
Js3nx+aVOozTXZVUKKY0eBPbINaIi09zEPEiKLElxPG1VSnXI/fyyhZEwOhxtR9qK95oNg63JCBB
UKojdGGiag89rGCLUN+lsK81xuc66LVVQ0TOFYma11WiPMkBKpM8TU3YHVL4E7NBg1LSca7LRb7T
IwYKV7jfPtkpufUKDAw3zdMKWGQhbUVaV24aCrRgRAm0zezrBAI+Tfn0hLyVEpuQw6si6vNdS3LY
l7Ip4AgRUKYT5GREnzOB6KtQZhVzWTq0e2PMPiFWmb4bVt0eYz0zdwhKACzXUvtVLesv8jwVupui
XelcS6sNGX/JOGyYrvqRu+mIGZmJsLyEaLadMCTnhj6b5tZGWe+tElkYG676sVOl2KvMVnJjEpjb
Ss1eZz3Id3aq9KsByPyBFF3ze9gAgS0aM/0OKTlOXBQXPYkUZqFJV0TMEXHXjSqgbKiy+TEQnZSs
DSNK9/NgJAYRqsHQEDGNKZVjPAF6Y1gX26GUUJwE9hJ1209qcR+FWZa4dOOEKwtr9krD6o5zaGhH
xEr3zNPIkYaly15YEMznCLNBY7+YIrt2AMZOkjaBic5e1E6Uq3yqntvAaVdaMz1gm9EfWPDTg1VG
ReWSN5TLqx7vbu/JkTVNLxUKyPp1kLLyyqg1e9s1QAuNom9fRknEfqzE1jd7TJJqhV1ofjDbNNgD
dw9XYWhOL3IgWn8UefeQ4No85rkRPMpl7mwSySrwKJJwDeYQeHdP9LxvcSa9T8smuxnbOH/VJj7Z
rC/loyXP5NbG/ZSUN+okJN6HXIv9gtSyF+jR421fqFJFbGKNOo29BfgAM5eSzSAhe6uM9q5pxp9y
QLjTJErFszqHeEq7z1Yz2eMgq7R+H9vgVaMov8mC4DWVx5U0WPJWEjd1CTYTCHm6ozQcUw/Of/Sj
GNHJaYVPcKGfJwjWocaS8EU6lktT0/H0Qh8fCZ5wiyDxWtxU6yIP/T6B2hbE4bWatN8DWet+dFFD
pzV2SDRwAYADhDjocMylJ8yodhQfmz9znys9jY1pHYp2TqZ1y1YUg5NpBCpViVZU/TOH8sNMgtw3
DT/b946a7KtRFuYt6HV9X9fgqJoO7K5keH3Y2WiEwL1K9pxtSViFZz83OOEWT89dEhvfum7Csjo6
pqei2yyWJOtsybQOlnRrko2060K6h/82mV5gWoRDMj9e9eQokYaZJEfnVzw2Eeg3MJmGqyDOw6ue
IGI2d3iB/KiRliSOlmDtVtJ8nPXHUcTHLrAOdt+U7jgWX9VJ22HqIX+zLZC1Vz3RjyO5AkHzgFJH
WbWOfGfMI9KmgmCIiqRuzahTr03G0ZdSojLL+lM9Rl68EP1DOrMHoBv2LfmteLqjarhxkjx1pVxL
nsly6cEQITBw0e5DJFISWXI7qpU+8QKpW8qjNbqBZbHRUcoyXqPCXM3N/C2jvTVWrZm6siaGXZWT
PFjEkfZzsHDqgZYgxmCY7pY5k42YeQUkeMDtpxx4XpQZTbncxUQyuEZdA9GjI/BoprWPkEy5sTOp
2BajPH5XSUvzRduat044Kfuxix9aHVO01Uzlo0b+HwEbovMqzLkrVCwCh2MTbmFbhGve38pTYrqm
btHJD1kjlfdDO5KZNdavsmRnh65OrLUVht+Zp/yxLiUcWnxx5QjjzCK3BkpwVM8P8OCf0akS3l5E
PruDJSk2ewkrHM2lbhClTMeZit/U3NI8430cx87L1Jmg0OBo4HX8zD4fKhkKGFcLMtk3Z7HB3lgQ
2dBtiIrP1lHuiBsYc16jpk/k84Sbmmg7MF/16Nt6avsta+Wj1YVP5PUSAZm09orsuodBzK/zINKH
oU1qZJ+CTIrByLf60EZeOfaR3y8p8+xBMHvpqBWRhCJ9Lq/Dsb9uyapAGqnaByepcGdi295RoZgO
EUWNLcCtxiOGKeGtsLlQek8uYbXJktvmtpw4PX5Fmeq1dGfLPQDJbiqgHQc3aaBcE6tnIUxtBz/V
KezZ1gDMlVglLyfmzmxmZqouDR77cSZFXX+dMX1qMRLT+p5UD6IOXLNVjUTfEyaiD+ChIwPIrDop
VbSOLILpnqUsTDcSxk11paaR3X1p26q4mZzyplBUX2WLkWbFM1O34eomUQHd0CnrMZZgRjRRgsFX
3XYkGr0onWpQjI+2o+NcqRYRu0UCaGKYrrSSjGEtjFgBzSvaLz40g1WBojEhmTySYsKQi8YFFVFA
vi78RCAoj19YVr8sqemJOqL2JWjGnXgtbEI8mqlu2GtRCJI7WNtBxcwYHdAa74ooXo+oaMkh/9ZX
YXQVDs74QPTnLVvR+xi5ux9ZirmV0lJeqW0K009jtTNXGZJI4joQN2l2kH6ry0h5QHbuW9myTyMa
3VVFYDwZoopWBpTKVVj2zoNQc+6lcH4YTl9c9QRXuMOofyM0MffL0WrupKYfWESCrkJLmxzpqssY
snp9EGq0cqYpTtY92XtYbnqUb51bllE8XzVNqParzh7L9Fpv4QxcpX2b4zbWjDGxdpJDtpEbxcEk
7fQpSoaX1BGx822aiJ4O/iwZ/f9x6cJxiSPJR+elbVl875sv7e/HpV//5J/nJe0PtHkOGjqbP96c
lwDygsumYIr87CTJgPMSNjZdRw6zHGIorv77vKT+4QCaRXlBpZVHzinrL5yXfpFf3tSZ6JrRi6DA
xO9H/eekqkD7tc+i1DT9cRLTWsOwoCNkPnRycqdJwEcwUqx6Yu1dw6a1Vr8Eojb3c5iruwF915rI
NkrkuebnSnz/2328/fN3+K+iz2/Bk3Tt//z3r3LNm18NbgY6Fo6FGNGw/Z5Ur2OrFWqnM2/PQgk+
ZUERyJ6Up2HhVZpGUJlow3FtQTTYWSUJg8cKJxDyeuzUOzmQpoeZmOB1rfXtoxQN7cJJaXVy1BQ2
b4og76rrFJysYRTfJuXcVW7bEFHkESSo4qFPOC71ZRD8UPHKYSOIGjKPAubho6RjHf34Un8RLU4u
dSmQ4kilAofRaKnS/dayaaNGw7Iwso+B0vI4Fn0n/IDlG/25gl8l7mP8GdK8syUs943Ux59yo5IG
t50iDgpQTGPS3dXkJkbku7EDx/6OhFlhW1b9WTT5v4Fx7+uFVCUpCC3kA/447cpFnPMG2YmjTSLm
8TbJrfzJNpx1g2ZzT3FW3AzNZD+NEQFgczPoN7NT2btktmh0lV3YewEopF0XlPHBnCfhX7iPy9v6
5j7yC1FJpztNrYE68Ml9NMvRzDg3GH5Vtd1D2dXjikAQ2xNKlm/zOB2e5Sm90cGLYhcgXMGg13Oh
cPunu/fkl0CxtJi1+T2obZx8UohKKbw3oeajupKyK2hPIZFNuV2tEz19DQmjWU1aNnlL4iIBZa3u
EWuakuv4NBPQTkOwUA5pPatsyYV8lAzM0LUQnjYQ/tiGQ3nPybsy3FKatibFaN8sDPVWiw2xGXWF
02XyeWobBQCSnDyD+chclvH0uZ2a2MstLBqCJKNGEo+RGVVXNfUSV5/UeYBl0cePkSYitgqhipRg
KK0v1NSVaJWlauYHEsEVyNaHYmUGffSUyyTCyY18xLY5264Y9Nl3CkIZXHxFw65snFRyw6mTvYRe
+EsfsAehJUk7PIeqEbuEYTm+M8hrR0kekbaPK7buqoJTUf8m4Op+tpW03sY1pKVW6Uy2hCHOu2Ye
Lb7lOhNrkRnUQCoISz8kKVO8WkkNbIDcX9E1AXimRIrdgWrss5x0EycNqLwzFKzPjtno11K+CGIR
zmw6tQ/WVcC5PTLGckvmdvslQBeb5HFxtJEd+vU05Ps+VbG2UBmhoJQ1u7wtr8cizdmb1sax6Mh1
Kc3M5OAMLKIaJGJAzCUgZlKKI7yK6IfTZelatethp0jVgwa1dJU3FIRUrfFtKxAbuZ/mVysrK5ol
pnNDRlFD126IqSW1jvO5E8En2xa38yQTPjn0hvZYCjBeNEgfY0KIs1VkT85jAsDzZ5hVSXQYJce8
RvM/egQ8Kq6lFiSpSOjE3Snl3lNXHa9DNWozT2rU/MEk3Ww1FYq5MZoy3rDlfpjyqvRTqw5cpYWR
i8Yp61zUBo9RlDgrTk1T70FrG90sL8kXiXmIo1pGfq2Myo5jevxDaSfDc0icW5fC/jQB14CVIj5l
5O/+ACqO+2hso1tDKz+PkVJ4ZslNnjHErc3EDDYUvL5JE7aVYHR2Yyaam2DqvrLBJmHZqQwPK5Tk
lQP56Ek4rA0Jwxtkz3o9J0W7inmR8nZUD8Ms3UV1cpcFRnubss/XG7PfZemseXyNga/3Qfc9zYxb
QwnmDfFj13kVCj+iso7fzvpGfBVmIREuxi7b8JM4B0zsxDwxNW48FXCdG0SBgt+rVQ/jEJDF2Ezt
NXON7HBgi9RPYsYtWSqp6StBOWzjma4LkdONAgA6nHYNrrG1VDk/WKpbF09R5/FOiptqSmc/TeLu
cYI1SF5jrd/WMFuKaVZw/GXDqlpS69yYGt7RqBvSDY0iltesGuNn/HPOV43IiF0yROarBIbzM3gP
3Z0cPT4GeStrXp+l+JFjGJJbo53vS9WZr3Ee5jB1NPPGrgt8ptNL2LaYYZAJH9tKCbfgFQJfqkr9
ucHa9hAReT8H2bwv8zy4S0drPna5WKyX5lZZ0FoJQTAwcRQ12aZOQjXDSOzYcasy6n+mfKOfVQSF
NoYqlUJJOIbbxRzgZ53gcDUlECcEGUQkBW+6BgOiy4G8eumLRNslueBzw9xCPm//UzZmcc0Jo1kb
c1PMJINkU+KGZprcOm0redSNX5NqOjYByRpRyzSGubAmT9yq95FJmF9OWtxhaqWUMLTQfIlR2hHO
IcbiUKIL5tAYf2odfHSNFN3DTSU5PQyzLefWPnJzUewVq9ZXli2cR1EgSWfeVe5btVsykVryd82I
LZQ84tN2lTGqVga5lWHUaz7xni8lHc14BVy4rVb50ANU0emfd+Egqa5eKM0mmWtzU1pds5cJrltR
yi4wY5EDS/OwDEnAzUw36cDnxW2+gjMe7XKlTl5FosRPclrIPynriiuOp1/p/sYHy3CqnR5IxuOI
aXZVhI66U0Ty0zHrhz5zgL85/ev8a0cVhRVpuwhjr0J47buUHrxbapV1VVvKUqUcgpvEzO/yuSMK
peQ8rpgPLFPRXtNGAnsgLe4yx/Fltaz2ZiOOidneWJOhrTn+XleUqVypLQ0vjZtmZ1WkdY96rWxJ
v7MOekgG1iDfFX1GfqotKhcnBXKWpumkuwHQEGabKfC0MR5XchNHfpAEXws8vquoBeiX12a2DaeQ
WvJQvTR1WH5R6rp6itUkW8d6XxJNNTSrtNeNTWyp8PozPUGkrY+ehkdxa6ZOyAeqq+vRGaKdHtXW
nd7Z0Sqa68zPM7Qhak5AZWY3+k2fJ3Xm1TrvNyvfsMWYmB5KdnxPk1OAocqt76RJ4syKn/oE8QqR
mrf1MFRrkgaTn5Oe91eFbuZXxPHFW3s0Co7/gQg5SMbGj6KNs59kZYrreqjDVVMRQkNyIbldSiHf
jolTtVgQpJxwW4A4s2tJFQfEdgjG1E1CAlGBG9pq79rhOAAE5NDa+FJftPahibFlrws7BPVQD5Os
r/+XvfNYjlzJ0vQT4Rq02EYEQlFrsYGRKaABh8Mhn34+sPvaFCNzSOtZd5VZrSoJBITj+C/zqNcM
whfHml05btrCuptSTwLrpxE9n7u5aZLNoKWVuXI6hYe3AHAvdp2wyh8VH6fioumzgbr40kINZPjk
F/7E4AqYm6Ll19c6D1C9rwh5pkt8pOfrDsCtPDeiomN9CgCMe9dR6pJ0qtrdx7SjTvRQm3p80PWx
cbfmYMkBQ+0EAaBhHWbk8VqQSsinC8Me4t+dnIIUm1Yy3Jk189Ulj3nHBkaSajcmFcn17YjrdOR6
mMQuE6TTRdbAAJb15+RLmeVmNqf2yTYK46GjkntnU554KSqfRXdyqABLy+BNz5W1l15thVXme4hU
+7n1eGFFkocwP3RB4H2HKkCSuLa6xA67eSpw7bYx9ZjS8ojcNYhQXVOiPEKLmPVchwnuV+y1tQez
pJTKHjwk9tp1aXc29mg3vu5oR9/201CGrDL6GeXF1oVFv/x5MdTRi5fSpBAq08vFpvf6egqpqmRt
CmSG43EUdkGnrYiOWqlHxxxkRt+4dlsdROUOd1ZvN0ez6zDJmzpYRZJSCCLtbnrnCjCndVUkmEEz
97Zu6uiYpD2z2VyS0mliuyXXvX8XrZkeu1kz5FpGaXptmpH1VAMYvTJrWyH/l/lds7w5pFupwrmn
1d4vq1KJt/bS1r7zyuFOLhxCV1ePZSPrTRSkTynXDVvGuHLN7JKyg6d2YSJmOnEJXIGdQOAyhmbe
3vZNb53X1QSHsbAZHTUsK1XpORSH21S3+BPTbJ+RzQMJMhh1ReFqH62NhoK7jOoxua7IYXXWqnay
Y5moiG5xr+vLc1Fgb3UiStH22E0xeieRas2bdA6oJplTmf+kd68D0YvdnyDrzZnuEwQDZFYe5MLv
JBA99cL4jLOXYv13xb1W09wGndEcRU9i56KDvdL6DN5ISRikSUAm0R4IsWQsHJP7QTdlH9TT/EFD
mWb1NgxD++4H7fRMLrB7sD14qzaX088iy17GhdOqP+itpBb1OiUB9dVNazbAs8xjJKLKfMuiojxA
b8QXCjnNPo16vETSebAWNm3o6EqoyPg1eoaDamRa2Liiq980lbgR++hCf6hom8Dw7CagxeSNZDPi
22QEniJx5ydty9cYH7NL3t/yQowmDRQdpx/D8FkW+j2A8hV0E7ON6/8mF87dlIM69qLfAW/rRzrc
kiwM5Ghd5IzIIf3P6qoxSqzuYklfsAEr4lVUFTM+5tYXP1Oo4ZUo7U3dWvWqtGotWOV+NbwGBfST
7qsbK4r5JxU07Eankf0pp+g5W2uVr3ZQMWLjjV15NdXQqCDNEWJnd0UqFYhkVgC49r22JgOOWEzg
YlJntQ00sEEzfaCtbKH9KvpuvMrb7MB3l1UuqtTvdMQnvBJe7wf7zrWVt5GacvHgVqreK5qrs7Ao
hgDyaMrJ7zbU3B6ELdoLrvnvSk+Bf4PJ2Vt1q6/h/kJJDc7KL4v10FrJQXMCdRPo5c2g0mKT5/5T
3DTz2m4bhklLvsU03tPiw/vl9GQ/RmNxk2e5cTESgPPgmzOyaNvJiSVPeStXRWBHRM0F5RZr+fjO
ijJjjcw3kNpE6AGdHthjiXUmBmcVuOxR285PDjEL8CYi6BSiKvYBjujB5uEHI45dkgCCIAFDYtpZ
p5mXPRZDkq2dhpGT4bs/r+sy2TPS5Wc2jRyrRo3DPbUgh2JU59JoiruJkKKVWZRTGAmXzVwm6+pB
zPW4SUav71cZKmuXpAONqtcxX6Bi0n0Ix9apJhylKc8SYv9WZsNqHlB7dDlmtrmkgVtha2Li5osD
+pohR5MIh7Y1jdobvJreG+D7oyhc75Kuney9zMv2rByCIYQPShhZ20NcZHe25ucvEXkpzk4vsvgQ
SCv7oZiVn6gvHrYpOf6PDLZ0UAWdcS7Kfnjr5lZe0VndbnQLAfVyZnlyEPSV0yRRWYwPpB780IcY
gN6YhL8tpev1a52PAVEGnnG+aKU3XmDUZ2lmZr8+4JP/hXi/g3gXc+P/WxJzmf5442XpPkliqOH4
v5oYEwmLhVgPJe9HuRpymX9L17x/iCIDDFqUlgBhi/3vX02M8w/dLzSIYHDDueEvpuB/NTH6Px6J
WGyo/r80MaegGGocPKTAURwfZcwJjuoV9IkAebVbNkUNyInj3Hk2oIYVVd9WJ/55KHz9gNZ4nRa9
9olorHYt4WRpILdLuVBTKmIh8x3U170tozPlafv/uA9/gYj/UOAtlxy81KTRl1CA0+jMXOj+RJSQ
3LqddW9HfmihnWEznBGQPxUXc1bE3yCMf8CfyxFprFiqPHDAnQK1vWwdOXUckb6yZRWmkb1vQsbi
7yxjf4ZHcySQf+ycPAn8r8Wl/g9I2BHUu1f+JLdNHLX7hYEnokGhO+pFPPFpT/Izx2vVvTNlAhK1
px5kuOMvvfa2eC4nd1cxdJj0wQbzCv/ZlW5HInTN6FCxiN06Xdl8Y6T70+S+GAJ1ypqXZ2xhJz6f
cWYiqS6CuNhmmrpw6+Z8KttrLw4mfEhsVBK93/Qg/quSPUs4D+0Qfv00/MllLCdA4CIv22IUOI3/
G9lMo871MSobkrCfCtrsrIaW3AZ8o1JPq1Z4MA+Boa19Wjiohjon2+A4xs6brg9ndTxqa6XPP7B5
fxervfz0T5AwBEbgm6DS4Oa81ievYOonWeJQB7iNzJzUEUQVbNljy2kJ6Kp0QC+BQNoSgJaD6RBF
gknEuv766lCQfXISLETWR281VA+1a6cO0QWEt9M0SLcls91vLZuc13manGQdIFc4aOZc1KtEzvl1
lRblixbJ+2iY502kVQBflTn0YS/oDp1N37nln4kjgIu+JWHW3lpef99FHVKjPk7XPm/IJhD1PXua
w+TE+TPMhtlb/r1NQJwWgsPa0LNYvAdE2plnhtmUEbZPcOzcnSO2ggeFitHfXaG8/ja2CuPdr4rs
soroLuDDqAUvsknVU8t/nrQ60t/BFQcBBSxnb1OxxUDxMTXwE1Vamsyb0bRtRRbs+k4yS8Ruu8jJ
dPpZy7K69IaJcSGhTIBKArZq5NF0UbOm6Th/a8mhofqVWHyWodwKm3Gcd5Uqpm1eNdoO01U9PqHH
M7LdFOnTwoH0ATh8lh88Vy6bSkxZl2Tt1GGfa+JXycHuLeLJ3FXl+8U5rcX0Kua6+k2hbtascsOP
LotW1U9T3Mpzcpd0m+FyapxVwdhgrtJ+Jkwc/VJxbklP/U7MARpAq4OnKoiWToJRK58rz40uyWMa
LgyP5PTeKMxDodKcTkdh95tKULuzVrlPNYpEf35MEgXY1Nv1tK+KCLK/TRl2V07ZkV1TkK3LbObS
zpPAwHe7dvBBRPxY9GvIRfc8mFvCybLCbN9FmmhXceeI6ZDQ9TARv+VxMxFOgivI0Z3nNZU/NDpx
LRfVmA0wfywbXR7wEgl+pOPnkPCoT5rpwFbEyA8ARHITpSpx1nDi3jZxnHzdNwJVDWErpX9lpukE
JkkCTLTprRwgoHPreY16zpAr21IPduxk+iay2vHNtBsYfCMTJGPlkqLlsJ/VFF/Mbaxl7AkyUnTz
PLuJcpvS9G4qtfu49kEIJLPppmoYbMMu77X03Zl9gAfoJpewAhK1aiIrPedm1CioOPgLUFMvkI30
JvuX/4HjtA3wdr6AOzN43EXj+IrCQ6AfuYBAzuRfRxMKMKug0dwPLvIFMJpBjsQCIXlVmZ9pRdDt
U4vYjkiXoliXC+wUAaGsqgWKShdQaugtMllgbG+mBbIysM+HzgJj2QugNQt9XJMGlJ0lC9xVLMCX
v0BgyQKGMVEim5mD+qFdoDI6Gp40yKu1aU3FvhAAGeUCraFkeKdOL96aC+xWLADcbID7tQsoh1Gv
pRl6gepGwAdeVvum7scj7QHe2bAAe1qSdJtiAfuy2rVRHeKFri3jkjgbK9TM7moyunNjAQtLUEMs
I+Mh06URzoma97Ph32HbRGzRQv30GvKKqtCu9Npij27ESTi2yqCfzCsPqqZRktK0amtBmOEgBdA0
XTLbq8a8NoE6M9wrByNl/+8sOKimGwKmEmx0zPL3ZkFL9cqaf48Lglqybj7LBVUlfK7c9Kq6IUHJ
RfhZspKXCw5rLIhsyzXZiAWltcrMxfjS0YD3AeKmC55L+9GM0niSYiM+AN+hLJ4oCbS2LmCwuaDC
ragBiJ3/AovZeGzlgiBLoOQhpYiT3njwZbAbe1MBOVe5gdTY+cCh2fRcIshKbnMS0D3Aajs3bUaj
ujpznRwoW89m56lBf3YZkZZ/li6YNyaU5tgnqtvUKVsnbai9gzUN52KIx21VF+llVaY3Q2qwrXc/
YHWxIOw0kw2X/YK6J5pPi4lKW8iQgUj5D3D+A6c3F8jeFUaxkXFxKBc4nw2rt41F+xPahXZ7UzZX
BtnnFbsuXdshtul+K/S8AZvRhSeYJ1nsvYGxYiWQ1a5hHMYqiUPdH+dze3SDm6oMpqPhqoboKjs7
eplnPSYsFjtCiEmLA4A5N9QIwASTkS+UxrCQGzTDzghq5tuACKW9r6H46WqXjaI1QgnNCz3SLERJ
7EGZlESxPReWqo7FQqi4Uo2vReHP9H3C9K1SrbbOlapgYZKU74ovimkniLu7bmqmwmwhbzAwz1tj
IXT8olDrxrOysEdAScUm5M9AWcw6NXXc1OZCDsWELmzV2Nahkc3WKrKSF8BXGmLabkZStjBLfJJR
F6VBTdi+bM71smhDPzWJQRsj/n6SzLt0Ialsq3nvq/nY1/NbLuBNUY4Wa8FPAEaI3luWp9Avq9ug
tWY2sda11ZnrIknkW0mc2Y7EPchbUQNKyDg0+lRez4l7BeN6Vy28WiPMH7Hly00PmBAm1RLvGOUk
hBrGGtQH6V8vPNieIl+XWvM+LfydXJi8SEclS2afjc4X7iraVXkH45fy3S7coVpzOV/LKUngOit8
IEJpv0wvu43JfYuDGWminxShMPi20VWQ/nIbYRzUgv+nQRLcdLIYkd75I3F1He1Aca1sa4XfX650
wUJFV0C3zQAG3Cgw3gHAurfkgwWdHIDheaFGE8IpEZ+Z0n5m2nAv51knMLE3eWX2Y5cVD6mmGuTV
UK9i4WBR41v3feF3zdoPuutIuZ2gk8eWm2KhcmWMlQW4pLijJ6J/DaSWIqqTOZ2KqD/TM3b9aFGm
JHiZ89m1oRntQl8pzdQfeRPSA0pyKVcIOJtfuePzCAWJo57nyUhuDG0Yd6mIYg9vO9qDlehyg84i
y46qddpbRLoas1L+Zhr9hlkitZjpUqGnAk89yiOCAgMsWWYeN+VaTNK8chKnvtbmsUPjWcr6MXK1
Ud8IZzQb6POgala0wKf3dZohGjDaIasRsrvZo1VWZA8nvmx/t103CvoTxtpZWblPZ7x0WnFfLKoG
pDQFHVRVt3HmglVIaMY5TIF9mQJ+2Mfcir0IKjGjYNktpXNBHXH2E1lHEYfQlNahdZV1Tg6ovxex
rW6DqcSBnvJ9fspYA9atraq7satDq7THMwF7I1euriqWLD16mXIiaqAphzMMDsMe+Y+4SDEFvCN4
ZMJcOW0VvIK/+r+Lshl3POXzzeDF0b4iP9TYCLrDduZIwgCCytrYktw3BcQ5F16HTHkGPu6KOQ79
KZ+uMzN2+9s08Kdk06V6ySfQpVLWUxZ/tqV3cOy8QKD4LmkDY8oR685kkalVRhMx4b20GohqfDaG
MrjQm85Jgk2klG6tJKArhmRiV8oHMMrxh8fW6pfo/OmOWuE22KhCSILTlgZbZ4zBNU2p6+8pGtoM
Nbte3zVxVSTXvVwWA8CpyVmzbvAVnuqAexlN9W1T8EDsJuS7l4hogCGbcixQYA5VaBpJ+6wlZvDc
8reTEDVcuXFV0d8Y7BGOaZ2o2yqdtV0xFercG5r2qfVhvRio5wblK3zHo5gmEmVl05F8qMUz8ZoN
Xvj6YFs0TTF3zta8LqOxdx+L1GEQo6niwiSdjuhclbnhgnrnK25ttqVC2oguYRsnBB+JI8UvVnip
KGS1jNLfWQI30r3eFknxqBwNMrlPmAiCMdAKcElHPeZZGV+Xno8rx3PH/LYxJXinPeGxGBpiGku9
xj/dSPIU4r7fzJmK8tWYmsmuNzW+gVLgz7CKwDmLq5ZfyVa8uZsNwigypcoRP2Xq/TaDfNjnU7dv
9IldyKi3DyNVBMR+ZvOTol16bw5F2a3dQs0706+STR8H9cEdWoQp42juE22WK4aH5AKEv+ebANQd
V7LZRnU0r4PIa36aUYmkNOrjilem0+/nxOtuPvaQ/wsQfgcQBl8ChNdv1Vv5GR1c/sF/K0A97x+D
jbdPmA0YANY3QLF/0UHrH5AKUIElTIMgALSc/6KDwT+u7eEK11GSAaW5i2Twv9FB/l7gmWSw2JaL
f8fFgvw/UICaCyb3n9gEVSYLJrHIQEEiKW76DNtUjhe0djDaYaOSZEs3t3FnehNKKZLLNqY/miil
enXo2UlY66gyg9tgkW87YN7nlqbnG7NDwpYpvcdJzn5C0dVCde+otE3AurdzE/5OTHY98aVjdfga
1fiITzs5e9+g74cAL7SwnP/nszcKSJAgCqyw0Fz/ukyi9CzAZECLXjylG1U5L3VGBdA0LVowL6+S
44SSYmUJgrRwGhDomvlJte31dDtnXITRJoa4UWV+RGRHtY3bvbZJfevAIT6zieWjnPKFgBvSN0Zm
ZcPGhHxfs0SOu8ZK+rMk0KdNxAd3Uwbk0ihsu5d6X6b7utZaEvQ05Pudb24xtmRnsizHbyDRRRl8
cjtdnJauSQ7YAjrpAM7/iRuyEyxJBW2NsBv4nzkLggdFiNqm9tMRWSRp2h5Nx163QB59/6ix3z1i
Avjx9X1ZjvL5tphLgxxAnAe+zZft81k4OIdrtEVW6MtyvC9E2pJP2jXxWRQkcjWlVv7c6LM5rjrZ
v3996FNQGJYP0SVZceitqViwToDTOkGuT0qZCtkKIy2R+MD0ofitef6jbZbzgRP4ruDzFBXmkD6R
pWD/Lv5XML7Pv7YXSdSpxlOw8jr+Jtd/hr6+bf1vu87/vKwcCOiZgB/HIGvrBGKtBKu7M7sqtClH
LlYzXVW7CHvrlj2tvcFogOhI+iZpWZnzP4V3lx8Jcsk75vA7CS/5/CMjHqpYiE6hDyGTshSNCH23
yjd+G3thoct7UUUkw+LUbI35cdlorL6+sX/78cuFtmBRiOQ4vcotpZdIU6QKayd61qP6DTHIc2Yx
KDfwz4MygMG/C5U4jWHgR6PiZc1GHIfi+fRtSgky16suVSFqc+eQpnFLa6ovHr7+ZX8+PwzZLOYG
0CnZ+KfpTd1ot23lod3w8jTZIM9DoDmpFqbaTtdfH+oPlB5rCbgW1gKdTF+fl/TzbfTcAecsLAa3
0T7rGu+hMZxfGnu3darrYjVnMmRIQdbGvt1U7dM3h//z7SQFgTgBPodkivrOyfLU2jN0mcXhlWX+
lHl9ro/y1dPVqxV3eyMCzxFxhJvM3cBb3+la8DpkWNOc2cT3Ozq7Jkba0/l5SqPdy9fn9pe78OnU
Th5wIFCSuGNODW3c0ayC68BW79ya/deH+csKzSWA3IH9Y3liqf58B1ytRKJuzpgK7PHOU+3Or63H
Ytng+V2HfTHDBZDgr8bpzRBOaPiIUevrc/jzseYU+Dagu2EsIfvy8ymkjKZZ3Y08BH5Thx5gJ4ZH
q/nml/5BOEB5UOoDEwNJtxhdPh9FrzPKbvSeo2TeQzx596pQjxVfWzm24dc/6G+PFS8QFCDLIx1x
J4t+Zhe0sjidDK1ZyP0ce89pjd/URHi16x3lLJUo0zcX8W8/z1omOwPgiOiCk/sYSCJPxqwlzk10
9zHGtJWbyHdlE6acWD+//n1/e21Ny3M9A9sF0T2nwVSN5s4muKEM0bSiG9eace34RK/GE7BRIrJh
h4qgxxHuP9f0FuhAM9/czb8+tx8hhoQy2nh/T96Pbog0nf4wSamXfREwXZylCP22ZA9sxqn7NXFb
6KTM0s1IPiBzKzY7qX1zzf96EuRos/6jN+YjdHKjQbLrxkwqNL5j/Uyq9+1kmBfkQN0LQzwy2l3z
7Zpx3f+2SfG0xvrtm/uwrE+fBxuiZdgzegsJTBXQyfJJ4GnZoauRJIX30Bu9dh7kdKwiE0lC5VTb
ltywPkel5zbIgkYMy1TqWE6y0UwtVApQsZqMdW4Tnxg1Wr5H+qUTFlPpm69P9M+HEwuhbjGXOpwk
rd8n755feckMQc+Hy35Iadg5ZoG/8+DLV3NP58fXR/tz6eRTAuvLttPmGT2NhcSo5XYqK9CkO23/
M8/TOwT9mJa178bbP0xh7sLzczCdKkjTMU6r9bKMwuYxt/UQDwCCJPE8W7m9nqr2eqQUCIUqzs1Y
UuzZlBXUrhlQ6K4Pe0Gze6cjj68QlSIbGn36Ub1XRZP9Xg02mrSqxL7qMEzglL+R/RJvSdblCnWh
3Ag1QS119trTxx8xIM3XV+/0XmHsNdmAcas+RubT1XjoqsQVmKLDjg0UQQ6lfzPGIGc+0RAYQKrv
1uXT1f+/jofkkp0nG8nT7u2kVFmvCzmHko3BWZ3pzk0bR+43T+DpkrwchRarpS+Tp5CZ9fMTWNBk
UQJ7zSHOYdBekbzPY/qqbHHelnh+8G9/c8DTV5MD0puF+IChhgChU53LKIbEhzGcQjP24mfR5LTH
d82bKY0fRgH2W/YpCrLarr457h+6g+XAzMTo2jl+wOr4+ZfiZlCZ8v0xpDee9iu+QmZt3UfKowsC
od7RhN/LnOzBn38nrn+Hru/K9SmaYQLCbfhsYozAppTU36yVpy8lp8VGgTXKI6oeC+XJR54EG9VW
vAth0GB5icbYPgAT07lFLdXh6yfY+MsjRWX3xwaIelbrNOA2n7ROFYixWQPjYi3nKl7HFiEOHkJK
lOV5OBMduHFn480ZIoxHU7tm06mt7dpGO1yAyQ/p+9fn9JfHAZMjKh0+F8xZxsld6Ro74Vj5GGYg
xlvgXvzwTQvT6s1vMJrPWYdUIU6LZPv1cf/4VKMQ0ilv478swcum4fPjAGbDej5m1LS1+W/4YToN
6ajCKBaMVYoBLJvPh6qrz9yCrI+ePDRv1ZSN+vn1abh/3hIGhaVuApMxC+bpLekK0Mu40/rQLgbr
pyOil7xPrwbd7HaRp37lQ+fe98w2Me66IL6VWGP2RTFvSjNIbjRfHkC1/fOuz+v9KL0YlXK86EA0
MmoaG3unrc31jafJ5ApViHPI7dk4BNU8hDWFOi9O2Tj72pr1VyVmcxfZdbAjrQjPu6yaLf6Udt2O
+orcmHJT0BV3WQ/U+MG6rc0JIgISyDwgo3ivNM87knhvvUHsjreqrDlJeoeIBaq3lWk+NoM13k7F
XK18gnz2pts6lw0abpQSRX1VEiS8SxC4hCgtYPh70jo28TCMF0UO5UBkHHCES67N2TgY+UPu1Zmz
g7+15m9exr88FdwJxif2PEB+fywS2tRMmdOhIY0r696J7Qcu6nvtideuzfNVupCjc7uHGgzjSfvx
zbPAE/efQwvAlEvB6SIAYn2kQ/jzEwnsTuBFIfsQfazz08f++mAaUbUvZ/3RkcF3EYkf4YR/HI8e
Q3JuyIlm8f98vDKdKz9xiz4UUCePnSGoU0o9Z4POKPpB+qObkrPQaDROa+OtO0TDU6FZ2X1SSO8s
9mr3d5/1PIjZqJ2pEvfqSitI01lTEQGNFi2rWU4p6S1YurmGjyKKwuMP6U6r74RVG1C7Xbr7+hL+
uZrYvLgIOT8AAULxPv+kwpmmQA5ooFAq48wRMr2WQepf+WLk2XGT6IALMl7MF5g8vj40g8Byg04u
KKAHXy/OgEbf03c5MSIVo+5RYZQgadrmGXoGw/HLg1n78P9CuOKlTon3WfXx6OE7SJ1yRVhReRVR
o/dz9NP0KaYHjL1kmh6q1hmv58iJQJDwPp3B8E7Pvgu3Zor+d9GNxmVGUdqZmRs0kg0GO6eGbi0b
DR86dtWVY7/V0qm+xvj6UhnGpe4Vxt40a/tM+DVikqF8mIPyzarwmyaNqg9W25pPyCe8VygmsRZ1
vfiiLYxhqGbIUjKba1WY3pqJJbjtJ1tcDrbZ+tjfO/T+aPotwi4KuU/8zLyvl8aOTa/hKOF7u8ds
I14SpRu7LHLxxEGrUcEoaAZM+cw8J2U9PIDbBGGOHkKGsFsYhposztYksmtBSAovF6KE6TxP26K9
WiQ8GGXqvj6jCg6K02v7+U3LO+2NOdu4bwfLeXPGBqpXo9u+hgIl8yVThngZIWs3M45BdPZdscVe
OB90BddbRP50Y/RRve4F9Ulaa3rg5BmMYmJ6Huxzh+RQs3o9iFe+MzuhwCBgbdqmai6pzFMUuDVV
tE6mbLzA+F9vyNmNmy1ptEW6jjTNdJGfKa4FjNF9qRRZO0Osixe8iWLbNmWdrgxLCy6N1BAXbTdG
q1ym1atvNckZbYFk29bwx0FMlKnfoyLrXU9loazRQhFjVJUvzDJ0ooGckjeC7GGP6cJbTGMdXaQE
nE15lu3NtMl/6nHfXcPuuespD4hdN4bksijH7DjZZrrzspROvWrOsLxn1rrVSx61CTVEIgx8NTpK
DK3Ok43qA7deWa2vHYm1c36NahItg4Qe44VmxwvFqoC5duRX+fbaRUeCXy1qrMMk2RRva7eHqyBO
hRI2gaAqg5X2m70O7RdmeYKNI+uJlHQj6+CXTbqz/bTDreumxySLKfeSSEN0zUwkBHpAZlA8FNNx
9qb4xnMZWmZHBOe5BTc3Z+mdgaXivHEEwbNC6o+SBC+kNcLB7zxF21bqRhnqadUdKUxpNk3lBnCO
Qb8dpe+9pp0LqU6uV7O25zxZj/lUYnmqSLOjy+gi0npEIaZGupZeBuZxIHJmjTEyNCa/28yjq/GS
kbxBNI442rUXPE49wVoycsZbqTFfYCbzmws5FdG27lF+9JPHFVHGpariBimnaV9E7hSOTTsc69zw
LutakrQe+8bGDRQtrmnZqZVENeGipXO0o5qG5tJxM3nHa/LSeRJXEJKXjcaeYqek6R0ClQdH3U+1
/eyodDOTfnif5sojTjsKnkcjG2/HxJx/iIKb2ceDvxUsmrc5+PJFpwu1qYrcv5zKwr3wvKi/kN3s
vZt8BX4Elcati8rsWTi5ia6cezq0uRsW42LyS0ekWGzV6jNDBMm491Seb9pSsvWb0l5dEOUEW4XV
wriHJ2dowPezN1AUr+nabc58dNVXGr0sAUrB6640x9t6tNKzaMzqbQ+wvzW9iNh209dCPDsu6VTk
zOGBRbNQZm+DOwbdCtuYttY1rIGF69y4ZcvHSMggNEkUuU7Zol5XcR5h8S7h7FfmrM1Xqp6ti0F5
Gc4ko2ZYzHK6IkhjyFPc3J114aZOT6dzMTxUWhOibZzvUmy9l17G88shJLhpT9FslmPRklJa1vrj
K4goCbqr7/qIDUm6tKdGfGtfCo9/i/NTvJidzM4wErk/8TgjummG+szyRLor0ZiFZUWmywp/G4m2
AxfiudZtztEY++rSqbu9VBGtgAXaoMSPr/rAl1tiKZqjDZx4meaFf6NliDyqqWtuO1IUXmfZpk/u
ZE83VZDcVUOt/XJnz2btQTcBhmZcWpNerousp+x1mrtrj6A546DFRjddCFpxyWxrSbUcq0x4VyLL
pIH5uvJvAVPEcS5zk1o1n3/MOOQ99B7G2XDUg4EEtS7ux31F0tQN8RBjsCWrr9twhQeHLaJRGRtQ
2mzEDy601dCQ27DDbYnWNEc+scJMb1Hh2PTzQcwG3eSiqm5ETkHJ2m9cKr0z+VCM+rBOpHSvaqIy
f2WGNj4tEQccuu2HbW+M0RO1TzQyJBrxCEPb188Z6LhHnobm4vyk5GDbBjJHfZyoAK+E/pNCXC/s
erVVOSUWFoKxHP2oc4H/PXtaEhV2aeRl2J9IQV3zlRmuAcf7Vy/X8rdcL1HoiDHelpWFYDYYB1Mh
2DRb8gilNr9odl81GztXvqD+cS73Tjyz3ujFYQis4gZ+tP49V1a+RiBYkfQXdMODO1rTtdB6UJEY
pWplO3VJza+wjkaSNdu4rrqz3oWTycUOdf0QkiRgvw2BqejXsMaHKArEvKUrN7mMatv6pevpO944
7ypWjvypiYI5sSNr7WEcWFNgZ2mIFcbIVJML33uYZxPisnb0SyHQVwdZZwI8KiIRdZO2XpETPpdl
xUs368G67yUBqlWL1y4mAq6O7/S8P2O/0+IW1wwCMeIzglBvqLSvVkFPkYA28rL2sW4dQB19K3Qj
Njg7g2zNc0uQRKY5Y3WLu9nc6cagNgkM5OuYkUL3iLDlZUrtRN/ykSY3tpPLcGH33KC25u1MkuA4
jeYxZuzflzSdseVgz7ND1XJdDFqFcsWh4XiVmA1fOau1WIL/D3tnthy3sa3pV9lx7uEAkEgMEX06
omtCVXGWSEryDYKWaMzzjKfvD7R9WgXWYbX2ZUf7RmHTVAKJlZkr1/oHQ1Qc7VZGH4E5sYf7vvcC
+M5zFuS0PuiToJCHHILeBBolLffaEB5tnvGGdKW+ZyNNVlZjPadyzmOqxLnCnAjHxqh76DU/3HF0
R1eIZV+pbepvGrO0HyOyaZmqtWu1pNRQYsE3BckeMHbKBgqZj2sefqS69SXz0m0f0JtqFUvjQNb/
9IipvZTZtCrUVG7twtqmSmvuiiANQRpmqEPm/VczapV9AqZqNfQFA8o4eGaG4j/SMshWiBRYu9i2
/NvSKcmubeeAMSm+b6le3zWIih/auWhUlcHwBYf78FgnPjtQ5Y3PqooaI+IIuwbLOnRhALdpmFOj
OTqA4htyAKCDHR9UIdyyBXol6h6PgnwfFsO4MfzokcWcrGN/usVdBMtqtYi39SjuG7NXWfma8WB7
2kAtcUBgcRjDdteEQXYX98V4r09Fne6qqghuR40dVNIwfACjhTMv3J7baYzuONvg8jIzZLBg59y0
Ih3tTafehhZsUIeN7kEOLb3UJJXXUR2Wn3rhO9e2ln73OtQDk4QC1sZsTft6mH+gVk3krw01hA2R
+9o2QJRqhp/a23qIK/iiCDNYXTkcg36Q1MP89om/56pjdR1RIG3mqr3WvPjpy2iFaFI2cb/JiVo0
bkYyMuEFbmkkBnmyF13rLSYIfV3wDX2v3IZeeos6gXarGMRmRI6hIEK892pv2AW1k60QEDX49f67
wCZsi9jueIu85wTcT+sPah+LJwUex3WS+eOnDqnXg2hi9d6Hc+F2usolJ29jxdxoaj+kGxqmA9un
Nl5bk472eWWMTybinKvIyaNPRjSzQsvUqNdWpyMtA1hL3gg/i8UK/DyE91wh6icubmCtrPKKHklY
rRDcg/BahQaLp520aFyjohDvnKALtr4A1rbuIdNBCxfTKzI0Rb/BXQ+Ow4TVKnl62Zj3wPwFoWNX
+e8R2oCfOyUuDoCfh3zne72NbjEM9Ye64J67jlSESUpIAODU9GFXoiqLRDR8EWedV1P62CaRcp0I
A/pDO5kkALmmUDOihgm+ZtPiBb3y4PgB8zWGT/BY5MvQpRB4SmnsqGRBZh1UdKtD1QLUZiO9DCpl
LBK3x0UDRvygHP1JRDstzqJPYQLsTCs151uA2fWXtFPQKDD70M3nM18LMtKXJGRSJ3DG5qqxcht0
L5kgimBcwurCv1PNDK6sOYX7OtczKrmy2A6JUqIL7ayzTjoIUarw9Wtpo8hrzzbb5qexmcZtimTD
TnMU21vXaFVu+1BY+y7wm605JsX3kfDaqL4ld56NGYYka5xJwSOUjRKNw3uZ4rXNHaGAOAyYpjFg
BeCsDB4OUR31JUfwcWNWtnb0oqagM4ZOQEGdGwHeBrXPKStWUQhSqUysTd1LkjoxBJA+0OJWY7/a
JTofJ+/NY+mMt7OZ+PNUKD+sLPKfu16Ef3SNqu6m1k+/t0oKvEONcxDWTfapT1r/WMs8uB6Vjr0d
QP8mKND2lEavY3GfOdpnx4ApvS4miXDy/Ei1SaGnS67tptKKlRQYlrYOegSV0pXXnY2blSCna5pC
2ZdFXG4z3WqPKtVrd5COd9Qmkbi+0uDXgCzexrcLFutMRNf9rL9q2axWQ1Fxf1Fq0KOYYOFVMVXg
RCi67mXjoKRJxmDRD8nBKq/i0m8e9XFCdNyE/dav4jQot3GfuBUlkRtHpUJbCQnSvm/cSVSkt75o
mUUUPQ/90KLCKUYT5U7RfTH0uD8UhYL2h1cnxG+GthEVtuxKSR3Ou0rfdMHjJI3gCOUiV1dDQMLo
JTbtm4LzFBu2iuwuE1wEoke/D72Dp6n+JqMkQQVi/OzXoXkcOx9xLBsB27mG3B48oXW7TKRwVBBe
we+cLclJ8hQBXnUq1kwaBo+tla8dcvdtFPUxpCZUt7BZL1rOqKjWrOsqbm5bjKBWHDvrDm2Y7z6d
ekht3jdHBxo+JibFKAB79/6MrqYyYqxmza9153nXjgXgzGzqfjd5kbMVSn6YMGpdKYbyFfFbcMvB
a6bN3H1jvsT12Ns30WRuhwnJJ7IFx60aJHlafOh7r5weu4xfFkE0rZtBUw++Fm4jleYVd5V13eGH
mPd+SRlknFixTrQtAkvZ5SoabAUaCxgKcyLAqnPLIe6v7YgCo24gs+PZXrRJvPFxrES2US14pWgO
WjeaQDxNhsW1yOJwG4eEggw06AGjSuskHG5wofHZAZNPHsSxlUQDhRBryHcHVzfVJz7CS+NHz0zU
8yjjfW9U7jiYVz1M05uSE9nYdpWPfVsIQ8gDMSccUpRpdOSqtQAY24Yy3Iskqo+aThI0TeBx2Sn7
FS7liEOFKObd21M1PBhhCba8QLXmE+oF5ar0I/3W5kb/GjqmXKta9mWiR5mvjBh1sRrxm52DGfF2
NBofA2uvdaPBMb6znmBnzNs+Kl06DBn8rVcFxSLspnU3wwkd3B5a14mJ5pzWiS+dJh7tCe28Pk2L
WwmobwXK6wsEwxBG/hiD99KmKzC5MBP4mvsQTP86dAQ3M6eryYRwtEg0n/t8KJzf9Xp6SmCdYWxv
8RwiotAyRj8oTsTr0gmf9EFpAWMG3dpKmh+th75uBX+sN7hcU97U76Xe6dswctSbwDLsB2G39m0Y
aPlGK9poDzYuvfUV7QCu3QaknHjBKuvbhPMhCZ+9ccw5vmN52wSNfpMUfnKrlmgPNqW/U3vx1fY1
tLcycgfYgPLGHKqUxdWbexMF4a+WNgx7ra3XHY3y247UAGBhM/zh9ErxKY8GugYmVxdv0qYjZWb6
B6agWiYHq4COVNZ7uKnprVJG3k0TJM4fVo42GMDK3FFXTADVtARAQbX2y0zhpAhUM3xqKPKgxmGD
U/8uJ4sDKtFMxDy4IIvbTjVIiH3f3xRqG7xY1ESuStbEg8U3uPL7MrvKVDHaG3uy6lfHHAOGCyLa
EmPT7LNo9O8sC0KT5Ez+gey88rmoRPynV6Tj9ZD4xbc6FfEnwPewxyyVipZV0rAfe8Q2URhvafjX
+mbWWd8ibkzw5L7ciKq0WYp69dXX6/FRy8LKHdCFeqonI4cn2KKL2LRhsPc8Eh8/UqNrC57UllZ9
cZXlaLNsue+gAKON5hWsQZ/7eWOsYWSiIS2CfNroDH3TZENIB61qD1H5pu8RAd2qDXs3oscCLLBr
blFMFiu/G4P71lPSz2gOVvsqlGQ1duzTLi1hKtCC4H40fAq1DK5u6WgU2mOtki/+FFKoAFHpbLt0
4DO1pAzRFcKsCHPYVvKHU3FOTVZfRKtBSuexNGFqliIt1lOSGs/ZKPwvCqmNlY/O1o7LHA0kXSgb
uyxzJKsHjol0Upx1gdzTc1jjwNdYg/+ZPf4TFb21anAlpuVPavI5pvpIoiZ3pVm6A7rbAI5tFEg4
wGy7Wlka5mOaRpi0TvJ7k1J8qBFfpgmh/CliUGVqUFDhTgWu562xpay9D2g2rKEIZhvF9in62qy5
Mm6eQ7s8sHTb71VLsaZK+nqTB+bsXpB/KvKSiqAHPa0MQnnEGaRYIWcmUSxRcLqwnHw7DQlmG13c
HAKq2BvJIfuqehzRjUz1nTFJ+ToOCPrLFumnlkQPoUgSk97prhASL65nAOiBer2yVnxdbioov/XK
6NJ0HeDBug74vSOaQCJn6qj0UYKtP7ew4leUr7qbwmejgA2rPcZt62zVViCQ3cksIMv1uRjVNmo2
Zo0gPaBVk2Aa7IeSstb124V7DLL+yQ8y7VoIv9sgVt6s1DEP9naUSI7d3r4Ka/OIiG2CiLi+G2ER
+6sSbLur53r7WTO01O2MsdtRrE4U/D/yyBVd4uyNvkWpSTTFN2RcrJcMo5SvldbUz9TVELzvofFG
m0gP8qu0G7AyoEtwhZyoOEBp1m5HMp7rcjILROvjyM1G/360swh7hDF4/rjh8k57YcZFzBR53FrR
7QBndNrs6WlGxYGql1vNiIy1UpczudR5ymJq0klxl3la8VnyVE/0XF45nkha9FS1gOqJRL6Yczrd
+7bpWiVX/URNnlDWy491PvmrOMywdeNWc+GZz3TgJfs8QBJh0vCl4X36zAYVJq8XMejNPDKexnBw
1sEgMKsxinidGAC16nnH0dv8RyBYSDVNg6sorY2bwsamYNIBfZIcXZI2ft83kxZIbA1DKq6DmrZo
PQo1g0lr+dg0UPKuQZrQj3rwuGBCww1Qo0JSeYXCW3IJkDS3GE87ZhKACxyJuQuJFsKi+2/JiYhu
QpRAcy05OjlCj6M5dBFaRdZjEYkXkPFPI3jitV1FHVcEEnVJw2DVlHZ2n0xFAmpRvlB6iG9oRNq3
fWjkB6scxWZS6Lalk54Dn1XnJlWl0UxA6QmuT/BnBfh2RUXbIlMr2AZUX//uVeUtFonpSiu0bRb0
jpuiYbSWtOdhz2fpd2WENWChsnuEDhZzLkw5127TfKQcg5p1N3XfqlibNpWXtq4S1WIDnighm0m/
2VAPEAWJNPP7xNqBxU8B3Jj88fXjRfEOeYcQ95u1uAO2AVvEJXLXGXMQoz1w0UKR46avRtdBlOWW
SnzsQnKkGlSaVvDY2krIdoNzjWaqmBfIPr7QD30HbABYoaPzAciHFg7+n6eRjmKaWoStmm+bUZgP
pufb9CpEf//2vv+f6/Q4Fq//+R/f8zZrqvHTqx/m2Yl4/U9hsXlpXv71mjVhM96+pPzW/6raP0BM
/vWfDj/+8z/AFP1NczKd32AlvOFvYeNorLv/ojlZ6m/ID6FwZODOCIlg/tE/Ikj6byZblgSboAJt
tWZy1D8iSDoa+IAIwK44M/YevOmv0Jzm/e/nDQH8E2BnGwUUkOdYi89oqZ/0dBQ7akZLiZEH6bX0
QVKHMskD/H2P2fmsldqn0O1CijG24h+1sWwnV6KTti6UKX4M66I7qiGdJL9CXdeYjZNwPNHuIP8V
7UaDsX2sclwTTeRMPum9nX3u7NrOd7qJpsuvB+ZN+B0DwfzP5n/M8fw9h5cb+kHzNj//59/uuteq
aavXf928FPW/dm3244UkOlv+zslfUf/Ptx/7r/n88U/+ZfsWCA/t6xw2dZv8Ndzf/+f/7Q//jp1L
Qcia/u8FuVYv1R8vP/L6JBD5jb8jUTq/GboK4hxQJVhw6GH/FYn8COCwrTtCwyVSSgPQ4j+RKH4j
Dmf7OEhDYEvnQ/+fSISmx/k+W9QRDDbg31+KxOXRxEM5b1AOgByqhf7XaSRmkVNjMGso60hq19Rm
/GYTUR3aTrH02i0HAA7hiqcrE3XKcArXNUe1sg4MWTWrlGvQMWjG+k85YQkGbTvpX5H0xregyg3Q
Fsg50K0RWv9jlqpeVTCzn3KZRTeVmUziL1DML+2R/6+H4iyT9N+H4mPw+q/VSwD98yQa51/6h/6p
/wbGllySPU4DjPjTvmirvxGhBKpA3gsagc6e9Hc06tZvcBnZFclg5t+Zf/R3NOrqb/w1moTmxuFH
a0v8SjQuD9MZIghsln3R0N+C/zQYZdXT59Bk4VL8ztdSIO6Ick6x+2lS7v/aZn/28lhigf8aBRor
e7lkbc0//2nz9WXbGmIQhQuKad01noOCDZIpKP33WNSPGURNI1h/PObZN6Mqrc40WcBTC8TWlAfT
NBpm4aaGnm/Hqq7Q2i3qzcejzB/i5FyZX41aGo4TQNJJjRbZSIu4RM0lsXBzLUWZ2QgRcd6oAR5q
uerQOfMpcWKq0oT+NXx4pIwn3NeOQKPou6BxKQ+lWg5zjy/9I8RBCDvCLG/F5wiVg9bVC3RcVsgC
K9fcyxT9vgWvqePtBp/1yuDEu2nhatwVlBX3dd0oNx+/3LxTLl5OBz1rOVwsMIeBKnT63ZAAdbhC
IjhVT4pxr+g6dCQjC7iy24H+1KKTtRp75GXrxvF2UaV2e8Mooh2WBy1todLqL8z2OxQlVtkkF+yZ
DjrMsBEXp7jpoAFlWzhKToptHg1NH76FAz2ZSc3HZ5Q6EoQr8Ibxlc5cDTY1ZEUdjAtMyPeBxami
gfcmL4GOsKQ1SSTl8MCwMtfykv5LaNbpTWeFl9hF7+IKODlJk6byhw2Vd/GmSqhmqt/79JAB7azt
Pk+OiIkClA6V6sKsvludMzsd1DybDQMZM3f959VpyEbXapV7qYFF5RXM7eEL7Dx8PGzUVtVhUH5o
ftVFv7o+GdUyEPyDUQ5IVCzW5wjfbCRufNefwWx0poeE9mOd7j+O4XfzCOmeK6BgOudkwFnMo6/T
B9UarXRDuKXIVjfxNrFZPU1S2r/6Rm9DGbC04Jzbjljscl7hxMZQ96WrNDVoVviVtWJVdx+/D7ny
6ZJkEL4TlyfwqPK9ymKmA+eOigLwh4OpArK3e70Zujs0qKqbpJXWr27dM4EbaBdpkzZn6IstIOTw
omA6lHOD8F4X4fVkREh0U+tMB+U7mIhi9fELvlteDAhpyeCDkfpDuz2NRo9dcMrAf1AlMX0UxyIP
RT9qiv/OKDDIoO5hTL4ks1ltpqcmYCdXQ9GA6kdbbzXop//OKLwPAHWuPVJfUDCssGFGMaRx+6r0
tmPU/zFo1iWn7nc3c3WeMVYwaQEkrHecOA932JKo5F0MdFN6DQElHc0frHK055Ty8TUtn3hf6hMG
w0kb0oAGl5uDaLuwj5z7chY1HjkHCsDv+ec/nfI6XvJS9/hytKAL7I0cscME2bsQkNqZFQ2AntDQ
VOg+aNqeDgPK1LRrjddF96HY2A19myjotnraY1fTPQZlAWxNiJWAl+eH5cErtN8HGnnwwtBszTUY
eQ7t3l+PJ4uNjPnnnqm+pQk/vbuByiXeW3rhjqJ9nLP3nVGOl9KocxOMiiibNFHLUTjvDT8Ngl5o
CFeBQWi3ZK6izFg3AwvKj1/l3PzacByN+Wauc+85HaWu7TinmVC4XpWp+zYuwkc6aeVxqK3owuY8
/1U/X8rnyOUgV9E34bb2dlP7+YVGPgaSnG3hdnmjoOWOPbetymxTgCpbtwP+UfBIxm2l4pnw8Uu+
XzTQIzX2TwQqZnbEkiDpmb6HCF1euCZgvG9RKxHTox/nFi0OLILs7Kq1+vwV2IC8wSMrOSaG8Nam
J8MLkTN/tJM5oPIhLPikKgkWyf7i9FUoneQNwkuu7pd/qipWzsXYJVuv8cQqhn5zYZG+O+znKwP3
XF6ffYky2uLrerZfpyiJuZGRIpILG8enI0P43mLNhUhRmgNyTakiPn084e9il3EdcplZr4alu1Sf
baTZVxFUR7fntnRjWqxaxILlhdPRmHfUxWxyvYD7wH0G4Zx3pDfkOVDxHzEwapXmqbTt8eCMSbv3
qlS5GmEFrG0gzIcgDQK3Uazk1qrB+mFuY6/NNp2+MXHjwbBTWawT2ZtQ2PpogJKTO49Wa3xNjWR8
iBWOQe4uODPoNR8pLkvQiGACBxrcR0Frb5WpQ7tRsB15EJbRbYGX4OGcdOpVhobTFfKdzYaGd7gV
jQjWSI+FLrI51S4GBeWmyRDfFulkbsaJfe2XPwPcWdVB7sfgn2Xyqjg1/m/02/ElGyHkqKToZdR9
+3iQd4xIlTsl1yHSLTSFNG5Ip0HW6/ixIbWWuZWXfMfU924woWaEYaisHWQEN3GX3QdCgQo5balc
y1XvmW6Adb0uYky2MhA+Q4WEf+Fcyi7e7Tjzk3Ftdizu3Gyii+wCE7oORPxE+OtDe5i0qoKaKpyV
rkcaQrk+K0BnF4C8al9YeO+21cXIizmRpRPZLWoibtqnPZgS2aPvARw/DRGr+3j+z6w1yq2zBrbE
uAOo2un0+92k92oLoc7GC32bmWVAbT6Qv5qozS/kzAxDckOS0sVUxqIQoN3nFV23miug127E5D3/
+qvQLBEoDrwlvYvtSlVkGaq02txKs8vNBPoU2+Reu/BtzkUFdQmYarT7uCwsvo0pKh8oUMS3IbkA
fWbEXwOvl5sRnOgNYCHz2PtNB2lGQZrl11/QJF+ics66ROLh9FuhFRC2CIumbpAZ4TOyj/Siq17u
Px7lzCEzV9FnySCAh2gnnI4yIeoHWyFMXR1PrCtEonrATJhf5D6IuMo3gpePxzszoXwwii8MKOfq
wel4Ol72pW5Gqat0teJK0WK83aFhGuX4laJ53m70Du3RNBurC/O5pMqx9Rik22w9kA+5hy1GdhCK
7Hq4Lu6EqvdG4pq8ntqp2tAajT6bfNStb2XVBhBZucqL4pL955mldzL8Yum1BFGhtHXiKiUuYmkO
Zn8wq+FC9nLmc84lbnoafDV0AxajxKBgCq+WjOIYcj+Qee4jCk1oF+jtDjBhc2FDeT+pbJZsKOB5
yJdwHz79nJMykFXnQeLm/GyTRfnXnl0BN8rIXDst8JI4D4w7BTgFdo6dffjVYKJWz9qkTcRmg5rY
6ehAodUuN9XCjcr4jj3a2RitpdyVLQDHBOGGNUGm3oLCvbArvKmUnSYTGj0tUiWdMIY9u9h8NFH2
fuh7OcTksKlv4rSCwUd73VKuBujVr0jVo65pV0pZP2AMX99wDZD1Gt4X3cnUH5wvQzLZ69Ya2DZM
EDnfqlrrrA01LuWlj2DirDQMyCpUk218t9S2oQpqTWPzSY0VzKIKYOPYV/keaKyh71C4gj1eP2ey
aQ8gWvLfW9+CUFfYRVFAUqvtO+45OMAhhfcNNx47gE3XB7/HQCtfP/4k78McYQcSZ4pFXPZAky0+
CcqWkddFhWs5ivqt5sQGv1Xl3z4e5X2uiiyW4DIlSORmncLTUfALEyjdoDamUODw/OFa6x18IkX2
iDEG+rW1fcl2432BEa2A+UrCeDi6sF+eDlmqYR3YcCNdJBVa2FW9dxxRZt6wPvyjo+O97sWIoA5p
AUm0qvBcri1Ywb/63vNDcHyTpMx3lEXAp2g/x3rtgaNx5uw8gZ9ybMvJPmiDP2GGZ/nalerZ04+P
hz338hyABPqMJCF1WJQrTNMLfIC5qduEFi4aRa6Cc8TnyrCqaDP0TQPCMLJ/R9miBs9VZ7uojCb3
44d4v9XoKFY4qpibdHOX4/QDOEpQpWowcXJkAsVgYYUzwqvZIiSLf5gfwEillh9d4SLQYyMQWxfG
Pz8JPz3AIgIwD0u70oNr0CIf9FA2U/QwADTdhl2vbCIpiyt4qNZOibFrwjIBIzdHNy8cYu+X1+kk
LJaX14wqXEMB3yFsXxCcsT9JY6ovnNHnBtEQBnmr7vHnYlNvasrbEC7mKBPBfd0ZaN/oqbiQeZwf
hT7+2xclsE6/Z+DHfVtU5DeWZ6ibRkv1exg79oUV874ohNQYUHSJSJaqGe+2CtE5dWXYJWlUlBar
1OiDz0M9Nhu6CMpNI0MUjNuhu4efJW8yPONI7Yb41TYSWOSDYt5CXYyxCoWDAycuuuAJfm4Ofn64
xRy0Jhg4R6v5nDamajpmDQ8K4M3NxytHMpOnpxVTIC0LMRqLusZShAm7S1G2GlOQGUXyJESZXU8l
WO7ICC7cst+nH4wEjcFChZI63LJ07xWVj25AkrrjFGoAqDLYNpYTbIuw+r2xskt3gEvDLbYlRedU
43BhODXB7BVPVWgevncwhR0dHOjvFyby7Hh0eGCqAjUCr3UasnUDYjgEbemq6AE+YSSouUodmBvs
Xxuq0rn3y9kc0wlKjrSVY4SeyOl4vZeatj8yHhgxiEA9epoxGghrx65HV/f67tfHEwAaGIysapb0
PB0vy2o16EdaS0hhT2vTbIOtLfMX4Nr1lTWl+e7juHyrci8Ck+sosCy0Q0GPyXm+fypbKn6ux16u
xC5nHa6dUfxnU9hrH2B+7md3ihqCX0P5Xwvj60gpjxAENthqbCot3im5f53T69vEbYSjXoacfrET
CfqjlbcJEjW48Onn02X5qAiWg1bUULijN3X6qB2OR1lX0EHEbQ9+COUHIe7o1BeYGjUOfu2gdj+e
nXntvxvR5LxVqerSV1ycd4jqaBB+zdgVatW7wlLmClUYr9U6ukE5yTz61qRSOjEvSSbOUfxuYMRo
KK+opnx3RcMDeELMZ4jdsceuCb/gErh00Fw4yd5wp4thgH2RSc2LCY3mRS6jWJDfci+I3SaGWZnQ
0NpZWYDMRuNY+76awiM49ukFeyKxcbRWhXUxOAeZVDEWKR2chgT60MdTfmajNEDezEAEmoLcn04/
MjRrCKxTFLszmfiAAy0ZjhpqG5HYl5qcZ4diJ5mxxIK21mKoMulsiru8fdwYoZupERdfv8GcJna+
fPxSZz4n+xXtVJLXufSziKNUL1UDyFnEXcVLN7koK3jjdnRh6ubnXXxNRGjoQHCpB9G7rFbU6miM
aQGiG4h27Nqd5nyGTwvJy/PwxSohdn38VmfmzzE4aNBapFBK3fL0U9FX77gPish1fHQWaIAMO1yO
x6PdZvmFpX92KN6MvgdQRHqPp0O1Sp4i699EbpB2E6cMwlDTKPSD2UbGhfPzLcIW0+hgy0z3kcjA
lG/5sWotb9vOCSnCa/2jAxJ67SC05coCL6YK1599pVYqwiBjgJAkcptgjjN8eaL+StiB9xCEhrEd
qYj9EJYvsfUaJKg94PrZAIsHalKMTDH9A4G92pUZw1AbM6+7i9EQxewIaHiNs86vwiKA1VnAO7ky
021/Z43YqmZc1tgnuQPNjo3ZFeZqlG18YbucZ+Z05qg5zqq1Gp0S1N0WM6elHrZaHRoVeTl1u1wW
WHhJu50t13LXNBXIKxTadr8ahfQaZ5Ex3orG2FKgUYxB06VJELpUW+JdCNoTlD14HQvbu49HOnP7
4NZDGvdXf99eJuUDdr1qYIHbb6tccfvWNnaaaPRjm5cCzr0OyjrHB1n2dBB6pBXWpl9dEjR8v5XQ
nwEQRhNGcLYtoScdV7sSPFLoVkCOdjJPmq0cZH7hS75jLLCkIUhS3GVHgWOxlLRtW+STkHAPXAQs
NFIA6GrbKsLFTZm8gWatB8sUhAjOuXl2CLzKvxud7HffKyQO351YoSJYXYlxKt0L32Au6yxijC0b
AAdgz1nodpFvavRegJ7j8NFWindAWGNYl4Nf7/El0Vdjlg23md412zTq0K7TJwtbNdQ6pyrE2bwG
IfXx47zflwQodxCjs2gcfseLLVCaQ2+UuYmlVW3Kb1D31B38YB0HZPh7Hw/1PheZSS8ALyjczgWv
+VF+StQkdF1TNDJ2VcKbimkNY7qlczUiursyM0Pgb4+gAgWQS6W2c3HP3QV1MwQtKLSpiznXW5j5
oyhjV48cZYvlCXZjzAt1l67fN1NxbYzKDZJl6WosRt21A1F9/vjlz8wzdxpbpcQp2ZqXNVWrb6He
woQjC4fkIOjRoaMwojqHRuKFo+bMJqZz0ABNREWY8tniqBFhFJjj26mm6/VRQRT0mHYZPCvbRndC
diXMLLSdP36/M6sabVQYE/R/VbLNRRxZJn6MUcxROkK/g2euVRualBfzvXPTaM3tZerEVOKXsq8i
gz8zlUbkcvDdTkNk342preK6YPvrQosb1HeLpscnDCUdoSrhwawRUmixx8OczC9pfNrKNa0DRJy0
4vnjKTj7bADcqCvR+mNnO43vQPiJiXVc5E7JeBvbRnkd2bAXAWsaFyR9z002Z8XcggYdqlrzz39a
SQa2fIWZpDDfSjOaVmaKlLBltHVwYXN4n4+BoqPDMttCzCDXxYolGVOQJMpIxQSy0p6BeoQR1q+R
rt6xb11yYDgXt3OnTwOzx8mw7K0g76UGEiwRBlaqt4NmSs4clpgVGGm5CyycFFEYMS7E7bmP9iaO
DG4A1tHyghQljlP2g0PKmeUhRGPT35kO2a3oxKW+6VtferHzz3cCyIr0GRhuURJTnVALetUjQBTt
cwCvNKyaWxLQa0/q2y6w9pEsD+h17pChRpHJ+qSWJQDm+tYO603mU3Xvq1vDG56sott/HLvvsbhg
tKGz4a09k59wUDgNKQtdp5FkL3ITSp/rODTQjhoKCMla2G/MNJa7PqqK20nq+YFX9LetN3WuhQoP
cBr/Ug3hzL1ufpw3tBPJMo2A08cpa3KiuGItRd1YbENoeFdDWr0kbRHf+3X/qY9QwQANTmMA2Oo6
NpvhiLYTCv1lU6OsRWPs4wmaB3z37aQ6w0kBn1G7PH0gfIwGVe/ZeFAHMw7APZxVVqglcoPYfML6
pXscOOaXXA+6/TjhOfnx8OdWvEOjArMDVj0H9unwHYS/QO34PE6P57nQSqxNAXJdyE3OvqRFhQIE
NHZSujgdxcvxZkbygVFom8AJsctnPNC1DdVoHIJZ9msU0NRV1BvpbY3G1oU5fnuLd5PMNZPOKtxY
sv3T8QfM0hQn77hlJuhtGsFD2yGhU5oH1HMRW7G3JaRkyQc2W+dOZOxAThndURN8rHpEwTRvV6jW
pqm1FYyrPTr5R91Ojo0RX9VgUows+t7ExbXld9cAFzGFix/Uov9TjsU1BtTrQg+3Uvp48g73o+rf
asgFg5FZg5pxkNSKXAj22Hfq98MQf0nL/PuctVq4pHE5PoJE23GVuxE262NsDrHiuUgMrUoAOX02
35DsQ4w+DfKe+8js1kXoXQ2+c0RhG3m+doci4CFVtPvCTA/q6H9X4v4q6I2t0gZ3ejzq0N9zNkF0
5pt83Zv510YR+86WrofrladhK2X3JQo65eePA+/s/mgR8HP5EJrSIu4t0fpl37MQcUVA8EUM6i5t
gpDHcJzHj4c6G+OzbjxQU5hQyyWG4ejUOvF8fiqajazyCBG+TS6B/M+PYjAOJQYyiUUqWMZOBApN
hePtO+WxJ5JWpqLn/8YJPduxYSZADwAo3Gkkoz+S6HiNRq7RQqz1PTXaKHgcHj6esTMfh4WI/glu
EeSUbx3mn/KAYpBxktHEdcFJGSCNkJux48zbxcWljuyZTICR6NDT0sGxaImvk11lBBG2he5o2tM1
clTGGoEi+yDyGFZ9XOQX7gpnvhL5HXRKbsRcjMUi80gp9TUt5mduQhX+qu3b6HY0vUvY5vOjsE9S
rZ47s4v9jiJCm6pkkW7aVukKdTQT1STO3I+/0tlR8CrDhW9O/JexYJGl9sk8d5k5lldm6HQb7nvp
harP2ViYGX+kTpRcl1R4TuxJF0EbuW2k+TujSWFR+9ksSF/4249f6K1YtdingbnNlG2mDaTfct7w
s+sVzOdcbG59OEUlEoFr2wrrfo/eVHCHglU+bUPdiivUNAKMdCeKxP2xMlI7WlWBN11ZimqgrjOI
HEcXVY+/VOgTPsaT80N607RVhkY+D6GJ3E2MCny1ykYnudFGAA6rsrA649jKQsd4xyybz77at/ig
aH3Xu8NoRuT6ljaiYMfN7rsFGnUXhw7UM9U3nOzIii+1B0+vHDSDurT7alZhhJdvlaI+VcoOgWe8
Jcp+nWmdCfccfDEk/Fz/pnJvRyU0N1IIvZ1OO1PI7wBS/jdp77HkNhK26d7Qjwh4swVAkOVUqpJt
bRBqdQvee1z9PKlzYkJEYYhRz0YrSclMpPnMa4zZ1Qo6CqVVFc9tswRqCQcUAfoBmZOKftr7yQaO
AfBQzb/VPRJG/L5lvpg4WHdoXxpj5nV2YX7Na1l+7U18A10bleUviMp3f8Mi7ksvHmJclHizs68c
mTv+ZTm4Rm7oJ2xLjcF1aiPFt1cdzb+0LNWE3n5vgIKasgzRNHOK3SazstldLLN6aUF/XoZCqVO/
WwflkTUb1vu2TqNPTYY2yUK5932B3dBpWOD8W9WqPjWTMgSysRQXJ7ESGWsDdcabtlaoZlpms35B
1tamuRBK8ZHzxk5eIJpX1Epo2lPS2cQ+UquETSUbCBsalIZrx/53QEXPRVnhvdzWw33V2fpBILR3
ZAm8La4eEI606a6v7xb7W/JKaupWX0j+3EnrKUaz6qCmuXepcoqgrlP040HaXHJD1LOedI/PE7ke
sYxqjOe1NuZAVcLlaZ2UJrh9cPfuCEqoDkgnSG7GtrMqy5M8dQbT0nqqYXbG9kO0KztPhf3p9kh7
34x8EXUT4ZoCFvx6AcuxWClWzckZZeI+kCLNfkVxmvJ6sUzILKry31hXhAf30t56QoYBVkMNmPBV
/KjfnsN8UFEXR8r3XE7oobI/xzutmKszolE/6K/JB5tkZzUpEhtgWnijQCFvotU2HCylNDuycHRI
PSczKr+uk39W6EcHE9vLzhiKJg+VacAO256xra5tl+FafTbttvgY4tJ1lu1W8RugNF6iN5arAAM4
aV0a+1MYmQ+tWnenaCX4jEb5iI2y83Gvfo1YmN/WGTPjBqsFehnzPAmL8R5hV73AVBiJ8SaTijsH
A8mDR3R3sTWwO6LJS+C2GbPvuSetlvOPdIBz0o249od6MYLVQsn+9t7d2UbCxwJVFyhANGrV6+lx
7Uc2rxsh75rlF2DochClqVCwxn1L7qjR3x5vhyzyyzjjfw+4eU4nOx1mFYDw2VrB6UXpDPQo0qkS
tihWGmU3evQ4pbsqLctArSfN63PLQdRyPgi6xKHcPOvC6JbAi8edes/m0E54WZmYMrC3ONA+Xpg1
RenyGzph8inFZObUd3pzlttMuqj1cHSc3ugiUQvXqdQbVF4pQsDiuF53YE9ob1vo+ENOzWg6VafK
sT38JB97c/h3tcyTviSBmbWfwym9A4/ySADnsR2Qh8cdQam+Wmp4l5vFsyXjf54PH9XBWQ4O/c7L
oEMfpLkmqpDgga5/5Ag1KmpEh2gyO6yIMIU/ZUM1Hez2nVEcLFhFIwqsGNTI61EyIO9yKUX0SBZ7
codBxQPOzpSDuexsPMEz5nq2BdOYc3U9jJyjAFsnpM2tBIR6apziZGZ9hnPLHN7RD7YeHSlFdK/M
QzQ2Y7R+zVY+F13y8/YJeHviRKOSpM/ibqQzsjncUzh0ixU2FP1itXrMjK66NJKmnkkJq+9Ng4zr
/9t44vf8doHJg4rQChiPwFpSZHZTkFzzmkWnJsasHlG95oDp/os4fn2ydPoOGFUSmEPi21rWqA6b
hoaKHsCKil9rLUapNZQzSNCh3SMWvAK0Hd4hA1N/BKeBGl+N4OvHJOy03tWqcNCCRkEqFpXhpUVr
uCq1hz7u7MVfwVR2fh2Zk32KR8SEvXXprMLrNLS23TELldew5ri4eZfMyIbnVao+2u3SNBRYBwT3
46GV8dRFKu774BhVj3dAiba5DBb5H6fMpu8QnIuviVX1BLzgKSq31dN29Pu1W+/aWFfxCelWSu6l
PNm5hwlKbrqKJK3BMufyq0NHBg3WvOnte7sMs+ISGlWDJwJL9TgmfT5g3i0VZCkSKvRKrhu1j9UB
iiNGE1U5As1aDWWtmM3Mx98qf5kza0ABakm+ZAZ6wSc5DOfcszCP/LqEo/6CGU2Dfmc5z/kDLTPh
xFf5kzV2SpBrplwg5rRi/qEgN/jEr08fx7ZodS9byiz0skHWjtC2O9hBQlaBOTUpadqct+vNpkp5
Ci7PclAwUO8ybdAkRFtbJ3XxYEk9fVlwMK2WBW1yPXSVLrNcflfNoU+SZ7vBBSFxpBWB2m5oEH04
QqP9KnBvtiZgC/pilhCOofpy/fPSuUV/ubGdoLM6nHgi2QPdiBJdaSBKaCkecfAr/EadhtkkgcbL
XKPGRwWBxnV5NRcQy2H3UFvlB3bm6Y+PKaRmuknIa4h0U9ySvx1Tq24WJeQtCqw+fpxWDQm8VpJf
yqTSvygSx/f2cG+eP2JVily4JKIARnFo8/xFfZPGcbMiRo3KMb43su2tcTo+2TqFwDlFEbgN0VTP
lL/meu0Pgg6xzFefQQzOFOmz0Ld+g5pb50IbxrhLznD6Y7fQovfmVH5WMkwl66H+aejj+9uz3R2Q
ti+hskGX/K339Go3U41RzTTW4TnPyv6DuUBdcRbqrHpjoHNp939ccAHUT3OQV55FJkLfhlYS3Lh4
ZJbyYBLBTDmS3mhvH6zlm+dEjEIMw1uCNiAM/Ot942QzvIGIqTWRUt9FhkzZVsrjU9wtwwnTviPJ
OPFMbr4dxR2aFDRAeba3pNdyxgI5j1HenwwLdzhYvxSVbKxvysWl8Wt5o1obom1x1LV5EyaIif42
8OZqaVCpRnWahCfFC9Mt1mgMwrE7Qv7uLCcvM2E32H3AX1uM3Wzq3agmC4AFLDjOCJZZQb/ifmLi
kvaUGYfMv7dhCWRlIkFRcRa4hC0MTIoiSU3DJj6HtapezCHXXuto1u7riJ3a2QlS+MuQn1EdDR8U
HN38MMHNOnVS6ePtM7KzvgbtT+JeGBv0tTdhWD2nDd7lUUxAvPwoDS16lxiIZd8e5I3pLB68V6Ns
DgWiRUYr2TCGQxywXNgwqadK3b9UaWDn8Hy49GHunGYO0oiGBCU+f6mW1LPoaLpOmHroz+MSDRzA
nzIZFx5BoVri05LQcUh40WdZfpm69H1f0DQB8OgmjdW6wB8eKKqYp67vu4PwdW/HAD0QvUSQHpzB
6wPYDPUYWmoWnxEX092JFOaUmfInYGmjr6I0djDc2/RYrCCqtbDWKG8o2374bBVSuvZWdI7H5h8r
yVU/XXTtfQbl3C9C49XQluwEZix+5ALuqRyFebCY8KxG4Z18+3Pu3KtCgA0AtCyu8a0/Z6nZfQXT
Pzo7Nc5jkjZFqAR1qxeqE+WP3NQDO1+PCgQ7N5DoAKA5IMBrsGuuF5yMMSqUno2adP1LiWT5Ryca
ig8KGIGPSqw3XjlQHHbz2gqPdu/OfBmakgvnlA6Rsdm9FH9WZUkSpGCt6iFS1tjNkJwGxZPTx7Yo
IfZZAjl9/jpbaKMX4UtuWXea2fygnvFPYxB0Tc1I7X38acYZ7dyccE8av9P1uEQ4oPpdOzxBoUgR
fGq+W0bVnYai7E8RTmm3P9zOYTdJ6HiZmIrof16v4TBUprE4rOFcYmbkWL0VIFRtHNT8dkcheRRq
kSAzt2V6ipxJArsgQsK3GX12tAq/cLEPTsTuRwHzRksIAgXHYjOXLMOmaUL9CDDM6iFHgGVElit3
CPzhYrOKTIIK2sFW2J0avA2hMgH+ZdtZy1CwdEZLi86d7vxoekU5GVFSHMSEb6sEBNKcciRiKQqL
XuH11Ko21FMbyAFKD2n9rDemgsPsKmN8Gg9BGWm5TzUlOwH/kz5JddN7TZvLJ7CbyQfAaZM3jbNO
xVs3nse1F06vmUIM21orRpVl7s7ZwJ8SVgzBf9he4EsQLKCK/UaXMU2TJOwlmU+CTatrqkgcocv9
878MghggAbm4eTeHsc6qsLUbBpHNrj9rKWZJZlvWB1fc3ocmSoZxQcmGUtxmFA3ru4meFh96RaCi
XKzWG0RUcHsubxMnvrSAygixHyiT2wi1GDJHD62emzSS08/NtOp3uUx3CW8YJHio0fjgw6BOTKCa
13p+QcfFAiEAlDIDCX+ZZqxbqqwFzVIempzvxSgU7WVGEdwa+qvX21CNaNRHsM8D3pLhO2gyRPAh
fnlysTb3eMWmJNK8LZAMdKShc6iG+FWlad0drZIYaBN80j+ABCjkxNHk29Rw1rXC/THrpWApKucZ
G5jHJpLsyyoXemCkWvFc1pNQdg9/0pQqfoZ6RACwjvNLbVTKy+1PtrMxkPMjsqdjIgQnzetFiZxu
atGllYI6XxofgS3FjUOoNX86imijEm0DoRKij5vHrqsUGBYryk9mrs4udlPtXYyp48Emf3uFMgrr
KW5QztOWWahj2JmVyhoGAP5Uv62X5ZKgzOepajJfVPAlnlyq88GglPjefE6GpXXBm0pfAT2b6yXs
kkVrjbkPg3xATCpRHmvMDn7QC7LlE24F07kGl+y4tVO1mjcUXf5qhBZ+O21hzIo7ySuPcG3JrwDt
lhdwYhKPsPxspo7zIRr17NtcgUo+OYBs6QKtavExjjX1R6OZGL3U1rCY3jom8rchV4rZb3R7kagi
9YV+N7czthgODVuUwcNMHfxcW9OPqXD/hNWYOIubFHEYuZYGZtDvlNSZ/cSootAPRwMLBltS2xTs
Sx49jUufPLbFEP41T1IsCj719yQaltzNUoiMrgpW9mUcah1p+7n4WfZq+XdaRzgjrJFsTLQljZHt
7CTkBVLyd6b3zrsEgSPT70pMd0EqqtbMLjdnIjBrqoGsmBDe1zGLf6R2wwmosi75Lk2OgomsNGNf
rFbDZ3NdYL5D/visVGu9ui2uQ9k5jdUS67B+ACEErvXHrCvDs5mUDsBLw2wvC/jql0KhzwvqSJUe
lVZPwpMGeOcSDxo9alWS82+xZE9fylrvXnJdWXGckrsXm+4RdgvFYzYUGGW19iCXAIZqCi7lFArX
OOOB28X6mFMbfWnSNMTjCnqy35bO8lDR9nYuGAgmupshhyb5rd3V8t+1lWHoqk9OknjkREaLnGZG
qoBem9S5hRQ6UwDPO/qmlOvY+IOiDO/SMc6Wc2vUku79T96niOs0KjiSxIrhYte68yJlZokTSml8
ylEpKVzUN0Mcmp3+NQJ/hbmonYGeVgrJpkCE4dUnOzelFySvi8+3T7843df3HTUqyOO0wxCHeUMf
iFrHmsMsDYOoQxo0jBFoGCpFPVud+enPRwK5IxioaGCQ2V8fRSKLRm2jguo4YiMPdRf/7IeseSc7
XXIQeu7NCYCYKhsE8aDTtzFNGkXxOMeMRGoQNFHRPqx1aHjdIH29Pae3SHjgtSiToXjD3Ul3djNU
Zte2LbFBgzrqkGnSMIiTLDr93A3ahYdk8WO9o9MPwNiPoxGeZFYcXa2/5rP5hvwIfoBMDEyrZ3PJ
TbUGlG4KnaCIzDXIZxMr2hknvkovP6nL8ABRGqOz0J48I+yw8rApbgxO9dBK/b+R8y2Vpoe+D/9K
bPMBX3Hz51Ajtd6lWn25vVo734VCEtxCMlmZK3mzWHNjrbqMWU7QS8JQM7b/ybtiOMGP/v9l15FP
R8H8/f8395sSxuKzmAKmBTOE1tsmY7ajEOCWho8yVny4jxcG7b7Bwk25nGWUIHJtdnWQIH++72j+
CLUqoacFXu16h0chTr8MQ2naiuSvY68sbqSm04W/a/6HpYTlRP2Ig4vk8+YwWUqvO3HJUJiay+6Q
4LsDYKhBT7JfD2a1u8eJStnfNhwbyKfX03KMbJjQ8nCCsZ2AyVRhYZ0c3EVP3ao6pxyYxd3E43uS
DGX0G7su7xoiiYOnXKzddo8joUOOh/atSuns+keYURItVCqcYE2VHFtClQZ5PNtBstKwRhO3/djM
ZCe5UR591d2Raasg98SFwt69HtmQiziVcsrmeEKOJ3yJGxdrYPteGpFWxeUo+rRUKabNeK4ffOS3
8R9AOpxp4RxSU1a28Z8dIafSRnBwB1Dup6WuFfobzpHa1N6pVAi++bgWu2mLEp4a2jRJic8y/l2J
36Vm+B221yPoOuugIb47H7IQEDMUVd4IVOsEQQ22KU6gJ2bzjq5hxc5NjsBG4nu82Slg7w0eGYVS
o/gVv7U5DBATDgEHo5RIOY2t1gWaMudPcp22TyWVV/f2rSZure14qtAtB5lDbe4NCx332BmUkRNI
Zdw8OwuiN1Hd16eqwnROX0ccFHutEE7B8XPZTkd9/p3AWtTpyBPYK6qxRRkkxprHcsHwoWZNd1Y8
O+/V1MIuSkWWhX4XZDA5mb/cnvPemfht0K3E1FQrIUg3Bu3oSv7ozDDFi7xIAnh4xcvi6C2c5lb3
Jcv8eHvg3dlSCQWXCTWIrPz64/bmvLbgkvi49M8QDWkr39by/CL3TestfVx9QILrx+0xdyrKlGBU
oLqil0QmsbkBBnz0QqScOCFK/L3KyV9Iz+N/Rh3Pr0HDPAuhlLV1x1JXA5zhy/sWzV43knAaDnuD
O3rB2RJxpIXmifXFkNrmfWf05jt1RaCgYIsEkHXNS6M74H/oDwe079W7nOIasEy0VZGDK/mnwuGs
LKLX27Pb3b7IiaN3y+4F+ny9ono6V3E1saJGKWUYcIK3ehg6h0Aep4QfSY6OaqZE8YNsRZqrOGF7
JLeyc/9Q3eVx0Sm4Uoba3Oxxu1pkWzwvfdX2T9iM50/JbA9PraUX3qqV1ZNsjAXeq1gvdkjX4+TW
TO8l8ji/VDLZNzMrvyuG2b5MSIu5Cwagp7yARZ0tjeGN+DF5/WpPD6q0yu6E5FaIeOcFlS10JNfC
fErweTyhbyF/Muxxdru6s3wHkb+THHU4zqqgUWZ+i2eu2BMiMYhqmqLRWp6TlQ73adBoougofNFA
1eO+OdvFWj7pqP5/VZQou7v9tXauUJQPkfsF9kDhaxtEy0PeSHLLnjJ6YR5n4/QnJ7F2cKXtHG8h
9U6HCsVr+pmbPREXRhKqdkNAaUjWKcIFHQy8kvpRiyN9smS5rxZ9EVQ8JsHt+e3FsgK3glgltzeJ
yeb2rhJlnEaD1xZMbnGHD2czPkBUVwfPNmc5RIWzXr7lRqrc1REHQo0zdNlyjANhgs0LTq2D/hfu
jcOHvsYFAbtZSX60cQIsUZnuOiSYhYd1jAXiHzOaBMtCMJm4l4jCt42KbMlsCV9l1qxUtIsU5b1n
qXiftnFT+TiRDj6upcjNEbkGkjMcgQj3TpEGopf3TlT5tljUCKzHvLQVQVoBxHZRQ93t6y6/GEp4
cAXvbUEAW5SKuIAA82rXFwa+5RYyeExUScYoSGw09CI5kg+24FvKGutJ8C4CIAPo8K8m1W/P+JwU
SdGtLRFeO01JoHQJrpHgbRHgmwnVci8Z0/FD17bRS4dl8v0U5kl+SaQ8of0BtpMcqFp6LOJmJ/lw
e5P+Qr5unnxRMANbRUWJwpJ4pX77bZVjSWlo5U4w9abfSM63OQVpKA/FqYyMS11lD2OVv3NCaiSR
/lpM8t/ZuD7VS3EftfXL0EynqU48vOc/jBTG617zMmu+SEp1UpEylhxo9REbZtBGHw5P66pIyxys
785DStFPwAZQpKQet0kgEpzFMygOdkCCBNJ1AJ9S1IPudbrxqDh971sCGHqwbmJrbNeN/jp4BXJl
4et1vW75ImfDupr4nVpD9zFMUuPZATZRUvSeM6bb9I5bgQz5G+K6+hXE9dS63eB8l1pKUm4zJsvz
Atn8Rwi2sfX1eX5Kqc4Xbmwk6V+qpCBwuaCU+iXPjD522woNVW8JQ/VrFqbKEZt35+FkBWmdoKoI
1GmbF8wDGvZxudhB73zP82J9QPq2uCtrEGX2iFJzK2NaFjdths8szIfbS7nToxXaTAZwHRC1EIo3
r2YeKqFVwycJUvrBrpU2D0rY4TbYfpQjm9a3UgbSkH/Azfw1NqWfOlQZNemOpHh3d5FF64j86Nfz
ff1BFeSQowwwWrBGzjsMFUX9fuW9LJPo5IQNbvXhv7cnvnf7gLYnHRJRIHCm6xGFKzLAAvZtrUxo
EBW25VUxV9DtUX4hZ7Y7lRsODwboxTCZtyc8kVFyGXje+mj5BmnXDsqihZgCQNxXMyzI64xmeE1D
5W7OyvYC4njwHCU2PtnhDHk1sfSzqUTNeV1F4zYppwutbDznUWx8QIxQC/Ka8u1sxvk7VN3/vGEp
RNUFJkiATPAWul6lbtWksqs1O2hGNXugxacGsjp1bhyp7dlZU+kpkqT54ErZ/TTEyDCeYZiBcLke
lHr4ijLLagdUZlIqmI0J2LIxDiKEvWNHoRK2FO1Ksjz1ehRzbetWCyc7yBUs+2AtmZRFJydo1ir9
ZBhJ94gNm/NQlKP9oc2b/GD4vWoIRRAhMIMygSAPX48ftmPj5BLjZ0uK1ArhGLFkltxVICO8Poyd
D1aeTEQB0+pi2E713BzUgx+xu9IC9gWSj9dxC62T6gTo1Uj1w451xV1CS7/0SG74tw/B7VEceXPU
DPCKM5VzO5C0tnscuhLFAEfq/8tcwMspAMzgCdib9aRqs1Bg6diqyoDVwKBYfmQj4vIf5gKWBb0j
QlqgbNdfLTcyrdCHkb2ZxBEXsvmhRA3x4FLe25qA8OALwnMSGujXg6g2Jp6dwm04x6X6nNtr8m51
CMSkxcbkPbfQDJk7hB+w1T45oM0O5riXp9Lr4hfgzwS3dMvyDy0tq3TUljkasYXOVNqu8Lzxlfal
xra/9aaTftW1bK5cTJXk1U1kAwP7DDC1fk/GmTku1j11hMtOGf4cRmpuriNVo+0DNLLodZQGyqPK
wjyiplJQ22sdmL5mquejlzVW/bziE4cV/cCfuFs3opNiOcUr12f0qjl59+32R91LU4i16RsTg4Hs
37yBoDLiemxyYpgKejgQd4PogVcBiuZ0ScmpT702GN4sW8uH2yPvvXuCJExHkTsIhsX1l85UtTFp
qPMKrVH8vsUOwm/M7KvSth/swX6NrfUIFGnyP24fpN9H3GxgPbcBuMi8Q2gp+7RRfuSWul5gfnnr
tEoHZ3Iv+MZ7AwyY8N4kFdvs5KYdkiEbeGXzSSq/Fm01N26Nrvep6dCqiIk8HtcO9dlykT7HZu/c
T6hT+rNmZ95gD/+Arv9jg0DI5Tzrgt0HUgI88fWKt45kDxJNkCBC9e1Slvp4/3+Rdex816tRNvNe
x7iNInGxLogSnFET1wNUAU26il33PouW5FmS/0M+hQabDYKJohZpt3Y9M/buJDnimtWqdSIRWBfP
FMWN2zv2rYAXC4iOjtC4+YXz2WwgE19CpQKqSHFJHV+MwYmJV4rGn2MlPnWRYn9uMd0Nli5s/U5f
tPtKK/Xv9B/HZ8UI8/s4kyRvHYBd3P5hO5emMPgFFUr2LFNUvJ4+arF6P1Yo1MSrif+6BUgaz0ky
pUE2vCIraJ5pkhKMhvbFltvx0+3R34rIOEg6iTVBIgFGvrxZloJEZKWZEQakjGPrOWk0PcWhMdZe
An8DiT78Df3M7qJXpRHaKYLUH7uJJFkPa98YOD2CGXbtkgTFl+ganzBjyuMgrZJcnAVOl5vZuX7w
s3duPsi05MaCFAowcnP/WLNqSOkkKk6OOj0tw1DcN1IzfHbyGHmREb0Ui8JXIHehecC92QkKaEfQ
K4aqDmRk21vNZIXC2YAoArWj4R8lnQcvHVf7gH2/M8ovCCQnHZ8u4CnXm8JJ83Q0V9sKlAWvVtex
a61zDb0u3Nuf/+15h24K0FLw9LjltuVkObdarepGKwg7J/dlKYtf47RNPUOfrfNM2uMWTpi9/vGg
otkCuggojADFXE+O7VjXmYJ1iR6qXeOutrO8rxzlS2iq7WNVr+WP1prNg+Bg50qnbAgnUhQsfjmx
X4+Kp1FC/Sm2AsSzo3sKrt3rYlBbsCNFQ1uVemmj1OG71gFzMs+m8w75kDqoTJqYnU33WrfqP08Y
KJNx9KllCqjrFhMUDzZ28J1mBrkT5hcta4YzDrfN6fZyv305GQWeK3p84Lqg2V1PvM71OMG7zAxw
vMsvLfGEj5KIj6LeTJJSHYnIHg232bqd5nQ9u8oMYAGZXifX7ckZQfDK1hD6ajL+eZTO8SfZo6Mm
HLF/ffffalFJLrXSKi1mMGt1e557erB5LU0H2+fthcMoIkDnjsbscdtlajtTw9KhMwMzVDNfC7v5
ZdQiDQiexHhYIj9aIA68NZmPyIViva4DHwqNYLF59SkK0/C+/nx5VDtFvtRmAAJa8pa8Qw5Pz5u7
JLPGo1bE26GYHnAOFhTi0LayWefI4xBAGkFSTeodjLzwTp6zJj24dHZmJASAsMmge09MtwllqBkU
EaQrI8hjKXrIklS9jMCIgqqxqoPbemcoWLU0agSSERbW5nHVhxixiTKG151IFdJ5a+PhPOL4dbUe
lYJ2hxLCdsKrDHjW5jvFXZx07eToQWkkVSBNSOBGkzqdFXiEB5tx59bGE8yUcb0QgIAtHJtGWtvH
q64HuGDDs81CxB/jyHgnr0n2RWkV+UzJbj34ajudCZaRU6DDqIYEtaXMywpJE+7UGjq2JMHNhLTd
XNt+mFv6/ZhnLTqYo/46ReqP1NGSD5kGjBAvmCSYV8c5x5mh3K9oifhmrvdBZGd5UHet7PaIGT1a
4fT59q23s0a/imTEy7jHIXR2fWzISEKSwJVeQ6HbXHbcDYGng0S7tEUYX24PtnPnkXfSfmZtBE5a
7I3f7iB6dI6N/JMe4IquPRB6GGdpkUZ0DjFAWaRi+mPUP2EW8B6yXaQ5QVhejzfl9cQRBpEbrsA2
WwWWc2EXycGsdnb0L7YShs5ClmJ7eKx0TJs6TxjFXPRX08mXU5SvPXL/XOe3F1D84M0lRyILQZ3m
ERDwLUwVR/K81FKLquDSKs+h00WIEiRHofYO2B/xLG5xRLhpZtPSvl63prBmA8lWNcCsWLqXHDt8
7bKopiuFjknmJrpUneymnu9wH5v/Lap2CcpZn+9a9CGeadEYD45JO9RImmpFdCfP0adQMrxXktgd
rHjtPECR5nsjj5fgTxeI5jDlTFHz5fBZm4us15qqN2tbDTKDIntehz9su43+yyBCygUxUE1EhNfL
ozRrMSCirAb4eY9A5Krumxk15cfbU3l7WLBJJs1DW4oiEX3361H0IspSxAgoLaOw59KHib2170kT
gFGgEp0cOf/tpDjXA6rXA0oTJO90Ni3ELqT+fsnbitplXPw7VVlyHz/GcP2UYfRIzyykXgYysWSO
A2Shpr8KnK5gg1vOa9dVzclKqHGSQ5bnrkZg7/a6vD1u/EzaaqJ8TENl2/DTkrUBtGdZwZJkjdcM
BIL1JA8uWADt4EPv0A0YC+0AirjcVzwl10uCb5EDhgv77SRCChHqWesrVaV4UpPOQVjWVMqR776T
66rzUWpa/DHTJc8sm/Lgjnl78PkhmBuISi4J3ZbapztkaDA+rABHsvEyhWjLa4tzVDzaKVozDEwC
2gEQZt5glKJyzbuQ9jVdhwi6P2SlSxTGg9vYDdmVUaP+siDZmONC9lCDhkYhUlEOvu/eVIUJpeg3
gqPb4rKqNCbtoecfxJGl47kaV54mD/of36QE+gJkDHyB1GLbYpRrW6mEIVOQ9JPlh8u0XNLSKk+3
96oI0a7va0aBxIuEkBD82O4feWhnWDSqoLRZgABtZb4oq/XvFFsk3aoC42nKinuVGOAg9Nk7JELm
XJR4hXaP+GG/vbRIyvZh3ugs4lpbD31nhKcuzLEKV8qjofbuKW4nQm8gpoiTaNdD4amgSfXC95qG
ufTHlI6WoiQprso9j7qh/3ki8ytFo0UEglYQcK7HU1C67qR5sgJTXao7dUhyNx9j+yB02J0V97s4
9eIC3sxqVBYB3J+pLJSW7dE1qUnDk/KSFNMnbW7y97c3yi+K2JudIhpxlGoIH7cHPKHuF4MP5OQB
ajpVZTN7oTOoYJCXMFAjLbpbtZEWEpUIwKvJfK/iDQnpo84vxYweL4Fi7ytyr9/JqYZqRDHmfi8l
/8BEVJ/o5ClAfo3qovRKfd9n419rDr3CUcAmjGExPJelpZ0gPUQuWiCRryDF7vcKOJQoDUuQ/mt8
vj3hvfWlikZwJqg+8rYvrTWDVi8rFRWpzdUgz7MwoOzAeHACaD9qyhGmVHyw7QJzrQlvTfoASP1f
b5uMBqAcxrYZLH1VorM/OJ7FOvoxnhpeFGm120GPuaC5a14m4q8A5gnGAFMbPyf6ZF+aYdRcKVqX
wFgx1MkHffIWGSbJ2BWKi5b++DRg+vMY8T7SN7G7eye054ttjpM/rALsOUXLnbU6rQcETK5cBzXh
S92G+CPj7KF1qNaale0yim1WM7ZbqXFWFy19qGa0Bf6nVto+StrWCrICAmUtrd19nvLurTQZv9z+
OHvX1u9rtdn8tdLE7DEaRJ2jNm7bF9pnozeU5yZMNa/RVPOMvJzhOYCmvNsj71z+4LkQknNIeSki
iG3z2701R5Wjd1bCtTwazeMwo62u5F13uT3Kzu0IOo4nHT1TcUduQitQsnNmwm4OxrzH9jE36kui
VY+zMXcH18jb9Ao7rt9G2uy6otCQOs8jrpEoMjxNLScsMQBpSyuQI0vCMreVpfa/LCLcCWJgEaRu
nU0k+Bx906W8OkY5n0unlugZpEd45r1FpBpPe0w0gIwtHjxu4qjWawqFWTugUCNLJXppk3rfS8YR
Zm53KG4LAaABy7s1Oo6lNokMJbcINrPGbxz1A2zf9NJVoBRu74yd9gcpz29DiQ362wasinwAs2ua
gWQa1pNjxXXQhVX2qMPBCmYnrL9JVf4ztefeNccmvk9sYr2hbC23yeX2YSjNHzmA/4OY6P/ws+h/
oBO3Q93px9JJ+qLgXGilLJ8tBdNMf7ErVT0llWy6NtwvZCmSaXmui1Vv3dBougd70uvOb3DAuJhL
BfQMnaPma9bL81HxdCdlpPoumpzAg/GS2ooGIXDFxx/5RHpsIj0RB3U1P6yO9U1x1udYAlUlKyQw
Osy3OH2vDfNlVOOnSSCehyx5v9TSnamUnyuj9xZNftdZkjetCNDe/rxvrxeiPQp3PDywYRAHu/66
He3HXq2MNUBQP7xD5W3wZHQADzbR27dNjEKGLnyGSRJFK+u3PWSHsjEgRrYGRhc3ZAP5U5iF75Sx
Mz1Lhur5p3PiNaJkDQgJXsubCk49hIkBUUkNBlVrAsiEOSTWTvp0e5RfYffm/RTpBwx3IiIqD5tJ
USSy1i6nPG5LUggyYJiWB8eIxlOf9Ch/4UcVFGpXXyKcT9x6raYL9naNT1ycn5ZZm04SlgGnrFjS
i5Tn+jtnSNdHczLBvvO8nlJzVb78D3QMBRS8gV17jem1XFrTCVyL7sKYOkI27kDj2LJU+9EHEwji
rQzfsjZLZGW6GQiNvR9L3VUu+jqjn8o62u7h3HuSNqpnSS3W97FTArp0EoofRWFcaOwf8u7f7k1+
DkUqwWyH6bX14cB/d17S1DGDWGBburZAxUiN9LMR6oWb/i/2zmM5biRbw6/S0XvowpuIO7OAKXon
iXIbBCVRSLiEt09/P7C7Z1hFjupq1r3paAVFoYBKZJ7zn98UK4a/rpIG5eZPqBb2YzvKEeF5kftU
9qM/teqwa5GxHlle2/f64nsHTIFKTt/Jgbm/mD0FVk9BsbDrRHxJSSTf2XnSvOtHzIxrVX20U6c+
LZH87owVh8qfr7rXngldGuM9fLpQ6hwc1Po05pmdxfaOVnEJtXReCStKj+VDv3xf0athPQpeRDWK
K+P+LQ5aPHWA3wzaKtJ5rXiYLuVS3JvoNKKs936dycTlSImDj+nQnx1SFDapxpC2jr0bROxE8Wyk
YaPjpP3zR/fKII/LkFlhgkXTeR6afpWdMDRlYsAk83zwsVEqAiD3j6veeOHC/3+ZFiw32tY6N5IK
32n3ylWsUAzzh59/kJdPl4h5bCaxQkKhhrHr/tNt9U6zk2LSd/NSfKZZ1QNLQQCdeIULJU32R9br
y1qBy6EZ20JQbQDAA8imsUaTWarUd+aqKIMPgDT4Y1GKC92uzF8eBO1f63B5cqbi+pgDBMbqfGnb
43dHx07zv3h+BA7hVs3bR3jb/vMrqji3Whtm5rKgUXUHT42Mpa4ip+3pSZ3lGDLy2gO0EF9vDxHi
vrmVtM9OLyJ5l40wrO1mp+79Cr+6G8pIGXWWNkc/v7XXLgWApwKQgGkzfdi/lFRLHCXw9oKeINVo
SKGQqb1L9JoT50cu9doqtLfbYhNBKnk4/sTXFwE5qRC0mqZ5Y1R1fY7Nbx0l0AAv4lo2R5bhtqr3
t03OYkARFCqbOPOQ48d2veQirbi1VQUSnID1opToVzq+voxitSlDBVViOBfesTfg5abJpXVmBChx
qT8OcyghnKd6lxTajqD79qQiwcSXBNwceaCvX4X3GVUh7nuHsM/aK0ujualGmq9mBv0AwoT3wbF8
s9dWCDNQWkFshxC3HayQemhr7Ev52rZUAFRey0p0Z02IjNm0R27otRUCKYeTl8YJxsrBy4yVtoay
rNF2atYVfpbMdtiKQQ8TOn+/R0R8pDV8pf6AHqwRq4aNl4Xl1Hbvz160jaW3Tgo214XWp7eKi2GQ
qSaWn5PJEJUsIOEb+ImHthfrp2qjrmem3jRBK50uiKdaHlmxL++fj0Pvg43MZup2ODqJO9pUhtrq
DiTJjpbKHWDx5YS6IRuNkFs9/Oq7v3+5g2NBqpU2sgWRe9i5SKDUJt1NnJc7VMbvf36llyuVep8X
f3OMoS473NA6nBTKUnKlze/jxGviKSo02RyJnnm5UhklcvKAt9JBokzb/zbdTmKxW3krZnOdPKMk
T3YS+ucZ0NuxEfMTQ35/c4GJhv0Q/rHQghhB7V/Lk02Z0G2qu2HoYiOY1Dn+skrdMsJmwvnHH5Uu
zsOpiFeqMlLVLzKIpvUuaSsxnPNXpiSqOl0oJ0qc1yPGhEp7t8yu8Xk0M6MJ1spZQ0Fm33UjpkES
oLLCBe7tvsWlVqZu91ZXhm9WNtb3ZIVlmh/Xw/oxW+N28vt2QBIpRkVnQpFNRXEj3Ik+oNSyRsP/
V+Gx5C3U19mp7tVi0tC7GZP5xeoG9uB5m7eEv/r12/TzUFHADTbl+sEWQqoTM1N7VHdzV/Yn7Zyq
9KhCfP75VV6xzWLP3fBMJhaAIofuB4LiFCkaHvLxrDD3TSdxLeXaYqCHK0J2adWLkqFzkFYWEmXW
IDF1x/7WywYDzDU2lstUsaaLfIj7m37NY5SB8KyONabbHra/cFg3QF7bYIW4p0PyxYroqWhrrQdR
nvGWt2sRMP9w8Rye3HUO58pUVt9SdFc9acaCuM449qD0doVtTeAgk9mHHrzQCyCR+MHq2rTcwrH6
4qy2Y6M8dbyeGiHrGwNuQ9pFVudgE2o0dfrAoHj0TpLU4gICE9nV7wySI5FkuQgzK7hX0qeZkZoP
BaFuArOr4lOjBwVE+azr18h81svU6Zy3qjmTQKY2vezC2CExzMetTMgAt8kh0nTMSgIttrzZzyp1
RN016t3lktVFkKFXRSlc5vKhsyThrp2qaJ9TCpSrtCJx5XQpF9AbHOb1yMX7vYIyAlM9iDP8iP1O
tOYcFq41jJeGV3Z0XIbAL0UwjgQJBpb/+YJ6WUDAxKEAg7UAo8k8pDZOap7qs8yXnTHb8mLTtIbG
JMrrtlcgtJSeQAzeyRs7n48Zz77cL7ky/AwQRBqHF0oL0lIZA3uM5ltLHU91aKmh4crxyFp85Sp0
jQbpKpx8Dq4V+3sYRaapTBkgST9kE1ayK9EH5mz/MkGU0Irt3d/UlxR+B7uyZjUOxnz9ukuqPr2w
4YgFqV26/8W9PL/KQemQN0jFjbZdERc1Q1g2S7XzDPRcP18RL08Y7gXSB7UCDwwHif0nNrn5pOB8
xRPLZeNXbWr4Zi7XIGGHO9I8PkUOHmwUEOngCrJnGvRtB01HU7TG2Cw6vA5zAFwQc1l8bOmq2vNC
0Vd2BKVoLrtZTeSFkreopoUxkTOTqEul+JmhuHbUr2b/UNdivPRcU8QnZrw09x64twjaWkH7ViMK
xMur8RTfa9eB0L5K6td9jGY2HBstO4Yiv/JGsdo2JGELXoDvtv/88pyAqAV0dLe4uXu+TH3CGKfb
hLWqLgPpdkqklAuIvBDOL59BG6uOC8Oxoog5FGIVcspIxMn46hJTDYsMeTwQsvrfXGVjDG5kN5dW
cf8GE3i9Trq4y45GCJzVKqdQMeJj7cXLOnETBtCv/cVM2b9Kq7YlIkYTCcBiiA+rNfYn8BSLkwoD
oKD0MJ77+bJ/RWMJwsegZkMx4AseFqbTahftwCx2V8J8vih6fawCLV0/JkaM8TYvtz/XVMPeolkf
UEt5t6TI1ycOXEnfcEf5tpVrd6ZWyUgUGNkNyqhi/5ZWcJomvTk124YKvM6+m70q7pEPySNb0Mvn
te0+7KYgINAWDifJdlc7g9qY8641tWk3tTK/FEtqv4utWSfYd7CPFNavkFa2yRaaQ4wpcX4wD/YJ
ipsxxtllxvPJg8Gdpcl5Krr4fNbVe3s2sh0mJQhI8Dw8pecoA60yh6u0Nu5//r299jkY2GxF9zap
B9XcXyjNEme2OvcThFVZf4K2VSAOYvp3W9VJ+0NRAGUgCUyljIxmWu6k5rQOeXDOgzSn8phVxcvN
k95u83qjDNy0kAcl81ykFkvjyc2bmaLROsOlhdFcWC6F/sunAXQhIA1O7Y1Rbh2cOU4mCI0quNQ4
TsmXcVGGsIO+c6TfeO3xgl6DB1EbbNryg8dLDpZnj3Yx7QC432OqEwfFyLR2WTGMmYvLtbfOZ2cy
A0Ufz6w++wrccIwI90oLS6tIU0VbRW0NKXr/K9YXyxmLRbCsczyULFYSGYt6clOYRuOD7VUMATxj
N8uhDPpp6c7jjCyHKk36oExH88hOsS3s/UOLTwNixXSH6Qtt9f6nyWugj1Gxxl2Z2sbbuqvXcBqq
5Iia8JWVhMc7bmrbzBO0/uAY0RoXeUTHVZRGbzDiT7p3/WoPma8qRnfkjl5MXTbJ4ga2bZaktK6H
WM40IQmnnm6Qs5UNWaNemX4samP5YeupoGJO2rXybSyUB0rWesAtn/wZvSwHM0L7nNHLNVVuQtxL
1tIfEmP60MpRU85JE8xanBIKSQWLkuWuctXqrYPDz/dirIh3kgTiZqPKkiH5yz7WLB0exdttgcGx
PW3jDsi5+9+UWkvFxDeMEBvIZhFdp/t5xpr52yANYvh64d4VsVV8cZU8OTOrybkya6X2sXFmeJRi
c12bY3vRlo6++FmuetyU5pxCv4UhLdCU/3wjO1xW24cFBgWhgW60EQb2P2xb14odz0Ozm0zpBGJd
HaqWaT1S3R0eE1yFtYSJCaA19lGHQ/vYaTeDgKzZQRpDJTrQ4xSirvw4Xb5IiCQ/v6cXZM/tcuC7
CMvg4G8suP2bohhze7GxmrAv/mYldr9bG0oTTVPqc6Odi1N3tTo4lY1xZ87CPFVVQk29MlNOO6v5
mrUTp6medJFXofPo5tK5KGf1zBuU5dg+98rj15kqb5xefLyZ/+9/0gKCnRipRneVsMW1szTppVEI
707v7fZMUyqGQ70RtwRRtNVb5JjL28ypNtB/gaKSmVmtB2tXGXerZx5zRX/to7EBg5fRXQDDHGw4
ciEO3arLZjeT0o6KzxC7vEqOxTq88rJQ/nAVdAXgS4cAhtOoJMLENTnUS1tc487eXREzNQZDKq2r
Opb2FTa0eSTw1T3Sg77gg7JKSBIgRQm+OWTwQ+VVXOqY7xF1sius8kNpV56fGCo+LG2uDu9mEsKu
4w79q9nFn+vcxpw5n6cj3//hdouPJJi96gKkIykCYdn/+slwtvTJMcbduJJCnrZ2d960QFc4aTRH
XopXL7UNqjbHoo14vX8pLFCVtHexWVtz97HLF+NsqdKPdlkf00G8eK7bTdk0AzRXdAR4kO5fCavw
qqydctw1MTmkqiCVx8lz4529tEnU5Di1zLjmhfFUtO9zVa6RafyyloDPQFO8VWYepbxxeLTYCU9b
G71ht7qQLoy07Dks+mOb5yvPdGu9XRP0VSUn+eCZZtbqoZuMB5SuModH2cUBHdJwUdL8hz/f0167
FJoskp6hI8HvOHioooON51T2APWkYCczk+K8qpbmfJ6OeeEdvpHbo4MSynsBWE4YwsGaXC1jnkTC
vF04qgwShTHL4Fr5aUtqtm+sRveW8N5+B0noWEjmi9yw7dL4SYE0c1QwNju4SfLajHaq22GXpMtA
Zpih+VY9oKn3ktbXxCoBaoVs3nVia77V9cQeIJ4NWltfLMKrT2Od5pbXzdoZRpkTb2iu75tYZkea
nte+iy2AfSPabFSb7efPZxuMMGIBn3SnTjASbBzqT9qkHiO4wtaRr/1wE4YxsXGsqSXYIhjjH3S9
lPLLQLZ8s/P6Wg0Wk4JomOJjB+aT88fz4pLLWOBi4KYb3Q1d7v4dAXjCj0iqDUWfcxFVrVd/iSGW
r+i2M+2c+Xojgzy3vOSzXPRW88GysxRPTWOKscG1jVA0+VLikmfkkVoI/WSaEq33rWZASVKPSNj9
sipGhGpg7DP0UFJXfKV0pIL2tks/9lZMV5Rh9H9bZQDNwOu9Bdcqa9MuKGzpfuffUB8tc+jva9NI
kjAbu1EyVkUD57Oa2Gg6Rf0wWH1PWZFZArKpOStZpJetVe682MK8w5XacGeNGtG6ujqPmq9oaXXR
KGu762RpBQ3fwmU5dAQGMitIsiBFVlf7Ja/DTW+OhHr8/KU+LIt47Bimbmf/pux8uf17mTmZmVXv
imqcQ9XI65PJ88lhqrXUOXKtbS86+Iopv4DvadYhUtkHXzEeIQvU7LLeQXFtw9LT4xAb3xxqDSPq
2lHiEM/PY6f7k//X/lWRqNlkr24IEXXfQREx1Eg8oXan3GGnQA9NzSIPS7vdgsfH1buxmsIbGApO
GVzfmB/jcNiq3yxHkCW9LuhSUnuJv2DCs07RYqfLdTPklXViVn0ndqaOw23cxnbOYKpY62jGM385
s702fbsg1B19RaDijtKmj3Vfku0QxZ7AK82gP58DJTNmcoRo/vSQMS0ae6fsE1TRVIzDzpmSNMco
QlNxn2f95z7hYPMaTW5qLGdtPi/fVLMcmS3Z1Zm5xVouKlFYXMYc3iu81CTJr6NXcS5YqEx+vnKe
5qd7D9ajMOMtwYCPI5YKcv+NlU2vlkrd5eAdfJ2ZkjE3LYdhvU3XOi8RlVS5r6utIXmHctGf9n1t
9CBmvfJlLbClOlPXsXo0hjWF3wZU6g9liU/TIjLH8eNmHN4OUIdvVG1sIq9buz4ytdjWTnC84jmV
o5FPqLm3+IZJLlV5+/Pbe9F7sw2xWLYoGAMCIF/A/u0JMRh9PrTpricPG3HSaA5raBpKcxsvnuKQ
FZl6dZArgnOiQDXXhuNce0VQz4jHoso1NZDquPqjZPyfPUv17p//y5+/VfUC8Vb0B3/851X6ra26
6kf/v9uv/euv7f/SP2/Gx7Yf2sffrh7q7rfdIL8/9GklD39n75/gSn9+kvChf9j7QyQhGi53w2O7
vH2kJ+2fLocN/PY3/78//O3x6V95v9SP//j9WzVgxMS/lvCxfv/zR2ff//H7NkH+n+f//J8/u34o
+bXgYSkf5G9nXfEgv3eHv/f40PX/+F1xvDe0vVhXUliD5NPc//7b9Pj0I1d7w8QH8J0tge+YHen3
3ySWtuIfv2v8FtgulSM7BafQdkghlf3zRwgeWQyoa+mrSWn4/a9PePvHS/HHt/S6L/4L3GEjycCd
wmhr+xT0pPuLS87jJGUt8FNJ8/4kowu40Uvhzys6H62bk11vaOlnbGS+u5Oe3DrqTI7F2oVqoxFo
ko8xO0TlYbe8VH7SLpnh16mrR1s+/W1njnOgjdnZYI+fC+J4vzFs0s7sGZ7jswf/5209t/d/IvLv
bQHchsuECdgWO8kXAW0CG/G0NRiUrwbLNMnvnXqpfb2Z8MG3ZzFcL8tyIpql1wNd1NROWT0bQZVU
4ymzvfSm0kGSC222LxtlNs5VFeCqduUMk7oYh3etm9dv57X+qBbH7CGeBGh7Hx3V1kZZYB0Y27Ri
q0GfVVC6m6dNAnl11+FyLyLNbN/jLjN/rswG0xkP9Xpgz3X1UC2mfFs30z1JmOqVTIgVSUtZGoFp
yOx2VMv6Q9asxeLrnRdDWrcH1U+8cnoU2GOfSdF/hsVmnJWqGB+geuqUAEsp73p3qAJFXRiy4ot1
1tLnO74nqOn8qof/axay3i0i/ajaRZyE8GlijpLFEpiDpaCNT1/k37vKs11lK1z/864SVmUq02/M
Av7YorZ9aPuNP/cTW3uzCSMYlKBm3DplXtg/9xN+xKyfBeSCUSBW3navv/YT640N/5R5DqcjotJN
dfbXfmK9ASuHtwYvj7ONguhX9pMnc+7nq5mdbvMM35CEjRT/1NY8W82aOmWiT7Um1PuSt5FoEZLi
TV3xY6WYITVzlq2+U2M+xcpapIcErOhCTInxzc1Lp/anXnUfc5mdmwDqTVB49S1SRv1k6KBd+l6p
yx86cqTB94CBa9+andYNdW8iT7d0uovUhq4WiCwxL1t3Gi4zd1w+1pWOw54wx/IDfoL6PbSagbTV
fD33mnS+iHm9UD/VbZsGDbtkNIv1GvJEM+z+Xt2HZ6bH0vrPq/ukfZQP3/cW9/YL/17csF8ZXrKb
W+yGW6nz78XNUUh6CyjyFruxDZn+Wtz6G9Iw4PvQMkOXepob/rW4tTfIotAXk5oI9OkgKPqFw/Kw
14UvyA4NDrBZ/JKscNA2LJzWsnaaLDSoMTFGbuxIQexxSp7YsTnyC+vG7Vp8XOZKvO7838G1tKoU
ZFR0WdhYnnJVDCNvUGzaGyvnC8mvXaDnW+IyapBlSurbIiWYUSZLHboLNiNIO7Mgx3t+GlYI0bk0
I7tcu92SKMPJVFa7cqygJ+VY3i+6gm++i9P/ioNKYGCl4dtwwnjzqvVKFr1x9+wLf+WsPsRUuDP6
IGtzhd1Mww9NKQmzsr085vKrQnBLzxYXaHO3OV23Dc2IaSI58Wx/HcpjTrGHAMIfV4abvi0xdrvt
58/2JqIiRuICZAb4LZPIGksZwtk9Jpd7YQbOZTbGIzME3GBBWFjfzy9T4eieDp6XhhPMOULNLbWO
8kEMoepJJ/ZL6pRQz9y4CMgDiL/1cZZ8Xur1YzNlixNouWK/c5T13Fly/aQuy771raIyfgiarbsZ
XoX0NXNqhzAdq8Tzs2HILmZXy75k7YwXseNWLfiCbVwYTd6fDZP1Z9bH32f0sxOXWcmzVb11Fnul
/+lD2qfPT+inv/9Xya+9QbmHs9h2mrLa/rWHOSYHNEMftN+bTSiazX/tYbr6hnObcbIO8YFJ+jYE
/msPc9/AaqW7pVFjh2Er+5U9bAMZnp/PuCqCKEKRwiGcD3GI161uayAjFk4kGVpPflql1Umau95Z
taRmTDyVV10546g8zl3e39hzCwbw7Em98v4f7qJ/fAL83RhnQ8E+HNDrWZPDvm6JkZBVvmsbgwpW
SI28pPgINnn4vm9Xou0yoOTQ2rxgalpNq8SlOtlRqVGQqPWK6kUW5ZH7eflEuQ7oFWZrmHW+cBIW
bqFW0GSIuxpz9aatFlgnhNQzHcrUXjURfRf9adNI5dqeB+vjOFd6+kddsdeKP29/XuBZwMTbAcjk
kikVIpz9HcdzZONkmW5GS9t0UW139hVuAh6ag648mW1LgoHExyRbpIu8WEvwdHQqSoT2fJ/eAe5C
5Fa8aWGtiJFhlviVSIV6ppiFwYBB6LUXebPWJmd9q20hyV4jQVNUa8FEmCDdmwR+4329qtNCAmZh
XcraLshMGO3mIU97D7JslWA4nLWecUGzSXR7na35QmsKAdr3jHVGoyfidbP4l2yEfFIN2i8O2O9V
tyrnkxTejeO3DgGO36FqUEy6tSLh7WpTfC+MNPvEl5W9dQrD/OrmTT7uFly++9My08wisAFA3yaL
l35ZMUmy73pLFOW9mc8F8ltrabJT/Gftz4m1xOa1UXhiuM/NpQCNyxgsuTLX9ECzGRGQoFqOH53N
EDfSZtOrr+Oh0N8ltiO7YGE8f7/a66CdeCaCFd+ehEfn1Zr2Gkk9Hh7sJtO+GYmlhioyD+OiGtN5
9uMZTggqW7XHplEdtTowtdG5coe1WyLL4bETASCwmh7AjhM4aEVRB9jmxcZOZkpdhVivQM0b+3ko
KdV7HWS3mhoR9nTPZ7JFDETFgKg9QAJcEurhtFpoDgte/kU8WNculkDvE2yVPZ+oo9Xz52J1L52p
TFvst1L3W1nMsMRwO2rBl1NtYzRo2YkKiIw/ub0uc2DzolCMFPWjwqTn3ZrroOjjnDHc1Luy/NF4
qSn8BOPdFLA6H29lO34FEF8av8hgMpHnaQl4Ve7cfIsxiA1WpdNOW2Ua0dqZfXpX9I649Drb+9Qm
o3icIDGTuqSoHikE7mp8Kpg1nxCJ0p84puJelPnijBeZ4pmfm1opbvUG8ZCfdrp5LgcPHrMzG/rV
PGOSRamkeXcjA/42tFMwT8J/En2X5FVahvTPXYQlSmMHk1TNNRhdc7qeNTFAdi5nqYVeRcqZb+mK
+ACCIu7qIi+UKDVrb8CFx7XToECjEbkwB7MPJYhxvlGmndw+J7eVIqlmgi/PZzOL10svn7MyrPXS
e5s6XjMEQmF4H1Rdvp4QjaIQqLu4FiTBmPhDwkOUdQ07UdnVqTkVyVeaLBvvHa/IQEviGoPKfuxN
v/Gq7FvtVBt62q/IQmpr7KtAL23FuMmMqY+DRQKqRTmV23WGDcEcpGW8vl2Gpfrs9qv+LekrnKvm
RonviMNzb0SeObavYSd+3wwOazybtO7RqVx566WqqQb0gdndkmp9EmWxWlAjpWXW7VxLsT6Yilp+
aaFJ//Bkr7i+hwnzl251469agsadzUUTzMcmacNYNfNSPa0pzeKbsWgXaDIew5mAvKoBb9qiIseX
vbxwA1VlYkgqSM57ojmZd2uPluhDfZR4r5axkQeaRH7vJ6VVlUGXQlolDdnIfdvtkTPkwxYnYzeK
irmIPmzVK82xvkvVqjZDfaJnCcbUWz83iq0ItIm9fLCSapa+LvoqI0BimG02MmWzEBwpw3lZ3VYP
U+gFIoyHdtH8VXawZjH0LJIbo+6yLjDyEvWc7ZI6fYJTSS2wFlJRVEAULdQTcrrbwu95d1Z/wd2j
Y7wkBduAmupsLqM7P8xDqzhhXjk1icd0vhC2HAOyPnVDwkw6a40pBBVUxTk+OLkV1FNmyHDKXfng
JmZ5u7J6BbC40A3faKv1xl4UqWEVNcbfvKHOzB2v2/C5SBT1faNYpBdXFAGqPzN1yvxW1Sd6p6zW
kpDOp3UDXS4GAVttm3sh8lzrfVllvXMqKyNrQ2m7Y3U+DT0rc85b+34gSzDza1W6JUEKXa6d/rw6
2fDO5/URpgFYSmB1oWECjGX+ARrnMnzKSKi3ItyTrbuiu6vQGJxna1G/NR2e1a9fjZE8Pij4cTJi
PhjyIp5fK7vLrCgtKuV2QoCO4Zvi7kajMK9E1j/+/HIvzBs2M0b2XKwlmANQqhxcr4Uh27KFmNG4
JsOdcFMpEGYMzhyoLfa+vpVJow0mkWVTlCmkzN3rvcs4rB9Z+FHvNV0RNqZdLyG+I+aVOsgOi31M
i+JAGeUyXRmgwSA5hdItgbkkaf+Isl8cm9+9oFVQd9gbUQ7dJVUx5Lz9gkez3SHtscyLcCdQEjQk
aGC+mmLsOIjW3LMvqJVm/azJShVYU1O7Frqkrlg74B77TxnF3/3Q835oGxz8Z1jn/KF8OMAsoSX/
C9dx7Dc4G8L+Y9gKtxGS3b97IvfNhvOQjYGbI3Dhs55Ic8F1INiCfTMJgUDzbAjivAH73LorglDh
+CIo/gVcBze4g7ceRICJLl0WLRY13hMF9xkyoPd5P3gE2u1WTW1GijB9EzKZFG8TuwSVZyXrwu+o
U95WzEAH/FVkQxZXroyLX6gLQbOmOjJRKMsOV2zkRubsD2KNAVCEc9mrllEyZ7azNZoNVJCDXSin
TloMjCSHcbmXnrfGqOugCARLN+Yf695JZMTw5lzEony7FIQvB03v2ItvJy5DiMkqZtPHAYZStSDo
jkOlcQhZWlGXxz4uOsYHfNlVI5QQoC6LWK8+NUVNYGId23xA3Yhv3KKSI/l5o4k7qz142Uljddpt
N6mldyqMcv5gk2BXcbj2CEEamGBlUDaTqVAUUSr5FE3XFXaJczjq2vyYaB54bNqU870G7Hs6a3lR
Buqq5Wf8Edt+NnrtI+lQ+lcHUBFChOqkD4NuIyZs9DzRAiux9DTqB51YeW0d1A/wtMyP8Ndxcp14
rb8SaNxcmNNkOVEKXaIO1BrvO7/HeynDe8tV3pNMgEdRWpG9QRNuTmcyWzDVXAfBl9PB2vlUOx2H
HRQZ0/JXXe10v9HiGAuOXquSgImc8sWbM/gQMd6WJqmDoxuB2DgPFWo5Sb572n/SS0N82+A416/s
Or7Rp0pL/Rg2COSP1eu/aHS1hr8SGMfaAYhaL8cpzz6hlvECRvHuGKZanlGsVb01A+Qo6ZfWVOoc
GojVmUFKx/k4NgOAOXpXJJlj2ma7rrPST6Me47NiJ4oeKIQy2P4c65PcmX1e4iGneFMcjLFoxS4e
RvPO7oy5PBG9mM7NxUQIwwXW+ZhzyIuOHr79xrkHUQBkhVWxvxtnVWer/LvpztKFjFK+RIpbok97
juojB+bLZhsu20akw46bfeNQfFlgApi01Gq72mpuFWfNwsKZMKWyWiXqhLedS+l4SZa8d6tl6vSH
e/bfO/2znV5X2Wb/805/y9y9r357m36rnuNfT7/1F4rPRAk9CBUUJOoNFXk2onLegE4wFzIw6Qbe
3rb0v1B8dvsnz3/S3ZFwA+T/GwFz3gDrW1R2TKo3DN75ld1+O4f2SzzOIk4hsntdZmJs+fvLVZJS
OaLMKqMqxqioXocpNLvSSX2doC5/kIIahxHb+aI771x1eJcauYxqIxPn8GpUHyOhlL2bcl/0Lsyq
THEv7UJ8Zbo6nAvR8IZLwveGfCYVZPRuEsSX502x9NGz5/4KjnYI+mzUR8wfVM5UXCRfUHan2tTS
WEvLCOOQNlCWoQvLOL1FF9BhW0vU9JBpk//zax6+6bziyFC24B0aGYROW/X87JxMLEXpJWhLFNcq
rv9e8UN35BdPRYD28wsdfkeHFzqAlgZvXlMQ8iTifPvSZkkZuKX3/tevwd1QB2+ri3N8/2Z6XKqZ
inNmKjUtJUETqOj6tj7yNb2Q73ArbNdQpsDKQASsg1thlqJWa00Ga4ulS5gUxUVVeh/x8joh9PXT
2A73bafBCu61XbZqd6U7HyEQHbY0Tx9gcywApwN8Poxts6tR8+osVUIvry6Lasqv1l5v/HzstRAM
+Je55E/XgzepMSqj6DtkAhNAbnSrjGMshpolqJr0qyhJdu8Sd/Uxx7+RHoKD1jLvrCH7Adz37udf
K1PwgxecD4B12QbJGhqnxaHbjCFnxVxpXiN4UeccFNeFsuqRaWc/kqFe73LbukvzSZ6UY22ADxZf
TSP7AV3tsiZKyhclVhz5gvlUpa5iZ0CqvB1MLBJS6650yJ1W7Os1y3+onXmNR0IeVguQ4DIRn1gN
ZENouRWfl14nbnONTDSw/u9jgZ9Xq/IfALi71cgNn7S5d+jSvuSx/b5zzTtM++5clSubTnIPwgIA
aWVfHaoVv1lb+DZcDdhF+tvHgNLY+Yl03hM+DeFm1u7MIfka0y353qB+dpfM88ftR1auW+/IQe4j
Wy8IUxJue2p3s86AnEvhXwFuuKDroNVb70zyUcO045+GpHpJCsUdHFT5x53pmXm1QJu8MAmOoxxR
8kjiI36uOk1+lebdpxww3wBznJkZrmUwzZMbKlVPrp1lXzfGBDxn2Z8Vp5Mfe4qUcOk7L6g0npxC
2l9g5dihJoAdJzqjQZ8B/Ve7cK7n0b22MtRleccwssgHb7dY7nt7q2HZw9crF4FQ4AhR4wpAsoJM
5Rhy8lxrljR8ffHg1yvOTHS5cQcV8CtU/w+Y5uih53Sf4lIUUQn862upXO637zV25CXgg0uAdCFu
Bo/g8MzRgqF2uwAMSA1HxOyRKVoU2cREBfP2kJ8e42wCbmRu44aChNB7JzH0SMVsIVwMMpilJr2T
ReAx4KbOtScK78RqYSQ1CyVkLdKvMIEzoB2Mnkg8wULWm/SoU8S6mzpjPa0q645AHuuiclkK8zpb
FxOPQTDT3bU5V8pWb7mKkxhptWLkoUWRHYBggRNLjrimKX64U/0JRvjZ02fHAEae4Ll3Jv+PvfNa
jhtL8/yr9OXuBRTw5hZAWiZdkqIo3SBISYT3Hm80z7Evtr/DKm2RSZXYio2JmJ7piK4uQyWBBM75
zmf+Jl8Gr5yWh3FQn8xAuq0nPH5AT5T4vvMlEb58MudwWadYd3hhOzseNdzwHQWnjv7kXG/TIbvO
TYZIdjkhUalx3ynNJ0DG7f2SFLJvJGZKtotMQ5aNra+0PCcnisO1lhTzRpiSulbR3UMvZikY8ZMU
6sWmnJv7brLS1WSblEgSzWsr52UWyGx7rRNXTKeVa0eB8hMP3JmU1Hw6KA5i08h0Ihh884coqJDR
Z7v3QsBhHjS6cJIO8iRCdgphYHTJ8vTJGNhk2ZI/wjm5iEblXA3Gy1p2bsGQJi4dzvS81ljwC3F7
gw86Qpajfg1C1/HqdrJ92zZRAFHGVZGBVO4KjG9n7TpL2EiqGT5qDg8GvyGuETT3BtYUZPr3ksST
mq34E+UIk+GRF6bQZPJUJ5JuE4C+55EVzfD+8Yw28Gz1SXa/DpC1vcm2b+VlSf0gl27BGU+Qt+xb
pN2eujZ7LEK2LNI4t22kSCsRfLvOSv26be6TXL1u4opNq7I5cGvQXISS6V03wYqu6uR16mj4dSkV
rqYTMharmfZV3E37KcfXRPR+3SWUO3qlenShdf0SeHrI67RaXo3RcpOyJCXnMgMTd8xwUxqq7NHo
6GcbeTRQGy4hXEp61M1Q5l/zJdqluh17TsWOb5PmvrGix0Hr75u8uc9K8ez1UvUsE22VyGKd2BH3
XdrRUxbXy/p5n0qVdZtnsB9oncYMCxB7bsqm3Fb2wK4IDZ7bwCKxB+l2mlMWl+TsnTSr1nY5p0f4
iNkdpJU59eQgmTfYTn2Hx5D66qShEaDzqUBWr7MUPD5HZvBAq25yDZH2BY4IjfWkHDSrBPmb5oay
Qdu5BsdgjZdKx7ukxzZd2RpBkF53umKQpQGOZlQ1Nixt3JBbWI25Km2Re7b9rJEe5gn3SM3OVTzU
ynLbqwT81CjvzbjQ2Ta4+hx0vEEQGV7Uo7LEgVjQc3M2WDORVkulHFKIhOZ0GkEtSpVe2uY6t6yY
/bwJ5ZmbmAcifa5dQ9wgLk74PHQplC7K3aT91GRRdJlKRbYyGuPBcZQUMHiO5YHTArKKNPl+0nXj
rJ3qah3UcvVZkexpYxfBfC7B3zN8OYke21BKj7EsPSh12sdeDOsU6qmc5TQ4Fmmljgr40LHWvzGD
gjesaJiFhmwWRGXZ4WGYraZZRfJFwQLRwuPyfkyyxwmmM7RfNBxKVrDGgW1P/N5qaO6fj0Xy1ms0
vNVVQW/Za2VxLkJYOMtFspHbxoW2sA4Li21QETA0ynpfzY3mTFc6yWvb8ZIJR/wFPXbbf44RaWxe
yG1V3EhF8hhiMLKvQmYMnZjeEuLFmZLdQqFlkGFaIVgP+3ZaaN8wA3rqK/Wq0vrzprS+6lH2ubDS
s3RmBrAsZAkthBG3LHJnDe9W9ZqYDacS4tZ9HM4kHZmJoUoau3T657OpltPDPFkUKoHd+KVMd4dN
t1PT4SZph3ytZnLvd5MxXakjZ0g7ttO+qAjrZJT3qLnwNelycFH2Y5bWy5c+doBFR49xyPMD+/pU
0ePwlFpsWpFgPKcLhdLcz2b6WCc8TTtuNdRZUWP4daYm+gIve+3kxSiwUcdDkdOBbYk87kU1oeWU
esW0RKvMJlaZlnQ7ciWCZvI0xg1sztiiAQKR4J3rPhvqvbowtHEUjHFKhGxCGSi6DC8uTLes7Vsl
lHzLGi4jHLy7Ltpr+nAdpJnlVgpymRhyya7cZD75yLnZSXeKVd8nerSx0oIukM55vugaKVua0Duv
VwW0Yex1b0L6PGj0q4oXte0u6OBv2J3kaoH0CbzHjVE1DLNtmCeTscft66PS9t8SNdsqocUsk2U9
ZMETTuCdF+XxHrcZ0rRsmC6wmEr3+cxeLgICNx3T3Shy95FGmCvWnJEwhi6IOok2S6s8I0K2XXo5
Y9WH+GfMuQlEjqwxc9iSY7ugVDhDRKpSuB/Voq16SX2H0PmmQDUFOACvCGpswOynvIWyskAixLbk
I2AurZDmJElTzN1ihU8J2GqXg/Xp1wvqWWni5MVCATHRxABcAxD8pNZSew1B9CCT/EI8KV6OvkNF
YLnWIidcte3yubctpgKcKnmmb4bAvhDppLoQ0HNnUL2uowBQFs5ckTPJIymQeMsNycCspY9TxFGa
E0OGwt7NKAijvd7sSjV7qqvmXkMbmS4kdU2iXU/4X7lOm2IbGldkQRz7ahRnq6HTr1Wd1FGkmxIS
DkVOEt7K7M5Y5ZBg8Du7EeMWsjaKluecboAi5C2qDS6cLSJxPqVpI22VkbfNwOyiWviTFFL3U6K0
tyXc9thtx6QAms+ZjFrbtP/jZKTmCkcOhnGWJdzJojnlFhvm7WNFYM05izOVU8FxZkkkdq1PqfLY
m2Pqi3RLi5EUN/G7InkO9iGMzz8EF36rvXZb5vzvlBvyil3yz7FONt9LQdNoT3+VuJv/x1T5r0Ez
oSB5sc7fgM1uHuKi+8dZ3HXtP2Ca/OPi+xC3r5tvfP5H8w0wrC7GJgL2BE9EdDV+QGjVD/DKFfRC
mZsw5hQb8kfzzfrAGA0uCqA1ekmQsF8234TsJ5QKdASehze/1Xx704wQFDi6eFD8BPXklNaaVPEs
3L9laFpdco5Sb3rUCk2e2VahepVMabaJ7DLaG2Ws4MtulAM4qjbo4VZZhG1qgW4ikRiVr2UfxWuZ
KcNdDACodO3SmC/UTmlY3yhXEduMXDrLpuqLHQ7To5A6B+gKN9ODDtN8ByT/np7aG6YWxnA084GB
cbzweE/pwnihhRg3T4sfGmb84CCB8zQppnRIQIoK63RNFOiFspNQ5L1x6GgpAscU3y/1sEPTCXb2
8zr5rQ11WX0vbrrm+/cO+tXpZni5F/6FeVrPmjh/37P+YwMd+q/xw6ttI7Qyfmwb+QNITTCCDsBM
4JGip/Rj2ygfYDPQzELskWSBHfTXttE/0GBilC6jX8rsRii1/UBtah+QwXagQTCpxqSUa/3GhPIt
rUIVg24Bf2eXMidl677MWJoZm6cK5VY/nrU18iexs2oniW4BWwWxI+Nrjr7aDdix7pApzWi4s9Zm
m3Quz2LDKr4jiqSXjLgs1JeQMdRdvBKXh84Oo0M3jsVhMeUEdFBZ1x0woKi/VKfmoOWOfpVKqvNQ
BHF8Fc7ge6Q4VrwQ4FV93mIZh18Y5R0Kj2a5eEo+y+uciWix6ox6uFvsgj6b3FNcZUG+nbrQ//3l
/c8dBv+6FESQq786G24byELfHr49Hwy35eND+HosIz791xJHK4npHC1R2GavxjLQJETMYq6GIAas
Vdbxj5NB+SBc6KA9cG4A1xXz+R9LHMyyjr4oJkvYLaFCp//OEucSr4oBlJ+JnuIXcXbhSyd+/iIn
Z+gXTnVoOF40jv1mGCg5xmnq/lgyf4uUfRZhe5EhohyAEAfIZzRyAd7Qkn99mWaMMaSccIKSUKi6
jTUGw6usHQx8r3GA+pxGuiS5cyzVpi/PyaSsFoiRsqt003Q5G0U8rxeUPGTXrOShXZkCvoM/YZ8g
NWZ2sddGsjodKk3vL3PapdmK1HJ61POg248STaRNOOXd3dLq2OnQhZENf6jRKvQw3Gg/L1QHV80M
DOusNZcAtKwhGklxT7e+z/qmgxDuzNABFCkHj4ZIkrELMgh8u4Q6+Sphy5PqD9V0MdigV1dOnToS
+N+5brw60ItDXjB+d5Oi6IGYLgH+HY7O1/Pk0VmeRmusQw+3sZIOQBTfxUjGJEAxzf6uVjNMsBqa
lA1T/2I+9JmVIJrSNvpOTaBRzZQhi2vm6rAwUDPq0c1B6KWuHSNA4ZVpBBHUSGEwAojD62xQ9OI2
X+xF8ktGgReR1gf0uXGTuRZioambLlmw1oqiRvN10gPb07uM6UEMRWzwdClVLwBbq49paAPSw5PC
/vZiE/1ktnayGEV5CK6EQoKYrsoMMV+vkjSfOtWaG4k+Qets22lROaijP+lgf7sYFQG3erUYxWWY
dFIdIY8FkPr1ZeYisDsHCxcwH8W4S2Pr2A6K6pedjqUPcD8vDoLgTEnK3mPbJocpSN6Djp/kY8/f
VGizkuHBL+f/X99CmFRAifNKwiMtas+zqdG2cRurlD1RhaKEqb6zAcWTO/3KBBm+uND5MU+v1+na
lOpyInlVDg5BX4zOz7o29fClUza/fomng17x3ajyuQ4sKp7xqZ5SXUVB3NoJWNWuiKVNrcbtvTQP
Jm5vkdR1rqYVxsKUIsHq1jTaqzLE5mSEn5muNQA3B6Bkke1NRTlc1gP3vQnAdjhU6UPsdWNHuhZo
YR37FdvH9mYzsVcTgL6zSm3T66hwrPPELJs//O1+K6f7b3/oCb773+dzH2/+cRc3YfxT7j3Cr38d
efoHoaHLzBPCvDjW2Oc/sjoDwg3y7eg3PpPoxUH548izKYbg19NAYGtyULw48qwPZPjwZYUsDzQv
2Py/kdWdRBnmwhxEbDqBdqDmOp0MSwgujiEgfwazw1qN581sB6sXD+Yngexku725xMn2hsyKjNjI
JZB2O1crSBEVnbbBufn1ZU6iyJ+XIT9AcZM8+dRnryMah52McnWATGWp5wf0mHwkcu6kst/9+lLP
GIMXEeT5WuQjQIBIZBBVOGneOQbsIXmZA98ehrNI6RiKiVa37NcBAzUEMmJtOCvncKNH6T7O54tu
1rdzqG3F03XGeSNDsPv1Pb1tZNJ5B70rqmRODYfi4WXuoiS6kpXLBNI5ko6Vlm2F8D7d97NQvNjG
/hhm0zs2l+9dUqytF+mSroYzIFkGqbkcfipmLkv2gfymV/QJ47AQYrTzmyY4Yrm+/JZirb24ZGcz
SWtqvmUF/jABHx7p6fbXD/JnYAnhFIoAHnN7DPBOsDmJNQ+lHXa83KC8WuQCRUR9K3Et0s9zM9fP
B7M/a7vEc7ryStb1964v0r/TxQXZFgUowBrCRuD1d2x0o1dprgW+OXyp9OZy6XJ/brNtWjgHO4j3
QJr3ieEcRyfb1rn9MWq7d0hrbxS5xWMW8CSKR3KPN21TB8HGUBtyRuR5uDaX5LPa5IeK7jBKmx/p
7PuoqrpyP660UNujhoOOgxrvbVBL+FutCsZrIbA7coYdS+GApNBZynhukNPtUGHV3pfvwEvEfnvz
yCgrVPBIAGBP4VQ1xi2mHpW8stk879rEyyRgOyopy+jcSG17BtLyvJDbx18vlZ9FNkC7OCWqjgah
+ATKngcWG24sWI3F+Og0+VVVDqvGjI6/vsyzU8Lp10NTAWwwwCeOhZMVoYW2EjQdSuWpfFum1VWh
2wyUaJhXXYmDDNyAQd/XYbiWU+kgQkxSRisaqAfQB4exyK6rYtksi+FK8eJPVnhtpuMq7wy3k3qK
BkAA8swILWE0WmZbp6ovmcf4MKT8kbUnCzESZVhxcSQ33kuQnicsb74ciCAAcfTkaNe/Xu5LZNup
1FmOXyjObWTlV+o0nFGEnZtt4GdoMlCwoZ2EKOMSd7vJrEK3Sx/6NhQKoXvhPyyV8edpghWmB5CE
OoAflzXLDwSOV80DVsqGx4QSvgiMAqvJtwWG2GjOEyHN7bIkx7lhXTYY8qUSGKjea5V5Aw5vO6kD
UGk6aW24QY7MZfy0Ek9SZsYVqETWlg3Rjo9WO66m2tg2PNGQ/x4544VR15dB/oWJFpVFu0um/ADL
fd1P0XEeGf8bzuIHZY7W1gBLPswPjjWsghaf2zr5TON+JS6o5+UVu/zQz6FnAb4JJ3yWzewzGjJn
uWV/GzVp3bbTpo4hIEbJfpnUPQgEN4BgRUa6LeZ+bcjNA52/fZwUV0MMiE2KmkuQded2OG8GM9oY
Y35W0qixwuBmceoHqYINWzXThTqybXX7LlfiI4O8y7jODL9a0tsBRzC3KbKrxNG3MHZWUhit+rC7
tG1ph8HmN5vhFYfRpsTXPasGgNLqpzjhjZr2XSLOBUN3ndlZdZaHlvHK2BjaedrY1GTBSgSS0nyK
eLYi7opnjYwOhdhKr7/Q/GSYUfCfNOPbFOrbog5yyshpa5nVUUnyQxNkfr5YN9I4nmWxtG4K6SB+
Vzksm3BpL5002lsRBuVddpgGFMtH9OksY94A875Ff2o1hNG+pXgUoIdcWj4GmnFuGiw8adlp8XDe
hT2oZwbBDm63qnNICnNbS861iDpSLG9CRTu3s2gD7AIik7ENU6G7Hh3HYihdrXIKrxmnxzmX1siC
iL9cCKEcmy0VdObcII/0sUVVYeoasAtA1t1RyQ9JLW+qHp0vLCpzpd21EPvkQPcyAKESoudFmuxN
I1yNsAe1kklqO/tV0O2ywQBUCNuu48EyrovD/hhQUdt1c2nz4kp99rU5w3Yq94uRz2CxGVgjFkmO
8hUJvpRRMARttdn1rb4XrzrK+HeTxMqW7qSh2436uGLGvpXDwcvqcNOW0loPkSOPLNttmXgVQ7/r
EMUkOd6n8+JDMnheA/Ts9rQZnmZIgrUKyClafCwob8woWukZpwsHq6ne2koPRCvZG2BbQh5rI15N
CCuuiT+3jB31nDqfdTLk+RYFl4+5Or0ToX4W5FF1o3jDQUSIcJ7Ep6Y2M7tTEcizm0sL4kSIz3Fv
qO8c++pJIf6cU6J7S9eeDBYhwpPUJgn0rKoBFQJ0SJ8idnFjhoxKy6sMN8pW0ffxnGP+S6tzLnHL
koqrtAjvxZkqG8GnCEA/A/b8CC/wkwVQAZazl0zzO6XzG6NHkRkIRwtSI5ROaGC9fhrQHKIiD2wH
Q7nZYEwtZ+7sLF9HQ98mqraf+LvkKHvAHo8LVFWAHxsrQasvLN+D4b+ddIhbQVH2OVGiJy7yqBe5
oGpkY6ZlJgaTY3RES/dWL5bHPp03eBf7ptWtVK07K8b6IbY6r7YIFuDmfn0y/3RtvLiFk6cxDbmU
tzRwfEObLqw6BGRSVg9Ja93++jo/WxyMy3RUuhgss0ZOFuGQ1bGkdprjL2P2uZL1c5AKgG2Mbbc4
z3ukGIKVZc1+Txiqteh+bi51BytuopATNDtJHtaN4xwwctnnPds26t9zmBPn9Mk5zvmNaCajAYd/
OHkWZohgNAxtx0cFH3Eu5FcbAo8krRKkCc1sWAuMVy85H6UQDBzGtu6vn9FP6j+B5jcYoQCroMP6
ejmguKhF9SQ7uH99wcp9ZQfq15g8KCveK/9+UvcwVwHXayAGyz+cXqmChZlmOJuqyQ4xqRV+mX4S
2H6lzhut0onIfwyl/7ZJhxrbzx4um5+hKREIY+7XXy4zG3q2MZcEa7pKOTh6w/DsJlyLRLdR1Mi1
auA5/FBUnQLk1mt2xYwy3YoVAVHa02tjP2ONPOt4Fizq1pizrWni3eAY+3Zpdm0X3i/xBLhJ3vT5
sKrHAaPk3J/4TD4NK4ssqAnDc9vMD3ks3QEnvxHitEndXipzAsXcOcQph19k7Ltm8OB/7eFN7dsc
tCqi/3kyutZgbGsz+QKr8wuAojsZY5+Gmxaf7ybED5Jo1VXatuO0YZbqavgCjjpn3BTdi2ys53rg
Zs6MOlpVWbcbivB8ShJP6btLfQ5WA1ngvOh7BTSeTZktdgmkMs7D5hLP+Csn07ciWaK97/VpeB/q
Er03AT1M9mGUPg12utWolfV+OtbOcoW9HGSLZFibFSli3O4U8mCRaVkctt0wcLpl2yCSVpEsHe00
3BhKuOG0g+k0fdXV7mwJpwsRv+dG3wfql7gOjkuVrch4z1on5YyGqSdSkWCwD1oS7rLp3IyKLziu
bwKg2nUZ3MktKbhpH2hDeCiegoDlZ0vntRWrwImvQ7LPmqzXKoGXdM5htlAvaqL9iASGeIZDV1/K
eXh00DuAdrwRn4sXEkNOVHkytlAGzyWHv0bpZqzjp4nnVyaIZtu3zTBT6RmejnB3J4PZ4cBX0xk4
R3qN64jPvPK4WM6q6cifsswf5XkjEhk9ce5sHTIYRm3nrTQBArE+BtQjgdNdWsV8McTDmZ5y4Ce8
U9Za6AyunOYHwwRllF8uVnJMGpLu9guzGq8e8yvRM7ID0ipj3CiVth/zYVfNIKY4hTodB8E4vV7m
2AvL8aygOC2N9LqgYEWoHxB4w2Pjw9GQkCRX0Y3ohYg1YqIkiasFFATCE2tQHLHA5nezBeCtXTa6
nLNex5WjdzuT6NoFrE9Gl2qzbJrI8MS7aaQemQrc1iPpxip5QBJlZ5yhyJVulYZMbrxlS3/8dbB7
e/hBUII+hDkS1BtsV09KT4ZrmPnNhsOjlW5EPaDq/dlCVimWQZHo2zgNb3BR38T6vGkD0kDNeacs
fRNwuQVGBvC5EdISQkOvY1Ip13IjayjHC6GIAW/lDHo/ThpY271nA0WlexoARTMGoJ6KRBHTitPv
C3ZdKgrY1r5uJHsJqLkbzahSxW10tOTF1xbSeFQXriUjWjHN2mAAeVdH05e6jo7VXPcuHdh9UEmH
AQMZChlXmsZHU489ewpNTy8pOYkNSsLRNA9k6sglHJI03g9L1rudLdIc8XAp0qoq3PSxsVVmioIY
zIc6bkaz90Sza0EqAPb3tDEr4N8jYkZlnm6DoD8Dd7svLe0chsLe0OgfWfGR+uPYsnXyZrxwTFbU
PAYQukYX5ROS/1k/L7Ow8GNmZHDDFq+Pwk+JvaAmai4XhTJDxhAVaEaM0tQODHZBFFzyg96Y52MX
3RdafC2l5VXX5IVrT8GqMSgqKuIlMoXEWNZqQeGoBsdGCW5kALjFKK2Iw8/fvpupqAvpRuKwRXUj
OvZqyNRCzra63j1KTfR9nkyg7ba2NYvqyjb73cD2lWhFgL49pklqAnwObkrT8BSNNxDW0iFPw0+d
RkVI5VgMuHwgbbwiEuzDON+AHd0HaHEI8XGkygEnUqypBTVwOazDmvldG4ZHlJYBra61lLOusw9g
A26gD+9pmV0rQbeWl+xQy9oewY1zm3o6k5yV2BctaGqt0KEEzz7LbD9T7GsmW5Q6o8dgp6uifZWM
67QJjyLMQnv5qOA+YXW9NzQNQ8dK8p9/uZNs4ylLkYiLPQs6K5rZ207lUFwEsYUf9MySACXcqJUh
jmCYJZrzzTLBHvS2sVOQAQIhXWtbHJ1sF84KYIYnppmVi4lQ5OoBJD8phW4yXWhYiBk4i7Ry8ZCm
9k3c9Oj8ZNdMj7dWVx5E4Z0QlBcKqUruHqMGn3Mplxo3lZZ5X83ZNdD7Ozixx1a1jzXBeeX0OQHL
zq/CNvgoSuwoyVJvAuYqofSvENHUKfQkMwXtG67MjJOyRNR/HFd2RW1dSisECHcydTJEny8mKBCR
b2eKE7smMRPSRnBWKtqelv8+s2AWtWQn9TJdpBZStqVlFR5MiYyzPfnsFAPsJsRjekYkZ+Kkb4rw
ndz5J5FDiJEyZiEnhPZ/0qvvaG/lcytbvu2MZEc8TA5eU2xBptEp3YlfR+a3lxOkRHJ+XD0Uesgn
l5NjE5o3BAxfyvozkZ9EVM12UTyIlV5N4zuX+8lBANTOQX6CqowO6DPO+EUVNMOJNiGZW35J0M8o
sJsYXjxeoqCEOw+K9xd5jm7wczzEUc5ctfcmJ7l+/s7/CfPA/x9o5X9F1KTAL/79kBAE/UPcfH8F
+BKf+IGGsT/AJ7ZpeyL18qe4xI/RIPM/MeKDJozlz2tJCvUDnGWWMiwsoW8rmvc/0DAqMn0Uh4Lq
Ca6RD//OaPAN4AtHP03IZajUneJiJ53ZclYTebZzxa/yTvkUmegwTJ0+odIJypyuJYZNUOsW9KGz
+g5sjXzT6Hqwa2PTPjOcunKBPd/j4wvZpk7t3pOVNvhatrISCV2KMV+NmZK7o4GTUTtII7iMpV8t
hdyROqfmx74PEbwYoVt9TpHIPw9z3fwuxWGSofyDYv40qUnpTqnNaTeb5npGZted+zxa82CAq4zl
GHy2WmW5efEOfzLPPC3/xGOhGwSuTmHL2acBpcnCBYkHVfHboQ7obWqlnxVDtTJajDAnFAV3LXjn
VS4Z+eY/a5/9C4PNLPLIv99SNw+PD6/3E3/8x37SPqjgg5nFoOSC+6LGgv2xn/iRIQwZoQIINYCX
o3bm6SjcMp83+QgO5y/2Ez9SgJfJYMww3vlN0v8zruRVhwQRYJBvyCMKMz/2/OuEWUkq01rwh/CX
DkzUnFpbbCwc1+7HJ3XBo3q8ZbjRQp4Yv7ahskPCFSnDpYJSkdt+uTQHlpl6DqSMql/Tz43u87+X
16k0tCq0UH+xvATMfdW3HfYQfft6ofHBHwtNRUICfKAFeQjKEGL/LxcavrHCAgA8k2YpMuf/D0yH
hZaQsM8kkrKoiPh/BW6w7yxCGUQky5SS7vcMFd5WZsQl1jnrDcguEhivFxrdmTlNCoXAXQcWduFw
JKeHcAq7beFAtmuxhaf5rjXYO47Y7GSAEVRDaKHBLk4YVVFx6/dQ33BvXSyIZ2G+abL2Shllt+tL
ybet8gYNGHmjJeM1+mFelySz9/uL8X8Cbhyp+l8uyGfihfuAJcf/+Y/sez6/XJPPn/1rTTKcEHBv
BDmE8v2LNQnpwgLXz6n3vFrFFvhrTQqoDKBcER3JK16tyeeVKIDlHHboRvxWMiG6Aa+D37OsHRGQ
mwB9d9KwaJs+tqR+VP1ZjnR/SObOnTop5p8+EgU3cqhu6s767oCINeM8c2l3SqsG2pDVdw604Pg2
ONiN7az12YGNqVp+4Wg7XBEV5Ke7u06uQi/Ny3OH2t6SYJQhzlZ4wxD0fiJcNBtFGjbWZNVukUzN
akaU6Exe0n0aSN/+vXJ/5kwjyikizy+C6fPaPWftApP7X+vmofj6/X+/XL9//oa/VjBIONHPUljH
z0HwxfENo0W0u4B3oPAkpOp/rGCSaKHQ9qyZRgx9iZSzAYezsBG1JsdGyuu3+A/shJMFLE5tAHds
EtNgDvs6qKZT2nYTsd+fF0XdlnWue5G2yDQVMFB78Zh+kmG+HfeYBltYsJ0YPFrIDr2+loaRoTIl
juYn7TJu0XLNmxZGOMhwTysnLxyt2S0G9PUb0yn8qqMZNmVrG4qly4xE33RPsRwyHEoXx7f1LscZ
LvL1pjhYqfyuov3bnf3cBhSKSTLB59SSQLU7qx14eX5bWndhuqTuNNjZwbaj89IZ8UsfZLeu7I9I
K8N2rbcyRi+bZII3nre27BoS5OuqTxW31uxHjGhuLUpYr4ISnVu10OzsNV/FXph9LKEZmmLxTCN6
E0bWnlJ8Ag1ORx3dVdtP4F61hVeE1Sq0m9obYe/C+y/jtaIme1tOzhoz8bU4/hbZwVGrGeEHhnRr
18HeCEpj9e848LM4YLAZ/z4IeGWZ/syfSnzqz43PzO6DJjY9OPRnIOpfRxcpzAcqLApdDg3IRyLg
/LnxJfuDMOmDD+UIWUdwmFTWfxbCkgqbhOSMdg8S9xqN498CyZKzvdz6SLxxHwqzRQoLFRiWCA0v
eiyWwRo0m0A7thLUVDrrDXLxpbUB74PsVSj48POIwsHyXql5srXEhSHEGBYFODhA5RSpns8gi9uw
0eEnBqVfWpD2FwvNihcv5Cfhhsf7+uuBv4WtTGtdk3UNvbTXX88ohoSeYCdfLxJjIKv+HihS5MXS
tE/Hb6GeFHvy3D82x9+ONE9SVLgGr68pvvmLRwrgqKmmRJav2wg7iii0NnQe53Ulh1d21bxzsZOe
3PPFdJ4k8DII5gzLTi4m5QGuG1wsKkYZpDOG5Zh1zYgeussN6vzR+tcP9BRCKi4IsRITT1gGOv92
8u2GvtWaoLPQOgnToxroLbikelek6Q7/1ttGn6VdrPb7Wt8G/YXR0fV95wbEinyRbYkbYA4OvxZE
NzpUgkv76vFquOkBT1WvuZR26HX1InbKalNLo7Udyx6PQRPtI3koVZ95Y3eTrgcVIdCqKpJPcVzs
pF3XDt0f0oX//DuHSKZzVgBsxXOF+un1TYWw9JUKfZqrBakoRjfz7HYZcrm02pctEurvrbFnI4lX
T4ELcvxbgnvxjA19fcFmwIXArhfzqsAp1Zvt+IYs8EzJq3pdJfPoSZ263GYFWvZRLXkGnXoLu0K0
COaK0YjR+HJe3oS9Zf1R2/ztg3gTT7gvi2EWcz+SYUuEwpdvB3pWOubOYl0xQ0OUwNjpXfAlT/p6
hdKesolwPe3psG1neJTvwTTerAyujQ4bjFCheUt78fW16V5ZbT9wbStsD7mVPDloEn1UgGxxt9Mn
y+kvo84tNouBRDOGRiF9iGHD6Ar02jDPBwexT//Xq/VNLBC3ZAkOAqEOjbqTW5JU4mtYq7ymqkmv
KHFqD5Td91TSPxetrb6zCk8fPvUOq0G4GdNhFY//9QMY4TPpI1HwaDv9g1Oru6aS1oNU39JP/BIt
3UeyC78rlvdoEM+b/uVqRGgE0AjHGOIHNKlOJUrHOKrA5C3KUXduYgt9HDv0UcFxw31oXAzSoe5W
Q48kLcMUxOCTOPa14fOvn/RpCwo/IO6Bfi6q1RyrLL3XX74MG01fRlU5Dr1rn1saKewjKqm9eWE0
HmvhyTLJrramBMrNq9Dd3QWLm+i/G55Ob+MkPGVNPKPNzm2ETyZa7V+VfqtEPqARydqbhRf0boLt
2oPZ+JayB6PxzlM4PQ9OL3+yBLoyzAN55vIjZGZlG6pgO/wF61nrckQJ6aOuuBEeEsvHjOnrPUDX
Fony7+/chIh2b5bDi1dxEgT6JGf4BrH12Ju5Z9SfEdhye7vBfuJrIV9jfOA2zuy18BV/feFnRt+b
C4Ne4gBmtoCewus1MMj4rM5xph71fJVGiEZ76D736A5Pm2E5Bmh/GNqWo8FNx/OknQCQflnKi0KH
Ybkes1srTKGfbQftBjupvNrH+i5nhGmeq+9BIp/zqjd3yn6BPKVyjOmny8SQepwRNOWYNusJsZvB
xQ3ItyevRG4IB43SnyofGbXiZsDv5uvw1O6MYgXdlLwsW1fFpu4vagXvBbeY3dGX18ZdW/p95PWW
qyseVhfq8s7Sfoarn96zTpNXUDYJVafJVEVlkVPRqMe02IC+mh8a9RAyUS8+W/oKMWqwKdY2xiO7
BB68MhV/Ca+X8eOEOg3G6ufRO9FO/9kye3k/J297UsqoKKWe+5m9JPcEkvzCHs5DtOTitWmtJjAy
6Xkb7rTWj6Z1XqP8CLYB3mx/GX7JCUSI68lnhgwUG3G8dSp/ikcMK1Zqvbes1dDoZ/+XuTPZjVvL
1vSrFGrOAvtmUIMio5VCkiVZsuQJIdsy+77n09dHnbzpCCoyiHMuCijgJHJg2Cv25m7WXutvCnWb
B1s9XcUvkXkfuzu9tMUHfAQuL9x5mjrt2uORzM4uS6zrRqiZ2WD8Xls7y9jEydY135rhWVG+XI71
KYPD25LKKdfkh94Cpn+nm0QVfIyjUlV6sGpHv1c2yS7bujvrxvpuXBULdBtt+sdO1sws2GxkHV4d
hk8F7wEZ4FzhP7su14FugfdeG9mVlqDYcRX5WzW6bltHgThO/tSPD0G3y4YrJbxrm9taWou5HR1A
xiWZrd2LhxF9wc6uTKeLoW7b0mMAUAJImV29qJtMQpTwJvQnXXmkobqvlbIbW/we1qG6SoaD4q34
y8FPPVvBJ5PTBV2mT6nZX/NLwZI0EO7h/M4n21QFFTH2h2FrIfRYODjt4TH00ulOJW/cYFslTmuA
fTkgllIWC7tU+7QrphnnEub/uBNJkE8/r9DFqhXmzLjlbfELRuoKPsZ0AqNM5HLprIfwNtW2GRYU
GzByfuz0v1TdRkuzloBs3HTFxnc3AFZsOXxGBF6gJ4l4fnKP9qfKXgNWWT2bONc+yiCxUNVcl+9F
jtrbi5U9eIIjZRu/sF3z6yhdi/mOknoGAH/ppJ/KRJ/WFRkVL2B8DxClOh1llVd4BnlMMsB51LZQ
yZffRE7PZ5DlyJU20k3hbWS02lwnv21au9ZtZYSKsAlRHqi2mPBc3lUfKK1LP2h28bp1i5Jf30sP
5uAEhSPIz6F6QNrJv8PMso1vivquDe5aTIbCa0m/SsdVI9jyI8oI/oiAIFBMhOdspO6gBqUpT5dV
z0fBmejO9BGyd5of1bPxM18ND/699qa7tvHI6nLH/UbvVgOCA2gsP5gb9wX+tfIsAUvXbfU3V4up
2d1zcksOYN1ZX8LRLpJNh28R7Hv+lrzKr/5VJf6PbwD1UxIyLUGwGbzQoNpRpzj9OBgti5IodNKD
8GjdaT/DX5biaD8S+bpW96K00SELcVwfyivtvRxtoOXFHWNP3kjErRc/tLM3AVP12/oBGthz8rXY
a7/LW5acmNjpS2NiomQLP4OH9OBep6Mt3FeHap8tvSbmqfvHNqb0Ch6BTjhKdrNBGHFW9xaDYHLL
1m4Vx8X58RY7z7Lc5jhXA7DSbeMdk6ICYcVturSTPwj08yU1PfIA20C7piR9+gs6vIkSOCPyg/8r
RcLzycd6YRs1K0vdup1NVQY2cGxtODShhIkvsm1eV18xsb4Smn2CGBNgWZWXzU391Pm2CSRV2F5e
9HOEjjHNERVjcPvoMZERzBa9hVhbrpvMUbkRBxskYf+V+1+7X4dodXypn6yFe3Ix4OxwK+MEV7hp
ZaUlTwlbf0/zVS7aAz6ggz3e4GiWktWlC6fNYtjZWkgjpCSSaS24T+PPWra72+bd/Crdh2/tm/Uc
L+TPn55xp7M6514KOiyUj2jeM+hWQXHMN/mX5jvt6ATNwrl1fpH9+YRzJIw31rpfaTzdhtER+70C
v3W4y7KKvLKw++zFNxK7V2ObfCqLMd/aqIhLmJuAG9j92hi7TP5ijbvcvRUxwtPKZzW9UVluLS8v
7c4tHjN8BBdW3bmz/2jVoRJwUmPwQ0FAXJ6jtjBWir/C3yXbZeWqQ9Nz4F7HwAoT2oWYU57yaS8e
TdPsIZ92dax7PjFdvgMee8NaQHe6eiTHFNy18oTnV/oA/4+ha1/cfGmjnR0yFHiZrjsvp7nWhuB1
qdqMifzg/hbfvOHKfbWkdfojv5bgiMJfTBZy688v+mkN/gk472nKXotaeFbID7q1ls1VHzmatUmG
rylj1wroe8x0DUvw2iDPikR9I2cLU37uEjn+BbNGUVtaFQqUDLn9iuYczyIf8VQYYtHXy5/2U+49
pQ8UZ+ihTRXNj3zqqFzre5AWB9cVH7ueNyMq7s3VUGxgiKMcLtuB9bfrFLN483FFDTK5AfGiAWXW
XZPAttjGxWrQnVF08E+FlywX9zEmcjyen9r7KrX1dRAtfOGlYc82UYdng9u1/AxTujJNx+2cpLqS
vNcgdRLz758ys0HPto8WZrgJ+kTDCgIdzKJfZdXGhxkBrThGJgl9zbvkxuwc11x7/V58hWareDf6
ZF67ilwoq7YnogQFpYXGoFPgZtRRxndyeXN5NXwUCU82+uyXqqeHixbBV8kzfino4BhGZH7wFVSq
tiGVwlu/2nsI0HjboXDAAyvlFmVyeoKyrQ0/C/VWzcmx3YAXcLJS8BtSy5vOvBqL26ikALYasBXq
Y87Rgz82dgLYXvQdjYsL2XFh8kQFkDys8K7KpMxBTtoujMek/XV5hHOeI93XKV+GaqdMDC/RmqXO
muCHTSAzwja9+55bnQNVoNf3pQHV71WJ9hZP+/FLjGC5vnSPfnqbzELP8wUzsERfJLSvrg1rC20q
8ZymXlm+U7EVZEd2l0J+OjlnIWcZQ5oG3b++Z3zIxL3o9O1Va21E/Zfhs+Gw1IP+tXBcf1ya80UE
DgRWLZg8dJJmmRsa4QGSf4P0SBWuLvaquC1gdSgUZzbahC2fHq3D86RrDtMOyYtoY/hbsKMQOCCa
tDW35j6JtwA8qAIhfoagk2us5XClIjHx0L1aN6K5d9Wfwvfh1WMtevzT9coHWsK7DAGwh1JBG2Ar
Jo51g3A7ZcZKImGdEtUgtX3zYOVQP9RvZrGtvSsTT0Ko5ubCVtKnTf15FoCL0yuScSSanXSxFcKr
qAXxEbdM4pWV4x3a37qTjhvDvYPzJaYrVgGqZf6PJtuOAWITdvkNQXyMwmzzK0yLzI7pffs3JHiq
vxbNnVJtGnMXvHpfo5uEfUkPfR2g7t5u/eG6qTa9iXacDZHd758sGHLq70a4ikWwBU7XbMbQDkxb
3lIqwttKBfhLOf7dTfcmbzSqwuFCqvIpk2PxyQCN/2sGZodsbVVW1WC3+ljJ93XOM2IbCDt9/4a2
iS0J+8sbewI0XZzv2SHrCyZWoTrzTZFlX/40+NQmSGSMmd/wXvNQGsfN9B0Ru0LGR2ErkzRf8cbk
XfWz/B5GNheN+yNaqgCd+1HTUYMnOgiWj9T66HrFlhCD3TGUHjFvQyC79RzeJZcH/jlZmaZZE8GG
QUv4S130uOmUFhFo67KXHg3fLmVbQBo6s+tf8Q9YPeiT1d1qLG3chlNv5327HFuePuGnRX4Ue3Zf
KL1i+fgOU4LC+OLZ+Ca+Q05lCWJF/q0L7SS0a9zveI6/Uu2pUPf85lJTQfHGdlEC+HuyRR9H+/FE
zKptnoUnStB30mONIUziZPdAIMVqVSI8uJA+fH4SzeZ8douk1jgISTlKj9WQ7syIYh67cSU2jikd
DG51gYfLRhBv0Om4POOLkWeXCLL9vjggUfxYgptRbPhkXrfuOqfihSLDZVoVJiYSK8g4C4GnT3np
U8+ukiQKVWXQCKx/b57LV9aY/jaaCD7aCEa8+6JTFKsYA4ulYtfZG/v4s07HzNEe0qokNI2IudaU
BwWj8BZVi614SwKp3A1v6nvTb1ENwQxyYTlN2LMzI57a7QCCaerOTnArNmC0daJEP8TBLhj1FGHY
lO5Ws+rV8H1iBDb+1zJ7SZGnVMOfgfc4PI35Vam8FpJkJ9KXLqIDQy+WVqCr2Bhv6PJgK7iYK1hQ
JEtmYEs/d3bc+m4uQQmWpEeseUoUcrhnMAmALVmvm2KpzHsusaDHNOE9gUJQhzz9KHUsxJjE5dIj
Pt2FLtldDglZpVcA1ODg5wKWHxuId4ulzzlf9K9NfhR4thoKITMRTMkYJWl7bHMH0jYqEJGX1yba
KbhRt6sE91TMQNcRNpECSjRI2q/SikqwLeJFAL+jWfvpyo/2Qw+9dq3WWzVEUeGgG/et+ojVU9ju
2+5Ka25gfCIeenknnb0W/4zgo7FztJ7NFJXYKilYVirw18guWR9UQ4fwte53o0++E60uR/xckpyO
K3RAJ+8ypKbmAI1YGtWsq8nIfGOvIBdVhodKanh/pCs13svNqvI2RrMtRKdEzq5KNj1vQElx9AQ9
pU2cPmvJTRzfUHST65UW3GHEZcpoL60UfEHzfdHdGLyajOxbKb4GzU3Vrsf4JVb3ZbqXzV1sYgg3
HnLAv1iqQmKmXi5TU5EefPcQVI8Lg/20D2gAKEBR0FpBflGdC6UPgQaxticRsPKbjNRONZtVU1Nm
NrfJc2ntjfo+zO/YrUly7SV7/D5HhLSMew1vMqxqkAvNcb5YWe/Ak5Xf0rD2k1UkrxpyNZIwkodb
tC9KCu0p77brepvHTrGJh3Vfbipj373I1yJqUbTZAMGskKm+PLyPLu7JOTwb3uwCELRxqNuK4ak9
lE9eiE5VONmb6QhX1r6N4NM6qY9Gxz1VZENm4teeca1qFKQ2armhpJYzNtXBTwerHNdzrO53iH+g
vG6YJmWb6U4oOZWwzfMtY0cLuN+p6WMp2pgBd9WuNmwLd3t/pd0mhiPBFpNXMPE1z8EvTI/e4KDW
8g0l9ipYNfKKjm2JWyQedoUNiDVi+r73hZ1/5/layps4R9kXFoO5KbVv+ZKo4OfUaJor2JOqiAoZ
ssyzI7GUAgmkjUdqpK4HeSP6kT3WX4CR2qj8Geo2U52q+eIVaAeQe/dX+pIp+vQxPn2sox8wS0rL
Vu5qvSD/M8OdWTzl9a2BoIB8jbbi5WXx+ZacDXWeieWaAiaKZFt01zVPy2F4kfR7GUeS3G6yK8vd
ReW1EayyDDjvbiH4pyNtFnyWeYmJgnTjtCbxZKQdraMgwWLADEzYIgBftXvN32j92nWvgnIrhbde
udVLB+XAnmtxqXQ2Vz6mL3b61WfJ2YiWtOSGvvSYpNe1sTPpTjRr9TH7BW6vAD5QLeVk01e89JVn
WxJEj1riAC8+AnBMh18YLiSmhzDBNzF5SIdVUd03yQuzTuri9tX+8uR/fvjQP4fioQC1wuoI4Mnp
VVxWctynoxo9JlqOvfjkfgMyPFjX1vjqGqh5jPGo8rhsvnuF5V9H0/Or0pRuVRm8hlIQ8duhdG87
xAQcdRh+m3I22JIkvJe1/p2cD+2bZPjpe5t27IwbbqyvY1X+S3n4P3fN5lPIIBQeixL0JkWHKnA6
CKwRZEOB1PwIT3ySKSj6dc+1tb08V5+7/zxGUZSa5L7A3QK8PQ1TG3ivhZ7hPxam/tpnybhW8KCz
pQxrnipypTVQ5YPFqQY8jc5pQ1NdaZfG+vlY+vgVYDk1jQIUPlGnv6IvzczzXNjbek8rM6q8lYl4
Duqqlb5X8eFCGw35PeR5eKEn2U4QDlUoPxqF9NR02B9enpNpNxwtXhO6MfgLupIWqCFM22eZXNH3
Re27rvfYE2RVBPGj31eGLdbe764shYXk54OiNguHCD8FODp6WMnMIZKRmWriaGWMvVUOuhxIG0mp
faeo5Scsee04VwNEF5QSQcbkrYh4SSlihqgOjOOs5RbPW0OwVT0vUI1LftIA9ZoG7aFW4bXZq4oT
cLBIWhftfV2LF7LeOQZomqupC4H/LMAlBPRny2cYMhyfQT48yD2tj7GgfFhKqYohZYQdV3yjCYa0
T72+xioz8Vemhz6FV9JDygu08Q09ex6yIrIDUd7LueltFfNa9wdhFRo9YhJNs241Zen7yp8/8AfM
Cigm/Vw0pmYZcze4jSsbnvjY69Ktn4g29njhqsN47XqElCUEkXAvJ6NH1703drGfp0gxyeI2NFG7
DPP6uu8pFgIvPQwoHu8bRXJyV7sJwHWjGiL6X1zG6TTNSBaga+2tLzbdbSCIoZMl4ehcXq3z045P
AB8FcXcwxVg68N/p3qnRlbQCTawe29AqtojWqRtPqAKSi9TAWDAAiBW+oGTWbOSK3Mj1ANIYqJM4
qKV7NEeb/gp7TKpRdJbTqHJvw4ASnDfqm4Amd1bWxT3y/BlJ0JBs6jY37UxAslfueV1fHsocswlU
GrAomoDsP2viDc/OPLHrrRZ5fOshzMvsWgi6J5lUM9GNW42F5GQ6Iv0YNOy0kVqp0mvdLW62tYM8
QHQVY+fVdEJ4hZi8zUM1W4EKDFeywnX/8TP/H2hAXGR1/n8o8jDVVv4zv+X/QBYu3+JTW5/pr/xF
bpE063/RjpxaCVy7yNLxJ39x0iUJFrE8cdf+uGT9F7WFvwNvZcJpTzh+EaDuH2qLiquPKgLe5ZUm
oQZMPeJv6L+fvoLQURKNiSs8ET/Qp6e5d7pPvCQzasvv5AOe2AA0fDaI071kACOi9dG0fPnr7P4f
aZN8yeBQV//7f54mf58jzZK/0XPVyMBG9hCZEkfbGhVrXAFH1D1vy+JaUP+eHuDneNN5d/R+7iV8
YmOAmIfauLMLc9/GZFVLtevTQ/OvIFBKJnSqzBeZv5hzVQ01oRikA+KNqzD+Lic/Sync+lh/Xp69
aXb+3If/CjQJXE+sDthIs9GAIQn6ofXkA4j4fYGvMPQ6J8oXngdnokwPISREODMnXZLTOYtbEbez
JFMPXt92X+uBKmws4k0ZxcADLw9oWlizARGKYjTq2eiIzTWtDZxTUy8u1UPRyaZjGDHK1HgiL1Rg
z3wfrlo49SQScEH12fKG35Ij46ioB3RAJzy99rXxOn895maOl3i1VGSfXTsfn8ng2kE1XSHFhm99
OoGt6QkFyvLqAbMuOnUCZu1PWYeArd0HvYe3IYlVbAda2QaY/bTiVQSZ7K0pkz7ivWVV2trraDnb
mMeXMQDI3Hhrwi73NpJWT96tfhh+zfoajIsihr/9Ai+hVZDK7asXGHLzpR06axfmUaSto54/XFiE
s7z4r+EBS5tMygxI43NAYVN1ouqNjXpQAhElPKm4VaPAAyE6KTWPhtO7wl2iNt8nnsNVXAkY6pSm
suABMHu4ffwKEJucp+gl4OT38RGOdraeu4Vet0yyrFC8kJE/U636JjQHXMCGkHp6sdbgxKaWuEeD
dGnLn5sEIJVsEa5lLmVrliipmSG6NeWxgxrBkFC8HEMz6aEqq5ESIVqOAQhakvkCecRwHwmlcgex
Rl/IMc/8CnIcHkDcBJP4/BzsUptyCEW+0Q44dhYvepO6O8Abr20bRrsAU4/1EIvRTTOMzVYo6nwt
uTAdqj5eaqh92sfcaR8IfcQuYNPMaye5YlVKZ5J669GgbwfL6B9HbblucdoU55sTBgY3RxMPIcy+
Zq9XasuVUsmNcF16K8Mdr3oj/2Uhcobllej4oZ+jk22CkSyDG+/xb55UU2iMDUjnJ1rdhzbr0XLr
MynqSm8UrgGBlBKKRPr3ywE+HVKnAeaV3mH0SjGSO+Falu+T4aotncbai9rCUTgdPScHLk/ZSbhI
g/OFotS8TZHFhtTQarWuayzcHSnQHlWh3OBxHKL54UY7D9XyhSv/zMBOQpL7HF/BlVmWSRUZ1rVx
FxevkvxkRk+V8nR59j7dWbNxzVZGF/kego26de2J37v0TZP2XbxQTD0zDpI3KB085Zi8OVIB1aAK
MhpYdEEYndAzHQtrid67bzEluDyYM7vpJNLs5dhVyLbIFPcP+GhsMs1EabL/djnEmXUwZaLQ/8j7
YMBNgz1azgWu9H1ShP6hyxsfxk+xR7i2Wqeefh25+XBT+VjLXQ55blRc9rC4gQkjUDYbVRsPTV3k
NSGp6BVD91rqxpf/XojZUmtLEB4ZFYpDOZRYWhg84nJtKaX8lMKi6IM152RAA4wXxZTTqcOUuSlz
t/EPbFTXa69MVJy4zmn/bVLr2iwea1NZXR7XuaVHVxFwNVTwz3KCjThgfIdD4MGTb9BImVad0N0H
6H5ejnP2E/2JM1/iUm6FRqt1/kGPyq3aSS2SEsmSrsWnx8Y0f+SV+FopH/Lxp/OHBWcZaC1BpDs9
xXzAbob4DimYrZnYQrGUjJ39WkfRZgs9iSJjDLLBPyToF8lNciWV4q/Ex94eYQ0X3Ziywg28MxYO
vY+bd3bQnoxylgNKg94KEWW7Q+k/iEW9rayGVjTiorYvyy9tgXmCBzJeQr22aZwkuvbjd8/fJZUL
WO97V94kwc+uVe3Rq2+8rgV7gg53tEmsaFsp2rbP6lVK3ViCqVgO/+CkO/5CsypfLRqFmcSif8gh
xUvkFEzhqhcUWKlvlxfcuWPoONIsi+o0SjQayv0Hv8HbPL8tRv+XV37zAvCkQlMt1YOmrfnpo6Cn
AO2W0hxqEqdLr7UaqO+j4h9aLUBfd1dlv63quwTkZRyaV6U1v3o8SPviRQhXSNO7Mc0/QGAlAtij
sWpSLHbudUSuFLQeTGPjafHCBjxzjRnG0Q+czbwbNr6IvBEnfwZdQSTBvG16kI/qOCxdy+f2+uQS
huMHtQWoQadzEYhU+PJG8g9xFperBnqW3ahqsr/8gc+dXMdRZjOOx6Hv1lrPNgjeqgaMp/AdF7Sr
RE4WZu7scGSsW0k+eRDM8/EwrrSIx7F/wKDIzzNoXEukznPfxvx3BGom8wkLx65sGUoNzyuy8Gkt
7/9JHmPwLWjRTI1IehynQZqsHsYyGP2DK917g7JDG8ARlHzh2X12KHBRgBpqtFDmkPUsyFMlR8b8
MC19oX3Ox+9dvvA2ORtDVyha0i7ArXf686MMQ9YzUQ9C3ccb58YdFSeqtqFWLFyMnx9AXCZIQf07
ymy+FGVkhIUfHHo5FZELU+VVBftgP7rI/wShDC46f8kDIE+e9qpVdbL2lLJf+BXnTrHjHzFb5OgW
KK4qM9SxR9W5gFW4GvpAsYOBjraJNwNYs6UizdmYGFDQlqLUIH5MzNH0usEgFlHDJ9wnA5SrrIe2
pDqqfDc8/IMdfBRoOlOPAmm93pStMR1JqAUIyptGXYhLahy6hVk8e1QcBZql8OH0aml70z9k1iO1
dLtHLFZTrsx8Cft0dmWipgPOkrcqT8PTEXG34URJIeWQCk9eaKzL4UkIlhKAs6Mx0V6ZBCKBg83W
BE7JSlcKYXAI5d+GN0JavLXMeKXSvrr8fWYNwo9HMQ0BisTAp3meTLXl4w/UN6lglFUQHFpFtzEB
WJnJFpBN+iOaJDzSXe+IoY0EmJhuKuS5l3QUzswmcqaok6Hahrz2nGIUdXEY0JFioNZTrTz5vL+W
jpLPtR5NOYkxWxpyKdZprxFDV4UtWTD6EEOwzjc17iVDUW2F+BcepuvLE3vmRpm0ezi7KLFQdZgd
LY0hdySqXoDdYncfFkBgRH1Joufs5E16dnR1VLylZkvRRdZQwGErOLggbngaCxNH2C0WlsjZkRxF
mb28Gl0I6x6FuoMPCK5B/BDVmX8QgiqUBFee/3F3nS7CrGh9XHfq4DCaN01abrx2iRFxZkPxUKW6
jpYfctQfEPqjc8hq/dir0yo4lOJzAGiozx78SQc3XigsnvskHA2470zmPuzg05EEilv5caGxnvV3
NXkQuqca5MPlpXXmUUKz5U+M2ZbNKrofYawGBxV2y5UXKQXy+irKTEF+leTGt9DCt1k0i/sujJae
X0vjm+2lehQLoWmJXZlfrPY51F5r6/fl4c3wRR9H0sn4ZqthNAOp7ys9ONCLl/StttNh7rTAuENb
Qd2U7ra0VRtkCXLHAOh3Ofq5hXI8udMEHC0U8ABd43dKcIgm6kiKLc63gEa2Ff38B3Em4XbQFQwZ
XcmTOGremJHoayRRL3r/hk+SWnwVxYd/EIRGD8JzZBioQJ4GyXpVD9XpUlSMnRptA0cyrgFO//eC
zGZMT1F6U0aDC3HAHUGrgge9BHxclREQiV41F86Ksx8I8zjkaCeAxFx+yIhUISlkDlYDGk7l5Su9
vooLRHbAeV4e2JkkiQ4B2oCa/FF0mh2vvaoWTWlwb5Qwhsio5bBz9KBZqT389EXvs3PH7HG02ckh
QY0smpBoI4pF3yb/jTK+l5D0Vm2/um4A4Of9U5dx/BrryRByWFT1OXuu0EUTccgBIDUvTaV9DizJ
4IzsPeoFMs0TWHIdcgdiq65wZXPtuMDKtByibpu5ebWwWM8eLUfhZ0cLMlpSLU3TLeDMg9Kv7QpP
i2XYj3xm9oinDoa08bTJEdiefdQx8U1BbMrpgK5tQbgrWjyp+psweQm43qzyG5Yt2Z6saEU/beFR
M+3pT7ElJJIt+oiypc12SiPqFMX8JjiAzalsP4B01fpOFl2DFdsoxj94p01iN/8ON+2ko6MswyY1
idFMPoh9bGvGfVy+j+Hz5T1y7qMdx5glqpif9YbcEyNvr7LsLWjuB21h1s5tw+MQs5PSFHy/KNop
xEqVb1J5XQg7c3iH4nN5KGfzRCQe+TqTICi6r6fz5bpSi1kO67+ChUFKbGfeg5cjZ94Ivxo/P4gI
ujlpu6+jaIH/cT60zLqc5GTIgGahc1wopWy60pPcU/b6mCAi0jU9ymK5uTXEuIXWUZRb6nvSQSmr
bqsnibcwz2fvXd41dAJRO5Z5FZyOPxTioEBPhPHL95k+ZJuoKVZjq/xKgvJG4QMo+NdOZUMlF9ex
sG27fZCKCy2mswvq6EfManpiXZZeoPbBoZBuLCyTxOp+sVl2dh+qKiwFY3r5zAvVplZFbVxnJFCl
BAbftfS9pnvpuolHbR/ljWqXw3Atarm6cOmfXcoqWSH0d3jfcyiB3uHG3MYErvNYvJJadRtK0uiY
qd6uDE8zV0HRDws1tPOfFcMKHiGc6kAwTz9rg391GDcFx7om3DTFU9TuZAXfq3ojCSuLemRjPruR
ugbAjkmduF4SDDx3sakAMVHQndL7D+7T0THU1abb6O30SgndG6NWMemWF7bu2UVzFGK2aMww0PWy
44kiZs9jXnzQjfUlmZizq+ZPkHnZq/R9FOZ8gghJ/kJ2GkaPvQG7vAru2+BnHC+slWnLf7osACnj
UDu9Xz/0vY+mbURishysnDElVyMyp3F8RbXZTxZu3bNLEmlkJG3BF9HTO10drYRRnKuzJHsTKVX4
4Yb2PYasIwXL++7skCZvAfQ9prrhbCVKcVgOcU+ssDedIJCdOvuN4SnC20tH2dkFYfAkRi2W6slH
1eNo8qwuzuu84ijP4sru3V/+sJGbjaldj7Hr7C0zd2i2BTXwdd1xybD0tN10w6/LF8rSj5j+/OhH
pLXBZSKx8cLwzS8Dpw6uxuDH5RhnFyVVoqkIAADvQyPtKEZi5r4IhCM4WKRnmrnrYdT4xRfP3xg5
zhsL0c6P6E+02WLx3GjUCqT6D5Dri7JcJbDdc//+8pDOnhdHQ5qnFKkaR0HMt6vlwtHd717+j3by
UYTZRWcowJuyiknD0rbWH1DyXPv+uIlxB7Sey9FbOJ1mQnV/PWgpbv37I82Op6Y3wrJ3W2pskKTl
/i4CoR1Wd1mwn1pBTXCV9xmyceJDiN0Tzo4rP6ttjxUZLUF+FuZ2fqhEutSFQcLI/Th0QuPedZdE
g84uEfDGk0Yt3fp5KWccBcs34oFTMmh+V40x7kdde0l7JVvImc4eJkeBZrur6Aqtj3UmtY/eJNRD
45SUOklst11iUS5Fmq16yS1VMHJESkfg/3KGjsM9MIdVmr39g5V/NKTZysfhr8mVuuPAGD2EE/X3
KFiWLTx3rRzFmK39QU26rITbcRiNpwTFlbT6IUXJ+vJAlhbBbMGDEcZIW2SZmXyUyP0N4mAxiTv/
VTRcapH94D03+/5iqFaJ2rPQEimG+oU8XfJ7EPtDHSwstPOD+RNo9vkVL/Ut1WPGjEK/TpR3czDX
Qmnal6fs7D1sknsDnVURoVNOL4u87gzM8ki+e08zQHEpkB9lKbNDSVuXcSBdmx5cocsxz4/sT8zp
tDi6PLIYf248TwKaM28iDExWXN7nC0HO3lCgHIE4o4UqzQ8E1Ph9XvYjr4rsdxQrtt7u1OC9hf+L
THQqLmS754akyVz4QN91jAdnqwITbkgbvUWt308Rg8kE6Ghu2G0rvKYXQn00YeYZGg3EydyNrisA
/dPpq5qobFQwkUCSxl1lSbbJpRXF68rPtgjlW/VmekR2UbWOMME2xnvNaB7rBm9bsXYiQZwYosP2
8ic9tys0FTQ5qKxJFnW2vWWzhfEU8ZuCoF+Ryknp77QW7L5ZX45z7iLRwHij5wXPG5LM6di7cMjr
3ozDQ4zVrfebJtjlf//cqjn+92dHYei7VJ6EJDxkKcgeNEUR1cH3Nx8wguSCTJd462df4GC7gWdK
KC+Lc3CHH2lqMdbTgCyEWTGbVDdjhDdx2GfGzsshz1cxBgCFHll27vXJy2CB0b086HOLd8K3AQ2j
7Ag18XRSFdxWM01n0JL3LHuiQytM0J8vxzj34dALlRCnwnIbcarTGFE6QlCXs/CQxslTxWvfBh72
LyLPf6RYnjvMOJKhWU6WnWCLT4MUQQF/bUjDQ1GlqoP4VuuIoIFWbZ7/rPKWy9rS+39wztCSRd+Z
5ixlxNmKpC5cDmI2hIdBvPGqp1aLnSh7ldzESZKbAQ2Ry/M4fYv55jcm5DamZpgWzVkbQWzRo/Cb
8GCGxjNqy3LzGsq7Pt0FvftFyr8o+hJa4WxEHZ8aFWIp2dXsaMsUMUAKQw8PbbUm58lM9H30oXYy
1aNkauCN3b8U2pK41Iw6NiWvKoxf9gTWb1MxcX7KaXmS+71Ho+KnsVHjVZFcS7HT/HDfqdD0KKD3
h2LYqlivildtdDXqleMDb/EWy/GfVy4/hDfdB42V+v/saOsAE8a5V/gHazg04kpalJ2RP31SAnx4
fDDYCeJ8umpRuykUGBCAgDqeHDVy/jv4eF/0oQBJ/dT178Mk14AnlCK4t0OjL6yoz0ce4elMoqpP
+xCDz9PwRW7ogz9W/oG7xvai0u7oyLdS6dTrWn2lr7gQ7/MmhQJGHsH5PXmEzVXmMQtP4SgmqGMb
lRO03yt0VdruZ6xv/CRcuJbOxYINDWiIbvhk03Q6tjiHo5p5wEAUTG7l5HH8KhgjUGg7Uf92/RBB
Tajd5C1MIwjl00hW4xt+lJEACOrvKCSJiq+kKFg4az5vRRX4KbAkHI84aubnWyLhOjgmlIJqVM7K
5KmAU2u9DfqbkL7L36xu4UV8ZmUQDsfZCWs99ZVPx1Qmcq9VAz2LDBl2V0ALxf2muhs52puZRUL1
6/LRdqZHMg3vT7xpoxzlhQKIlCCteOZLOhoGruS0ubaPfWNrSu2zAm7Y63+P9XdhHwe1vVTROFOv
PI0+24alb/adOVA2EXxhZ5i9nY3uxjXyq2oS8HNvrEZbV7m5c7t6I4vZKm81hzfAwu44kxDwM6YG
EVwlUeUrn04CBB0z06bKim71e7mWMbn4PoTPQ4yufFw5ivI6oKDfKkt35+ckgE2JUQWV6aktPKd/
uYkoeVYWc8zpGChYrU0Lhz730hI+U5QARg/YcSIkUF+cr2HKtYE2xKDdx+GXuPXFVe6jqAGP2ce6
ZEjsJ22vY5exSwU7qxY0v88cBxggUnw3wHCzoGdH+XRAFIMXULUyfkqYgcfh17LEt/NLGP5cWMvT
yXJ6T/MNj0LNcirTaFRT6AhVdG/h8J5ptwHajbr3YIxbVb9yzU2WfVuIOe2PCzHnVRZ1NKScZgr7
Nars6tbXdkF2Hbrb/kddPvgawt0qdDMqaNuFwOcGSwuJqgtFTx7Zs3n13JLp7tk6fnxQ23exeIve
K1FxvAi5uPqranqbRFh67E8n6ny06FyQdE0MSR4DpxvFzaSyGXrex1iiToVd9/+Sdl49chtNF/5F
BJjDLTlpw6yCtUo3hGTJzDnz138P1/ismV5iCOm9sC1YwBS7u7q7uurUObZDQ+7sqVt8RCtYNXCQ
F5aE2NVOmlkNljxaNkOTFn+Qmk85bEI8uTSHnlmvgNt1kh/CMnyrqtkxdN770/jbAB++YcEp0YnC
Pn05Ni7OxrHx51heRttLkuLVS3+/bwEQMbW42LhlVrcobxIiMDAceLEws5PfzGGmTBGttIWna+0p
Ld8EGaXcU6XrkN7aHxWd7loLtQl0eJYqoZomj2E872vVf77tWytXHuP+9S3C3JtqH2tdQV0uJ2VY
IjnuO98Sq3ahTXDnLnORAfE2s9trZ+GlUSEkcmjLWp7znMFK8uyU9m7IrYM9/PyDocHkQ18WMDpe
LdcO3JSmQROJw3adlVNtH7XO2bWtubP1+mds72aoPuJOPt02uhLN8jSivEPnF6GmWPEt8r4z5VAh
95LSJtGXsL1nmrbFB722Ny+tCJeYWkiBXSFh+qhK6bEN1VNXvdMGEg9bOIBVQwoHN53JVM8Xjc3L
kCEbjb7zOwn3IJG2B85XHgvD+kdnAx6UJrA3orzV2SNYRvUF9jXyPdfm2tmwh6rQ6aKaQMjM7yZo
y2+vz+qAls5DwmPoTMREUtI1ICklzvCsgpvNOCtysZeC+83s4lqcgaD8L0PCzHVQyc7jYkgJjUcr
C/dVqHrx2N9RJdgpTW+60TweZCf+m7TDl/9tkIJ7jJoR1O1yD5vzKZ4PVfq2LGJXQb7rtp3V5TI4
MKGjYKOJ8hV2Sa+gb9A5Qzzl0ayjwYZ028JKiEz3Bp2Iy+PJ5FFz7RBaWg8prSJ0PqjQLWbvfSJl
U/mctnBDUm62xo2rdu1koltEYd34FxxPor0q4X/TORC3+8kEEotQ8sakbZkQHAPRzT6mjTN6nNr3
cT9CnJi66rTVir7q5xcDEVxAM3JZlQo6AYZ/CoZgWe9o55jLb7eXZ/kVMUa4nC4hMCkJdmEcYCyj
WrsJzIzV+JCMT2PcwQW94QpbIxJcIXNyCsLAyh+7sjnb8XRfhD/H6pMa1+9vD2rVEDwqZFnBDMki
dL5LpF5pZXZPJU87vfqoTNq5kXcj0r63Da16woUh4YICxlUbwfLcbJSS2FxZXoCO8dXPK2PjVlpd
pxeZZCStXlfv6qxUnDxhneAF8CbtPqFK+KGNKavpRfjP7VGtbtkLW8IWUgCOjnMMLsTSm/nNkPvy
MZvsN62l/KwbKzrm2fTdlOdiY+eurhqsN+jpELDScnC9c5VGzfSwA4RgyW2xtwJ6RYrc/yvXkTOp
wnjc2MWrRx+CpChs0Puvi5i/ZpYnvTIwl8LP7RpFwmVPC9+Gz695CJlrtJ7hAVD5w/Wg5tovrRJd
3BeoH3u41d5tn+JbRoSNFSV21tsLyiZR7lsDom/nbBZb/CBr87U0TpDpI4VDYHQ9Er+swOY75Doa
S6v+UvqqQt093hSdWnP0SzOC88VBp7dTPnLrOk5xyuNKA2uXfk3rGB5aCPVBFSvTLqjnbj86nbn3
1UTe9b4U7nLTNPf9nGTukJrIHIaRQ/A7B/dQx2y2rixxjHhuXn6m4KxjoJr/goBqFZKuAdRAi9oi
RBWacbL1+85/0JzE47XXbua41lcb0Ba8tvZC53a9EErlp44TUdFq9jRa29Mhf769/9eX4JcBYWya
AZFNNJNlIuB5AGJo72HT3FtGn5HeCd/oc7Sx81dDrSU+RUxbfsn0Xg9pmCjZBRPRsFGWzr7spGKX
DXKBsOawMDjX6DZ0aNbmNo+6si3KL7VRbGWZV6eVk4CID60zToXrb0jjwexCX+V2Ur7SO+nE6NIl
32/P7NrJSrae9kxAxlAxC3soD2ACUf2EIqC1k9X7CllOiZd//hXEQtBslMdfso+vfPTCmugoTmHK
ucbZE6kyehPoqaDZFEzvKALt+7Y8SPXXTJsIyrq9rW5Rkq4eF6ikamRj4TawhaE6SlSGuc6ZlPfH
2vaQ4b49lVu/LwzO7yf2hsTvj34Gi3HhztFWcLwcm6/m72IIgkdI4yxN1sANoVfDIVGjg6o8NFN3
iuUPhfbRGN3N4HV1511YXP7+IofRolIuaTODivW/01GyXSdMdjA+7Zop/Bkrh9tTuOrxF9aEuymT
JdUeZrwxBrw8V/Wb5dLogvoPEjPc6TrkomRl2FrXg/IVu5fjl+6F5FsVf4/j+z/pCNE5PpYkFGAu
CmJiGSN1kq6eOLJmVCOTbx9yG8bdD+MW68TqluKlBCB8SQMTOFyPpQNGkYYyia407h7aAorI7MNs
AthFXTO1dNfWBugUQlIUUXecMoSefn/JSORRvdU4+HVZWDLFrPSoGHjNG+o/KUgniigdpm8bWTml
+HWWiqiFuppY79K0LJKRFaa9pqekpkGJ3h3TWNuRtNgVYYEm591tgysbDYO81UCjcAOIQRKwkcny
FarSQOC82I/f6DI3qgqN4OR8NIzovpPvW2urbLtsX2F7g3SlKx9AvQpVnXBC1ZJZVx3E3I+1Q+7O
NKUPDRpjrVQhPypb6e+vHIchkHYAofCWiLSxhZ6MqT4mL7iMlBJlqSCM9e72PK4cH1c21GvvNOKc
JgA/jh9bCpST7t8nFqJL43lArAOJoNvGVr1kqVPAlkYxRKxS+gOhohb08aM+v9TxMwhvDT08oKuV
Hgp5+CZVQcH73vx52+7KqQWe9pddYdla3U5nWyrjR6n19AAZqG/NFqHImgmGhXDxQqH06iVS8MaS
nXSIH53BPgd++0DGvB83oNArFxgvgkVvj6IKHXPCOBqz72QnwIilgtL5WcCve3ui1vyb5gIaXp0F
Py6eu6PSGDRIWvHjEiVC0YAiOAjM3H9/28ya012aEW7JRst9Hm6gH6IU+pr0oNp3yCLX2U6PP9+2
tOZxl5aE25G0W6XVEwOypoPUI4mYyvLn0ago9qHbbO9T7fdbGnXo4X5N4fJFF/dxrlNFkGU9ftSc
b4Z1NqN9XyEku8XPtDUw4f3mWFPbEC3Gj4Fypw8wJ0nF45LsST4mFXKMZb1x3q76969hiaWSuNeM
1vI1/HumSmv5DVTncDx22T+3F2ztumT+KCTSuEQ6TgTizYnhJLnkg4zJQWhZ2Rdk0u7koX6Ki/bv
qj/08s/6pxGSEpwLeYvYZXVWQTaAQYUODdDB9eLVfl/7DVTvj4UNyK8pkZRWctrwYyRILJrVZjic
/r494C2T2rVJiLb8ecgwOSjKm7QjFskhZ4xh8miaOz0t92FQ/MGZv+A3/n+UwjECX2deom2ePCaw
x5ehGRzqDBXpYlAk+K3TUzb0yYbJVfchmiPkAn0EYvh6lOUMYWy9gIjVdN9RZo9JTzbmRiFh1Qg9
2EtzFMRyprAnRqkpaVShDKN338Bsht3zZtlydbV4di79TxAmiTrxaRnGkOLy4osGFckKmsvk737J
qxNYo3r6XSHGF8AWFfVf9oQhJVIR5nmFvTKK3wXV4CIUZc9nJTr0arOXfdXNtLsk/VJuva9X5/KX
YbGtzpEqGSIHjYQ1zPQ6PYqmvaf4//a2869bAVq4XJnst2W6Lw5Lu838JhpNsDfkw63ivk5rqKeO
t42s3ZpQNcpLpxJXp9g4D32fFbUZRmJDeUzq9KHX/W+3TayNYwHUvTRKULsQdpSphgNZF0wkYOSn
/JvuPMPK9wc2IFAC788XvypW50ZWdEYUEfG29xKdftlUuzHZ99tW1iIA8Mb/WVGEFQl6uGrMgHO+
fpdr835sYZbL7g3J2LhQBJm0f1370pJw1ppj6sM23nJRoiZ8J6UGktkAyU5tF477OirrXaC11jtZ
glGx0jPzbaym75ph+GINKBZKARpbhRJEbqnbxS6cosqV5252x1CGVrm2P9lmQJt9QWd9owXOXRUj
A55FaXi0xrZ7bIHuQ93JQ6gPEEK6PYmr7kB8u8DkqfeLmBG/1KCiIf/8OMfoBaXtnsg9Qu3ttpUX
9JD4GuFRhxaARosz2L/rtdL8mfdYAMzZSA/Ane8dbfJsPVv6QEx0i+JnNf1L1RfUMyiv+l1oxh+V
uPJ6862Wf+/icDcPxV0zPMGLnNnvANUfZPU5QG7XyPdt+iRFsAXh1Ifbn70CtQfSThALSTGlcmKK
68/OYhgm5JBo3Cwf4iF7F/Wge+cCsZ94J0/z44R0aZuBEc+r0HH7EBrlApGxpnELhIjQe7mfIiSo
qkn+k2W7+DBhFyeaGZeNAWTb7EZvjEs3um90/3R7+Ku+cWFk+fuLI88ZY0dLNTDbTRp50sdq/Jnb
G9mT1QOPzmTQ2gtdkdgwWVVThb8g1haM72Mn9mR547hbPSQuDAhjCJuqmaQIAyj1Qn2Ke6nqX0nw
8fZMrb0S1Asry1dczFQR90XexDy2R/su7++H8R5Oh/Qpbjcccu1Ov7QjvBFqxXZwJg4i1XiypN0I
+hpC0FpyqBv8wANvj2otcQ0eGGIAYEdsAHF10DtB9qDCywiFNHX2Bov+2RHdUel90+ziWnngkd9L
Ww+G5TB4dVhcmBXWrPAlpZgHEiZ1uLehsdQJaN1yRn4xtNxGczxzVNxOQbno9nhXV/HCrrCK0RDZ
abIkMTT/jQzyiYEpNMQZzr4mov4DW3RYL008C/2jcHlNDZ0mk8FK9tZ92i4K6GhLErCdGj8i4btF
/7tM2aspvTAn3GCxZUS9XuOgTvCNuhJEA89FtnHrr76HaISA2hBsJ1oPwiHv1JluFCO9Cao/mp6C
OOZse8r8zafjOoPFJUBJMJM+Qpqb1/Hzn8znf7bFeyyfq6wfB2wP6Vt/QsRPbzyQQG5p/3SiP8l2
XQz0RUTpYruHvVQXpUXPh8QriGdJWhw7YLPv8mTO/gCXi0YHXEpLx9MisXx9tOhKWNTFQCLqoTQq
Ty1hHJbHjVrKquNf2BBuk7mDXTAbFA56GUnH1vam7JtZLwpKsUu57/ZKrbrihbHl7y8mj+2AQtRE
Ziizyk+KFO19w/qBiNjutpn1w4vuZzhVYBmQbWE3m10VtGFNS1qp1e5kpG+QdHoos/u+KO6kZH4q
8/vS8bLvG2aXjftqp9kL4dtCIQqc4Xp4YyfnVjZjtvKbXRFbXlY+w7HV9h/GMkVqDbk1SoDHudrC
3K1epVQJSDDzrqSd7NqwRAATz6hsoKqAbKUVjePd4MvN8fb4tqwIw/MV+pxrdbECX60nWeW08xOO
r9tWVn0EJMhCk4p2gVhJBPXZpWPNxWPBWdshAgrZ9LwBBl/W/9VCXdgQ/FCv6G7IRh4pWhyqS27e
8OZU5pKbQm+kJ+l/HJLgji15NtNE6JnL5d4eviko9m61vK6PCCItKs1kd0XhsKQbjVCbMCEjZ6L9
Y0BU1n6I8+wPXGBJxIOno6aNxt+1o02mbkXDwF2StjNQhbsp1Pe/v/yXFgQnU4NYS1S14bVg/V2g
wTb4b6pqM7pZc2UQo6CowMjAvSxcV1I0Sqk0cN3XzT2dyCMahegSU9rd6bzGJm9Mz0p2kuT6kAfv
s/wp9+sNn1g7d2lxozgEDSlEOcsXXhyFUzL3qLywYDoODoM9/GOdvu9MY5dH5m42kuc/mNcLe6LL
p07rtBn2pMy+o3fd07ryLBXTxrthrZWG1j1Np0sZziFqXtfjqoI0SrORh0PXl7vaOjvDhD7gPUk1
mAB7iBRDG63w50DLd9IIPfmHbkt7YBmJuLkvv0Dw0SiWyz6f+AI7/9jVxmHOHM+Otzh5Vz3oYpyC
nxZJlIwI0/EKMw4Qx9nyxr28NQrh7tfKuQZmsMxj/UT3P3fkIOUbPrg+BjBp0GYYJDkEH+zVXjKS
lieu7Wvfw8C0vbBU5t2fON4vI4LjxbAy5P7SmEtCKKrUe9v4u/XzDbdbn61fRoQTNjGaXBvmJcaN
ypMf2LtyVE6biPNVKy8oMegZ4UNYnmgXe9buq7iwZWK/wqxg/eig0Gt6yC1nScoOt2dt9XigqX4R
7gC+LoqolkpRTkGMqVAx99ZnaUrcsTgZQ7DX/2juAFzhzIs8n0jpm4aFQVprXmrUspcHXxfYeZNt
JL3X7qcF1fX/RoRNqektAr8ykZ+jRqarzANqc8NkHTQ9y+EG07YQuavzZywyhaRvlg6B66WKLLtG
DkzGtU1JIQGJIjYdNOFBUpJ6lzs6JZNoyDYyM2uNyygV/7IqXCt6mJVzW1N+mpv6Xm1mz1Tk46RA
bVXk+7lHnX3qd+o3vXcOY+T8oDvkyTKCRzN+OyeIXUrvFrTSwihz25lW/ZYeWOoN4E8VMX8NFKBS
Z8cm7Cb7lljHWg88m4rp/2ZFGLyRNs1kVA43msxbj0qp82xOW1nyVT8CZ/CiTUkbrGBkCHI5I9JN
HgvVRu37my9DveZM3txvOOz6nP2/IUTLrh3IL2gSmiQpfsmVJ71+L1uti8jgn5yO/40HWMq1GR6R
ctz0jKd0xp0aOCdTT3bpJsXw4u6v7sQLM8JtpTextABfYEfw1QMF2be0zTtx5HXteWkYpOfjD64v
aCXhe4CtgFZW4frK/CSWpYT9HspP43slY0x/4G6XFoTLqxyGsJpljq1w+Cucf079uYu2ctdrTkD3
yCKYRzsO5d7r1VGLMrEhuyYYzeNTWOgn+qxjI9zwgbXFAZtJ9zOB+0LucG1Fkqwm6JI4eYwapMnH
cZ+AAKCaoUi5J1WzG8cbi7N2OKJDzgOVXlzL0JdhX9xjGt2+2uy3Cf0/XeTm3eT/CObI8uyqt73S
QVpA9ZU/OZHBdaFHsrTjwFV+bdQfU8fuhyx51PXPZX7gMj1KH43Qi+ryePsgWp3PC0uCZxhDXo95
UCePfj8clh7U0D/Udg99BWeeUw3BSda2vHHdJs8vOtFo0BdJcPpqUAttHpLHrgIzTWG2OJatlt7N
ToImVTLKex7v+yiJzY0s+mquA9qa/ywLJ+JU+GOZQy/6ONUTLb5KAKJ4OnedgrSgBzosdFWUnOr4
O8jujftubXsQnCw5TIihaHq+XtI8pTVWLYwElYPk05hP050+JZ+jyQw2DuPVQdJ350C0giQxWMhr
S1MV2kUaEalqQ7kvfELu0OuT4mB8bzTzoS8/ZoOza+wftx1pbZ9cWBUpJNTJt/tMJ3QtlHPYPuSl
BNL4rzG4B6i5MZVr99qlKeEeyAYVMsylipABGWmAtFX1uYkCioLPt8f0InYqXgWXloSrQGJMcrKg
s+rCzaN0X0UAjMbsJwC3xCdDZfWHRE5dfaIO6Q+fu+wYj/fF8G0u+qdha6suW/HVx4CjgfYAPhtg
D9fr2llBZoUFqVuzLnfoW41Zebg93jUfRWnkPwvCxEaUxiCTwQKco7susfZM7ObDYN0/6QOkTEis
+YqCUPYtYspoJIYOjWNKR3oh00xEzOn7u2Hu3UIbVbftugcp3WrZXnXSC9PCJrRrJSr8mZdCnR4U
zu9gdJ2shjy+9QZzk5pnWZDXC/ZroMJdZVuZQShPXB06z+BXPTOIDm2ToF2oysdGPw4jhJaO/KaN
pY37ftVVaLakcqohq/oKIOzHlhoYC7Qr+Gb7/wTBxsZY3YEXvy8cMWWEKk1Sg4hD/6as6zdWfjTC
Yg879MZA1g0tUpagPam8CxdhPCXOmE5k3HW12I/pjGCdcpzzgwQe/7bvr7oGERiMUQtbnIj3MPSY
yHJB37WZ7C2FXNS391Fj7yvN2NVbLSCrO+3CmuCIodYkFCiZQMk5+zbID7j0za+3RyTYQAhveRID
KYUCj/y+mH+k72RIHJRgz0bke76P9jtEG4feCbZKL2Ie619Ly10OJh2NJxFjmsPJmsaZpZ5L2rLO
Rt9+pbEkcrvcLA9ZEbyFBsHZVZIiIXetBLtEIVBjxRG7nqs3VdROu9sjF9z/5XsIKxZFXyoaoHSu
T8q5lPpB82XtXCY5/D8/Nf/jbQMi9cO/FnBHIM9MMaJ01xZsGrPtuVFoKNXlGEhFpzVHDs34VOjT
5MOKrtYfoyoa8p1haxE73qhTddc11Pagrpe6cT907Sh5oWoUIZLhYQ5DUddmXza+UziClu+kl4oE
zPKe5TgQ/MypRlAZo6mdrRIa5TRJrSO0iP0DZE/VbnI0zTPm2nE1ze88pbK/d1I3/V794OUT6MWA
W4oVQb9POCsGI7G6oe501Lu/aejhVM4pd7JD5qtvbg92+aGL4/bFEO8CCxekxRxm6es1mXwtmOKu
0c9Qqud7vW9SmjEkargldUdDppG5rMb0IEGqc+xHzd+ISkT6k3/tWwvdqaPBoS36RAAavVb6UT8X
kfGgF5Eby/FbML2nUY4egiTb9dqdHn2LlAjwU+sFhrIrs7f9vEWNsLLvdR3g+tJtbzEby0l38WKx
fGPsyDnrZ8tJD1WnZK7lRA/Acj/cnm/hbH4ZL402S9FQWep4QnDkyElbx2ppnJ0485xmPk5yuh/6
wJWjDUurI7qwJNwCKs2HRQDd0zmB1DptUfwBxrOFgBEugJfhUA5kZjg66AgWDo26pO4ZtKNxNvQm
2hnDOHijMT0nVm+7tGqY3qR09e72FK4NjCflAjyl+EpG8Xqp9NxvcHHbOI9DpZ/I8ZHXsFP9ULZV
erhtamW1qA/CKEnehO5KXYjt0hCFa/6ln4OyfGs6mTeH8qNR/6isLViK8LxbJnJ5nS9JALQLUSC9
HtRURqFTVJVxTg3zXrLuSy3akdd2K+W7Vv/M1Y2BqYufCfueXnHAfXQ4oJcoKv5BAdGXXTsZ58yY
5W7XB8ak4vLKdFS6eay9EczZQ1A4yWc7yxXHbcGyHS0pj0uP3u+iOQ3KZDxVihPJbm/2yeylhobC
tO3PQe5mRhv+0NWMFrzBSgdwwcEsP06WVcJ6Glub9Gqro3F4JVLQXek60XzF7LRINc7y5KlV5Fo+
2gJSciyDL6Mte7FS70r5TZdANDCMLiPfiLhEdMrL8gGgpeWLj4AQUNhsulYptV2bxtkKYk8v/Pdo
ALpl80kL46f2kyXfZ2h7oU6RhvC/3/ZR8Wnwr22IVRXSApzgmrAfxiohxT9bxlkdv0Wz4am1/zVp
3jrIAJQRnZZa7JnqWLrWVrl+5e6g+x+NPyqMi5qDcHdkSYPKoVGZZ78Hxu6PQb8Ps1Y65T3UIYg/
FACsbPCLUjkGLtyi2v72yFcOAtiQF84qB95XBBev9wy6TTPxVa+Si6i1HXxS6c6IndKrIm2rrell
LMJ+WUhfQe5DZrtcmNe2/HA2tCkkWovneK/BwBw7X6rIf5OUcGVp3hRCiFx07gDDvVl/CHR0mPrT
lJ9K46kMfqbT0QkjV/FHt4HVL6VEqSkHq/WcWLu7PSlr7kBHA73L3Gecj6++1FKX/5tqZ1354lcR
zZzOjxpuYVuFaiPbdWV/qEft1CTNxpkiPvxxxKXdB6wtRR5I00REnz8Xkh0TOBHRBpRcgqPvn1i1
zzYknOhQmfajXKVothlHS2t3fncKo/bk5+OhNsJTGprvb8/E67tp+RwiTW51Pkps9o9omMzCdDLP
cbQf7J309KROn4qtMu2qFfaSRtKI14HohLWFfERYy+ZZNujZK2cpgmCk1veg1OVDAF2h13T2b1/t
5DkdC2ZgiL04w4VradJiu/T9yDoXzTwc/YZu1hhyODfrp/h0exJf73FDBxFI3wAIbg0y12u/r+XS
NOtWN4kiHK9MtXd11HhDVjzN1CbtAObq1CS6aN/eNvv64sUs2Bxwu9bSXiJs7RIRQdpbTPMs5R+m
+m04/p0G54Zj5LaZ1dFdmBFuXVXK00kObPMM0d2haMqfyqy4Wt69iQf9yScSpWZNWXwDpLY1OOEs
YePmWUcIcOZeTU6jdbbukTO8PbIVt2QCyWcuKkWwOQlnM4psdWWZqXWu6sE6qjQ3PcBfVt2laZ7t
6AFt93bZbLVNvj6Ql1X7ZVRYtTacTYhqA+vc66a8M2Wg/npffA4qv93fHt7KKYcpKq+8mym/EoJe
+2Xe+pMxJPhl7nyLfP+95Zw4mTw1lU+5+pDU9314Csstf1kd4IXVJQ65eCVU0LJm47IbOMxJNxLr
ImK2hR1blub6qlmGRkKRLLTFGS7MYqmYUhhkhnk2YWeYTwABbs/d+iB+/b7g9Gapm83U8/s88dy0
/RAoH00//h+NCD6upnWTS92ys0YFlI7p+rHxWP4mufxy4yAPRMqOM5A2SREUHDixKZmFw+HrBMG+
qSbF67L8h010e7g9aauLQrRBgInbkSO6XvmgL8dKlULrHBtpcjKX/pEykbZoJdasoFety1TOIDvV
l1fChX/ZlVwnEBFa5yFHsNEelHJHtmZLIuP1W8PgqoJvgYcbjw2RiSExZ8MM/dY+U+pu9nVWyXDX
pzZtR05zT0V8dpHk/A438m9qFL0sF9SD6C4vF7IjZjUyyMAnSR7tsz/MlJLMzDwofpEhExfRYRVb
6Ulp1eZoJHmxcV68oKaFTbWwHtNx6ZB+gtf1emY1bcjlUKIn3Sg/zPLHsA0PWTScZgrhefR1dOJ9
opx0Q9r3xn2/5HUs2bVNOsv0yXWa4hTazT19usdIju4tFKIqfQv3vfqJivkSsoHbh4f1+hPRtYxL
K5LY90g2/ByCovzQSbJP4OZXb3RJLyifasmONIp+LM35sZpNwlC7olDlo3pnh1p3qJTBeIOyNkok
sW4/x85geoEJbX+nSN/HbE7eR7I0bOyNlVt00TqHq8ZcsqaWcCqWHa1n6cSpaM2KF08Guuq7ov8U
yndz8XdbvVWML7+9GYlICIEgzl0w2EIicYrQkJv83DpPhtTtldT66reZsbttRGzMW7wVdAHCBMZC
x8DWv14PqwLM3aAjd06n6lw4+8x6QGW7zcLMTWZ6Y8LDDJmb/zOPQzcL3wT90wTfQWA+aX75pOTD
IbKHh4bnEOyAw762P3Q2SkuPRQM8aA8fXcTDud6Im17YkAU/X9iEkRDGhWDtEi4PSS+bxudUPMsz
4ptuntb+X4pZOx+i1mwzb0w0+ah2Vp/t4kxng+tqiAJIW+XTP50e9Z1baaZCxUAeo8xFpLT44tdO
FLgW3BSVa1ppfmfqA4in0ErUdqdmUgUXdNb+Pc7GLLmQTkXaTklm/e+4cwAyqBpyml5DHN7s+oi+
8l1StF26BxeYDdBzx13maXUMEVmI1PJXo6KbH3K0rCLD75SJW1MArqAANtJu35bqnO5CZ2ruiRn9
93aZKp/1MPFJQTQq+QsqxUrHWeZLltulCkR/eZI5x9Qe9E/BrNWD64xG/dyGGR19dd/kn1K0G5El
a4qAR4vhdG6qBCW8QUOtPRe+KgWe5ERcjk0Gz9ZuGoY0uDd7i/dlXZOk3RtdYUbHLKjN8q5pm+6r
3EuKupfaqNCPpjFVXwty4V/MoM/yA1PkB57V5fNwCgrkC910Vo0S8oUy/0vutNrauITFFkN6zJes
HHVzOuCWHg8hepfqWZMkDpaneozn1jWToIZsv7GN0lPVWBndpCOTqrVSMaIbDDRYD530rQW5UeKG
oJ4eisrPPXm21YPWD3QCKr0y/HDqNPiYZUXzmzGrwpVECpisKE823RIrEFFjOe3cSCT2IhmqXaV1
7pRyjHdO0fsPNJq3ez+UfzdQ/tcoaJGla0QxxI58meqmXPSReZ6SU/fRLvTdXOyV5tBGv5uuWCyh
S8XlzrsGeLtwntRyqCqqVvKmcTTXD82PTtXdkRf6zdfFovQDuxFZKErerL9w02VRqZdyJpMOktiw
xk71Tc8ejhqEabcPyFdJr8USRwzXCW9Rm1bK6wMyzUt/7vvWOE/xj7Fp3mhxdRz6xyjP3LY33oy2
dpTzd20CqfYQbbi2eOdgeyGYcZbobxmpYBsY4CzNiNye/ak9hmp8qLXazXPjHllCV4n4BxrvbiPV
tqzQ5eEqGhW2E8zCZpKCdT5r4bcwfZZCzwAmcntWxeh8sbGQNpggS5c/CDYQEWpAtmGjq2I3bGMa
MBsv0Lc44F5FG9iBW45eOtIg5BBMYQI7CPsUlZ7PM8hR+5g24MsHm9KWFKgKuqKtugtSM0DZsWru
4tCePzdmUwKqcj4n6Mk8TLR0nZF357itjfJAt6F2lkwzdqU2ie/0PqsffCM3D74SbqHZXmpCwjJQ
bSYSJ2cOnk2s1URzV2gADv1zlKLbnMy5G0rZcx/IB9l/9O1jpT84teXJVoPCtPQ4TPU+Lyc3lyHm
zXaG9JcFyrkOlIXkw4vtre8TpUY4dXkjUMpatgVIAlHtoq2TQCaf7p8V5WfIIsbVQWneJXu9CqDH
gsgeBI6pcbcpzWNRb62s+IZYrMPZYlFUI3EDMvl6V6ptzoI3qX/OesNxi0iS3dA3NyKw1THCIE7t
YNmDMD9eW5Holi3rAPFleaj+QeZ976AU5f+UfISEzpHffDCC4WAEyiHuMy+A9u93d8miVANZOqcA
aVmRgTYsVIo/hLJnW8/dQM4OMk3zTZ389ma8NiMc2Zrph4HdT9JZhSGxNY5S+UMBxnh7LK9yGawY
olvwWJE+hDJJnMsmNfUg8R3pXNvJUR16t4dTbQB+YHyp+xKupsb37LL10induHFfHsjXW2mRz0by
gfQlGXRRXCOLW6lX8zh48pVjXVo7SbdOWDfMtwu8Z6IpadaM76nW/yV17dsu0/8eAuoYqH3QW6Pm
Jgnst3TA2tP723PyKvhe5oS5J7jnPzzvBf8KSZEn9EAETwiDacOT1SSeZkZPVXFIjTvLciep3wX5
+0wtXVgfWid21eK9Hjde39s7OquUOnO7+Dku9o7zvqsPapzvy/EUxz156NqLoI9p9A3U6+s7iecC
j0xuReaSzq/rPVH0baz5ask3S4dJdiIsUfrqomK/tGraMlNX2q6EoIl7e7Ze30uLYa5hlbBi6fe6
NhyGsW7Mahs8OZH6NFiDO1nVk6qb+yQL737X1EudF7ZZddFFEUlkUsUKlDTsk6fKt+1da8WHRlfm
fZB/ner58Nu2GBEkiiisL5lg4ZkHla6hZPqcPlUlsATqe6cg9++p9Xm6sSUZ/nrtQJhe2BLyiZaa
lhXtZunTPKU+C+cPu2Kado7e2Ic8tD/Hkj4fQjmJ7gLw9Kc/GChs64ZCuQLErHDMVP6C47I0qEZo
rwwOZvGY1tHO6baqWCsRm8GG4pRRQCyiYiIYIptdZ04WZ0+8zbwu0N2ifi71f0g87GcqvYitDOGx
yqWdUVgbYenra8lweLSrJkEub2pRJ12z4blx2iB74svav9JKVx4yI9He3Z5JMbXFg8ch5H3pUQV5
LmLAKxTmbWtMsiej96N7VIN8L+ytEkDRqCJbGsrac0YeMXDHuvY33HXNNsEw7zmaA7mThF2Y+oWc
w72VPflZ6A7xXtYraKylGAE6Mgaq9q7Uys+/P1zTJI0HGAL0jFhxq5ROlZxOy56Ctvg/zs6rN25k
28K/iABzeCU7SWq1JMtyeiE8Y5s5Z/76+1GDc6ebTTShOQOcMTCAd1dxV9UOa6/lBCM+q+yN8Bv7
vIsq9FjbL7ftzbsK0/YyA0dsSlIJM91siaY8ZKnCZPMpRTlHpOzR+Z6wybO+S59LZjLlvRWZY3kA
bRStYaWXHIjhBRFoMd57NS9TD0j7VtWYnMZkAAQ31HRPFcasbq9wycqkuGlQOsGYON0TZxVYWYgy
MElicorqNOFuE6UnK0dG+LaVhfAJ7ArYTBgQYYHjrbg040HRnUS1m5zoLNoGQwp1tx8g6ACX6vh+
vxM0b1vraH+br4LbPMbmWmSzEEQzIiFDyIuqKBn33FtFgNEcpSE5BR4M0KIOnQwsgyfRSH7KWuPu
mn707SgzuI762nVSdfxpFPUhLMVh51aVvk/r+HPPUXMikjF7wig6Xi03W0NJ1F1A6/XjLw/oGErw
JOowjM0HmYqxTIMo4gfXlrDTo+Cp54WvyufS9VcO8tJbAC8XxxhpA6CZMx8oRCuyCnXamnKnS/fV
3tsG3X2Y7tNtJn746Ya5l7cNuR/IdMExXDoCbCdyI4ptcpIbN/piNpa7yWKtf+5iS8XztA9Sw0wV
IXT4JiI9a9IYmoOnjEaxUj3hFInxb8uKbLA/CY95d596knPbyd9lKS+DS2xB9EymSS5rzad/dd9I
C3UU2MdAyF+i1u8eZE8SD5pnJSh6gUloJx5oMRHKrZUI3NJxk26gnwj3oV5mO9iULcbw0KHs4FJ0
DPTqN7FXCi+J5zVw2lTmYbBqY1NVvvbgaUW0p3375BW5sFXDNN93oeLdi0oHJWFdtL9Vkxl4oc5i
sPNI0OcUBO8GuSLRzQwTglfDPXhBVK+87UuvwqTDhTYHzNNXjNBtDJ6VkmJ6aoTxN8H/Z190bUmK
dpwhR608xN3A9N7e+ekZv9p4Wr8yFS0FIa5Z4JQIpiuXfZmeAkt6KKWB+eGj6qePRv39tqHr94Ab
jPuYXJN5Sfz30nujug7QGeA9yAiaxHqHZOWm5vKIRuMpacfPt61dn0u01hFCRZGLkg8KY5fW3JGc
0tLz9KTof7foxRVOxBxC2f1RvfiB6bdPqvp226I8PWiXO4lJhlon+ropMpst0OvroBOlMj9pfpvx
3ZqhzuxIYLS29jO6AJmE2ziuYpWZQ82h7uyuioUnxe+zr2KUaW+yUZiDbbT52EDsqCuNnYuRcjfW
qfw9a9z81fK14qcHiqTdiEnCbMWg5dqPSu/dHYR+3sqClj4YjMagbt7xKvPnrfXSAlxcl55ggB7T
XLSph4NTGz5HZudoTbg2srv0ycji6PWxhfxvlhL1vldFpF4ZYAr9bngs9UcvHXaxRcnGFQ+WEu0a
/nz7o12fOC5NcKEqUC3UQBX50k2GVpfRWvXSk95AV2vtUv1HYWb3wBIq399aJNO37S1E1RhUNdKH
CcF5RQZkJnJggNBOTr4o1PQiisr9lgDQv/e63H2DAM1s0cGLzFcftLlOjBZTDu3bzC82vtaDeb79
exbXD/MIBwTuV8YLLtc/jjD6e2WR8qREkQMzjEpvpVU2fRultBCt7MVTmQCXXGGN9WR6rOanhZos
2Qok41McfGm5oUsiihEH1OzVTasLThTtYWf4cJrNNvOO0Yia+DnnKuWu1DcoVg7pqZMOk9JJHH5q
afV02ehAALAHkbWlrLECyL+OCyejsD1BJQgUal5wkpmyjCFl5O7pNKokT2THm9ufbWnzIDaB22zS
k6O2ebl5RepZLiK56amMdl1G7Bc9xqut/6Xzj0iLZgIwABo4T6l9tAIUYrb05BWjEzFjUQifevfV
BYnkjZ9uL+j6FWKMhoePfcOtidkvF1R7faEMvcKWKTHcBCoBbuMo6biV22plamehhEb1jLKLSRJE
u3YOZy6Coaz9oshOMAU/uN6rmL+J6NFCi0rklv4czB+VVW5vr2/JJUCn4YQQZENGO39lW7kCDZlh
M+ncXWVo4ybsxGIlGF1eGhPzHCk0WonZL7dxaHtUo+QqO0l+7kSAm9tnPy0cd/icHgwx3+SmZjMe
d3ttS86I7CBHmOETntvp256lQa1SR8Yom9lJNaA1+xxr96W4Vo1YuqfObczeBuo4aeu3VnaqwsEW
/bsx36eD7bU2SAanWasoLnn+ubXp15ytqBr10lBKLz9ZGtTbkeykRm4r+RfUpw6akn242jERSEiA
hSYiFzB4l9ZEyAJDoSW/0zTAImFNnGd65loHbuGETbPRIO4IUoDTzdYU91JRj2mUnzw9TbfViLoY
0PdG3g99EhzSWFVWjvSCy7MmsuOJuJNq2eyCH60wztO4yU9Clvs7j763HQSysuJ8C1YmxRsG7MmM
QTHMDlZvmkE4mG15UnvZfUJTdgIrCsbmtosvNMchE6NYO0XmNNrmDDgCoPYoK/rylEZUZbvPee8f
I/GzWnYkuPlzTOe5Voa76d+T/LCiT43Geu+pqMQl7Y5S/sb11wgM34FkF28oVUaqOdT7+FFM3c6+
KXlnq1Ws+dQaTf89HqIAbvqwpR/XDWp2qAsFEh2or9JwowSRsGlDTd+rCiN0G6lJCs1mItj4GYGN
+FkPrnzfekUt23hhWTlDOKgv4QhjraOWlr91xS4ztmrtd71ToE84EnwWNQMSmqz+EhpZ9XYoENS6
Q+Oz+x02Zt/vYt3tmk9ZqtfdoczLSLGLIqoq2+gg3tl6RjtVLtFT5o/egLKPlMur0xbTlXe1R5TY
KHfj9ODJLk+XHFl5Z0HYTxRbKHd6kt+5YkLVu+rEuxRUo2OMNfItge9Xsl2VnsIAJ+R7o4XEtZkV
8Rp5wPSSzX4PHX3YfgwKY/x7uk3P7paw8MlFQd2c+ExwuMTKHTooyFnupVjZMFR8H4/SbmTYy4vC
l7FzVwKiq8uaoIG0XmEEZ+KMmlNDBGksmY0R66eu8nZpoUvkKUjSutmahNLVjT0ZomqAa06dt7mw
QFGETdiOuX7KzBQwTGIP8NRTDrRLZJyG+ti5K2d0xeAV+35hKcC8Mv3EpIfdSDRz8kfkKDboO9lG
9FuwvqzcCUtfkrrxlDpQZWIW+PJLBqbh153I6QMY3m6ppmQPSqD+GRvmOhgmUD07yEb1c1UwsdCm
SraDJUbfC5pY/IdvCmqbj0pvfqraXP6QJPFV6CcGwGSltGmsvSptKdY5t5e75DgUCCim0a0mY5jO
2ZnfEqAlet2zvTXAxooOJz1x7v2V63zNymxPE4uSjeemWKnua4qazL2r2koAeO0ouD6FcBqF1Dv4
4+VKVCP2gevBduUyMsosoCwd3OguL2NHib9IqwJO7x2ZyxPPSWO8hC7KdBrmhQ9frIO01EL1RAiV
OOCAx5zBOE3cJsGLHD0P6ndR/iJSohbV1KmpW5XtsNNH8dFTGR+K117MpeWf/Zx5SlTrXq94FT9H
UY6qW2wy/VhbX2p514cPXfpy22uuI1JgSgQdwAjwUFodM7fB9yM4nwXjlNSifuyjFKbwHDikSzS3
A21anuTE4y3gSXlpNcguC8MNd7d/xFWMwG+YtMfoe7JwkFWXH1xW/AhkqGGcYt5HOl2bKPn2cQt0
AHiDwaIhAjXt+dnhMEPVCK2xMk+5KKhOxGHfiHG+xrW/8OUoUQAvpR4D4df8Sq2yqslG9vqUNd1O
UH4DAD4KwaN6JwfxhjT9w9cKFRE6KAA3gLqh8325qDYQIjgZI7bNFO81mRJ6qvUMLOprcn/Xh54u
HzkZ/w9yFgztpaFUjnJJ9ivjJA7tQ1rVAf354EVyrZUX4ioEnrqJZ3bmB1+uaFSI2Im60TZjn6T2
C2Dkbd59/JGfLAE5ofnAn95bOmf+EODiZisNxinlUtiZTaXYoodcSwMWeePGrnDX1qN7kKRA23Ru
L+yaJtW4fiC/ue2YVzwKpNOTcAL5BRTv3EOz+FgMawCunqufUB+wu6h2kuSLL2/TRP3sMm5a7I1x
U+T9U6ilr3nff6Y/OAFe42hNJOWqujdNhvFYTqEHl+B8KEL3oNruKtk6kaPQT5bS6q6Ije4wKGm0
JfBuGT51pV1Re8adO8jS3e2NWDLPILjFBQBcnjLDpY/5epGHVop5obO0DaXGTW4QBqahcUQt5G4U
BVtPbVnQVj7AVSr5jqviCqSwOSHQZvdfVWaiFiqadWp+FpENAsV9QC4zWak4La6OPf2fldmzGXD4
A2+yIr6ITvvcvLWhQ5/kd7HWp1k4qsDE/jU0XbVnji31cq0mI4bQvqJU+CX+ffszXW8XzQHSYAoY
QGwBAFz+/SEPM+MeWnNShyc3+KZRlAzG32Z652orWff1lqnU5yaKUZ4l3qXZ7eYOQqQ1Y9mfRitz
JKGxm6h3BPcrJdaiU6l9Co4urpW4r28gjE7ILZOOIQCH6Uedbd/QKX6neXJ/krRP4MWIPh6N+DnV
h5VgbWEbyYUnWzTwoD6eLa5qxGoQfaM/FUxf1gUiFWbKmD7QfOlVCoqVgOr9ErmMcOCFndBoFDzp
T8/pKa3edyNaFcOp3XCbfjcLuze5w50CjT3VjnQHXhp7//3ttfla7oX7+Aco/Hof7Pzezn/3v/OX
/D511jK/a1flR+FI0KJQ57sqq+Se2FRuFw4nBpSOHYiOXBj2XrqmZ7201dQumedR6ZRc5XO9GZYC
rcnhVFVMr3fPvg92P7Xr0sk/Th0w5fvnxmYvWGMygKHDbXcyRh/3dMSs3Fii96jEyZ9U/VlWx1bI
j1l+CIQVj1raTYKOiUNjgv/Nx4hFQVRbN6qHk6/fBYZwl0a2DgLpw6cfLMW/Rmanf0wzZojFYjhR
vd0bamDH3fDQHD1/O8I+edvWwlGcmKYtetug4ACJXB7FnrlGC4qt8aSEgF6D70olO6L4l7FGAL4Q
AcObQRQgAp+QyJ1mL3BpcO5SvRlPQsl4hLE3v4k182ybjBh/U8fbNF6J264BI9KlxdlbF3VyBEcI
Fo1m3Jlq9ql5HgvbdKhHZdKmzxAHyg9pb8trPKvvSeDsIgCXgNwvk4bIVM2TRGZxmkCUu/H07dtj
YO8eXx4y+8dTYD9ZdmIXdmA/9htCfNt3Csfb3iE6P/3B9nd//VXYML/azEptnz99PX7Ovjmm3W6/
u/abbw+2bJd7Eui9v6WubaNoZb8cOG4bY/O6tT/tj8f7Py8Pvv3n15/bXvI+33hrRbOXtbTM3qg6
VqTZmf20e3hod/J22AIgdqxd9Tg+AHN5srbuUd9YP6pjvdc0J3iqX5xDZ98DfbcPir3y2C9/37Nd
nj3CYVT2uu5Nv+nJTZMtlKUJpawdtX09+lm+AMurxk9rIcZ1EkUrmFlQoPTwCFzFb1EodEMhxeIp
DKmJB8I2yqOVJ3nOWE2ioTKmR3sEpg7ysaumfW2Kkatl4kmyM+evxLb4J9wgTWd/ffvp26J9Uj+t
fN+Fa+DC5HTvnb3ISaC2Y2dhUlW+6050iDeCU9uJ8/nb5LA/4OGwq13yTWGLT84f86Tcgdez9W1j
yxtxBz+Hntm8LfLue1fbt3/bQoRy8dNml700hFFgSPw0MVa2mpCT9mmhHZR1RZwSbKshOCkVvCmq
uHINL+4JsGSFtI+xjzl6SqLrLw1KKZ6Mtnlus0Oa3FXmX5HafP/oAhmzZbYcCi2uR/m9V36298Au
y6EMPekktpuqPlp5ayf5SRE2g9w6qaRsjerXbYsLlzGzzIqC2iR3JONVs+OcjGpcS5EunWBnQ1Db
DitoacM/HYTQRvqgN/dR2915QfK8Yve6VjjNUDOjQxWa5H0OhVa0xiRv1qRTehTMw6hKFOSHbT/8
3doWE7B1+logHy0Z29t2r4OTySzxD4AxmnPz1lwYN9zVjSmdworMI3qIhB91W9vBUyCsVECuaxOX
lmYRZ5vLtRT2Bt+yDu3mp+h9lsUvaRFt/HsXWufby1r+jGDhiIZALTHBdnlqxdaoAy1kXdWwHZ8g
O7XhjHG1zi5Dyc5TFyqsXx7P7G2zS2tkv2hQ0zpWSasvrQYW3Guamson02Cm09r59bMhOfDcNcFP
QVzZ0KU14qL03kUSZzhyZjdTKQbRGJqZfEqYwOy6TVDZKkOVhblNeEmLR6GN7HhYo5q8PvvTvP/E
WkRhFD7Q2c7mta8PYxjLp0J8BGfaRNU2HT57TbcSfi3sJXam5RER0TWeXW6FGytBoZfyqc8rx8x+
+pJhh0EO+o4L39LuY23F4HtZ9/Iln1b2r8XZ14vTvh01o+LrZZEdxbafQTncfgNYIyhO0Rf7Vtio
leXIaPtR6bMF32JWZJPxx7r/u9KKB9fa12gAFZUT4WZVYOxTT9/HsuFoCkMua9DSRQ8A5cl1MRFL
4nWX/paFidygHiafcmEXulQPQtQidgDSpWLnDYXtGoz5ryleXSOUSJYmhTdqJFyVQKMurfqDlINq
afE7X/vlerHTW8FWVDY5ObL4i+TVthiZbIz6nvmAw+0Tdh1kMO6Kv4OMIqGEpePStqSV3diUjUxQ
bmpQCFXZbnTjaHfbyvXDihWQLTocaPDdzOXSu7IYzcR38YQwfXX78VSMipMFzUbQU6gRRD6nQjW8
WrmMl3YWLibG4KahWz7nbHW6X3boBEvKKWv/hpq0w8IgbGLNVoiKTTtIbeV3Jcib26tdNDvxTb0f
MxBD8uWm+m0h51Up0H9gRnsod5UwbHo9sc3+Tpe+5VH+pgs75LKhm1yJVJc+57nl2WubMUIRGZGn
nbK+KJn/74hc6lUB+qXPyTMAU4hEzAJe+XJ9Shwoaej62il06cBHDO7Xf4biTshUx2vbbfdShMZ+
ZU+npG12mQB3QbSAQSoGKOewA3HU6BJzZE9eZYvbeniV4Z0twn2XvYmxsevGyJZWYojrzSR5JJib
yvET3+xsMwdYEAR0UMdTLIfKtmkC/a4SjPLu9sqWrIBFITSayB6vTiASaqOS+fl4kkfi+yGQZDJI
XV85gYtWZEomNBeY75hHfqUrRmlUFONJF8ZkZwaQdZm9EqzcJtdv2TRA9K+VmeNniaUDdiFPatFF
OhqBF26HwCW6l03hznLVbmXvFuzxblJyAiXCSOIcMNtboxyjQSid3FDRf2SaNezgQCc80Fy/tEEV
hZvbH2sKAS69kDj2ndn0n4h2lujDzGOVpGUEXQDPGLJwa5+BS3gchayo2w9HPwYXJgka0+Acs3k7
yE97kKJCa5zKRLSNgay9Jy8PP2ne79F8UMKVI3a9mZfmZqe6L4QuscCGA3EMHS0eHA6cU2lv5cd7
NZeGpuvlLAuR6TyptScawNeyv+M8PvpBONqNbMuTZLrxIAjaRB3dPKnu905ZY/KZoo7LT4j1qR8C
lQWp1pzIxzBz3YqIc08J8/O/Bu9O/57HvyNII2+7yvWJo7I2DX8xfs0s1tw34yrwC8GNzNNYen8l
zMfw0LnJygt37Y8YYdTznRd9QmNdbqWUGX1vZol5suIEfvceZSeoHStGg+ruv6znzNQsmtOT1NRz
iKhoH5upbah5ukVGUV/x+cVdO7Myc8LOGxHUHliQ6Sa7uh7tEd3u2x9myQHO92zmfmlpVmnr8WES
Y5MKeeokIAEa47Opx/AyhW+3rS2dqjNr83bgRAeU6S7bJqGQtbMat9l4Y/06WN4xKodxxR8WGgM4
BD1reCooC17RzapjVQatUpinYUgRlNI3bl09Vpa0FUNzM7b3Vt3so7a8U+XGEe+jIbaDRtpLWfPD
Ct1v+aeoNX5biLoq416RSH5oFfqR9JQouj24GwPKM7xgPzCMk6l2G7WEpJ9ub9j155n8WKYcRWDB
iyhfuvRYBvDNg6aDw7Ifwc7ytsubut+o7l2qmmt37EJpDx1T4hhKIuTtV9Tiah/nlsbQB8H319A6
MIGeZK8VzUm/hBw3aAbH7es/ivDsJ7LdJMKHCSGYKp7IgQlqCDVo6FwutxImyLmQK6cWttkNPXLF
VkNxDRu2kNkwcWFii9hhYs+fxTJeISAlVQb6qVByO602qrAl5zO+yLuq/Nw9pX65kv1d+z19MNjk
TFhMoFN/Hz87u+StjIkvzy2BSLWSSAmm+JonFJ3E6LtQWO1K2Dsz9o7IRLqArhPjR5PnX27iKFtp
1fYGmhrhay1uFOVHGNyvneTpLzl7OGZGWNOlERqMup/DoTspkAjlozLwGOvbsP+NUvxBUGjhQ+N8
+yzMCfj/sQmsgQP93lebXbqhy4dB9wEZ0P5zpz0LCt2nsrTx6J0ywqqgiT2OCsGHlimG4wM2SItt
bqbVfZ6slbYWNxlI5zSVSgt3DnpzhVCKaujLjnDV2/UYPGbvCjcMMptrncTZK/DPss9MTT/lzHny
oWuiJkJLMBQprYuEcpK0v721s2vmHxNE9rSEkURkRuDSBBx1fqf3KO8p1aPsmxudoZtChyg9gCVH
//IfjIGZntQ7yJfmk+CW2bRCnWOsrPwvvX5fq+VO8Jq9EN2ZedOteM0sKPhnaRbXCfENDel5S59i
LIzfFtaE5MU1IqdMgbgqK+d78RMx7wBfI/1nLurL/Su7vIo0I4iOcIr/0EJjeGY42V/Rv1hyOZZD
fQQ2pIlq+NKI7wcFLAR5dBRp8IbJI9iC2m49nzpSs2JqadMmvDm0fNSqryhEK2t08zBENU69lxio
/pF9/bgLnP/988BGS3Ih7IroaEgbcVT2aexz2w/3OUTs0NHvbltbXs1EtQAbAKuafR2riFstbbir
elHnQRvh9becFuqv22bmz8q7qxkkrf+zMztFqTh4tC4Q/YnjY5RVNtBLx6i+Foz2SARwkgkCOf9d
RWsX46JjgC8EF4sygzYPrts4Tiicchel7X1FkcMvvvrJr3hcy/eWvJzJ0v/ZeV//2UVUtkJWMxCN
neSpDJ4qfyVeW/xOiqUBjaXmyNjGpYOb0DG7VYD2YyGh7AOAKL73LWFz+ystXXUA0v7fyPTfzxbR
MgsboLsQoWW6caNfkAi+0pGp7Ea472pxJbt7V/2bP5Pn1maO7iZp1zXDdNcNuxTNal8jHfEc6Xte
7fVMPg6j+RSLr3o8Ol734tdQsFfFXW5tR1/eBN6PpHxJmjvDdCwJ0apPjBA2olHbfaF9ur0tS+85
VPgy6Cqdh3KeXgep5OqVyt6nsWMJP2Rd2Gr1L6EzIFu8Q3jPi15uG1z82GcGZztjdpUa6Ex9HsXS
3dQWtPAIM6TDSk938WufWZnFQgisGzA0YqVufqdeuhWig2h91sJNnH8wJfzn9FMtJ/ukRQ1Q9tKx
FH8IhH7gembM+m8rOrRV//d/2bJ/LUzn88x1Q7eXarNA3bLLs21eJozVuLkT1lqwchAXLxSQsDD7
EYaDHr805CeVGVQymqhW+MNFGTfq7jvo88KV0zEfa/pny87szA68mAUdvGw8M2gx923npO1DHzyY
XbHPy3Y7xEgx/OXLb6BTnaF/sDomKkLvpc6rQzr0aIBXKxu86C1nv2d2N5QFA4Y1pIbHfmP44aHT
jNdMqJgaavZeHayl3osnQEfwAaaFBU5KEk9XF9qMI2cx/F3cly1s1vnKAZiO0dUFRDeFyj9MjbxN
l58yVXKrG/sxOmpG963w1RclqHYZGpPZpin0HQI39UosNE8i37+qSc2IfIfFMcB7aXKMTIKxFpOe
qTidAEnbvVt8E4zGoYmlZ9lGVRvHrIhaHN34fvuILHkuYRh1QkhLIfKYLTfrrCER4hTbwrMwtndW
ViMr2DgQKv6HLOtfS1cJkK4KlVCKfD1pLO79VNiZQF8s7ZnMZSWuuL0mBggu9xMp1JoyB5asuH5Q
rOEJkblHoE4OLdp+5eMt+eT5qmYhjBVFSeALMfLLY2x3wo/SfO7Tn//hGwF5hfeVQVCKM5frYZbQ
z5KEU0aDV1X9B696ZLjRice1mdN3EO3c+Slt/r8l5dKSVsIoLMot53kwHSRJ4Zg0ttDWCCVyBZX+
y+uGx7gv91aSPA+h7CRG+mLE2fM0QymN4qH6WTXxWxS2O8+DmkQy9lH33e/GwyBWlh2r/Z0vUJWT
TPRMR3EtrFs+SKDV4Smn83LVpIaMJQbQxs+nifAW0uRtgn05/C2ZvkN7shKih0ZTT1piPvhebdNN
XbmfFx0PODwTpwRksEBdbl+TNXknqwaHCQnzvRSa+l2bJcoXZZSKUynka/o0i84HxRMlYvDXVwRD
sIb1IfBlnC+uKMow27aD2armUizkw20fXIzVTcQVaPZCzHBFBN/qg6JAlBcdM/cZ0Op+NMzMyeL8
la7bvWgOb6ZXbnW33SlJ9bFO2j/345npmVfWft3nYNmiYyyB/Ta01nD6Vl5TE17czKl4SBN9UoWb
fTx59ENiPfSotbyYTjLq9utK30seQsWA4SqIValRTv/9LCIZXZF4JHMJb9P6bjTSOz8qD1HTVDaw
qxVY2FL2QaeC5hbdJOr8s+gni5SqMFKBRF6OXg1kheWs+qAUyPunObcxberZeuRaSHW/m9bjVU7Q
PzKyvlmNSRc3bQqtJsw2I0czI2aRyIkG8cmxr5lR9n7kSGn7QbMLw7WXY3HLzizNPs9g8Sk018SS
8sdEH1Zs/9w+RktONvGg/28pMyfLC9WNfI/9CsQ95Tg7YuB7NYRZ269ZPNH4RuiC1uS9EECaUyQq
HwdgsGK6+w+LYYZlYrmZ4peZHa3L6lrMWYxVvmSIbZTD26o49uIXObMxi09cz6TL4OPEqfDWVoHD
ZfAfogV48iA/pOEGMf/MQlvVcWkmUXwsomxbVvW+Vl6KqN56+lqWMB/umk4LuQ7zgFRBkRCa5+sA
XLwitRqumCrobNknoBNgbGLkubWY+ZC96KH1XNHx4xJsk1t/UyCabuKwfNDaKNhkopBsjQk1Zwr6
xx3z4qfNHNMQ+j4cKrJ8sS2drr+vY93uzJUUdnkDEHSCToypE+6/y+tCQCqh6ZuJCRXVY3pAh9B7
6wS7UDw7c7+Ug633CGS2kLvkTqBTX3iAdcX25XHlmy8cQxVlIZguAGaAAJhFiMB0W9HIqDIYpbCr
aWbAGaJkbx8+HhdGZmHbkHrmu4b2caC0FSjDNkB5oTbElZd54bQD3Z+axMiCAMydfbnY75ls1xOu
+dDYNCmtp34D0+VWSdZ2bckSpBU0SkDjkofNvp6baFWpC1jid2wLwd/4Tb6TjAetW4vkpt88i0OZ
W5HIhxgEZlmzm8UD6FwLNfk0FXGGB2r13kjbDKq76jt1qsxpg9zbfvxrnZucXQNWrie1JlGNGDLU
Pd3hU6yGGy9cY4Ja3ENoFkBP09iib3h5AqJS8tJRGvhandzZLVpuh6I9+M2TpsXqx3MT0jraLbQp
ppH26becPc7u0JmFBxDxqA5v9SHWPq/1tBYuZ1DEBKDTCBB52syAlLZxo9VefETgMWXaWNYAH5Zr
+fHCYb2wMnNwBrMLUUqDmJhpBz2YHXFtwmywkp4uWuGrvAu2T4jhy83SirKQpDGMj65EWXH8VJSP
Zl2sRLKT3878eoL1/b+R2VLk2A8SE82WY5EZ3XbsolexKxlvDWvghGoWb2t01TbIkK5kkMuLo9bN
OAiUfXPqi9BvmrG1qLKLUh9sxKLagvDoNkbz8QSI9f1rZ3ZDxILlBXrLJqZ5eLDSLz585VbWO0a7
cuktXBAYAoDD1Qf35ny0HkioCtVNGR8BTxzcpOaSUE9yLB+Q6EEIOFojqF3cQDhjgQ4isUq15NI7
FKspfaNM42OdyDsS443Q/KliY8U9lup7INHAasEGNk3tze69OPeBpFUsq+s9LnGgw3Ucb41IfPSB
EwyNi47HX11ofPOg7a3He19vd1EY29FnMBpClb+Z6drKFy6si580W7kGh6VL/SQ+9uW2JSWK0sP0
jrVNsJKuLH7Sf9euzRrkUtaaw4BG/bF133pXPUhVR7krc9CQTZpsxX+WSgUTrQ/ctaTqxOOz4+7L
Vc3Wgh7LBqH+0qDPdld0EnJrkOM7QpKkL2ZuNp9SBeHjMYzCDcDIn2qnhi9Fm1rfPvz2TNw7SLVA
DTjxXlx6lw61ahaOeBeTBZ8FEXGY3BA3aeRtbtuZU5tMASjJICMtlAtU3oTZxzQREhgtgT12x7iz
KYY1XDwaImZq/lLK7g76+72rNvtWVRxX3KvRn4QmcPQaxS+9v+LsS0fq7LfMoU3K2EYx4+nxMazI
6oAlwKu6zZKVkHPJq86tzCK9CZmbDfBGgZb+KjADD+xI3Sva97Wu+RLW4nxr58ykWZ/41OYLGpl2
Uzp1uf/NoAS6ZUpsD6/Q0TXu5o+7cq0vnc3zxc0KI6pSJZVicl2IubJN6AIkiGQUyOXE8UrAvHhe
gDtMoACuXSbiL120DnXLE0S+Vlu8GBXTlNOFNGr3UngnVxtfeBUMVBadsH1dcdnp2M+fzHPDs4Ap
Vzre06BjX2HNFdr7rtmOip31OyjbpoYg+CFYWeOVk7LonGfLne1s3iCD5psN10Ooo/Zd2S7zHKv5
0KIVBHbgB0fpCoLQy031JuW5dsRn4jHbeJVpW92b0L3c3sHFE0Cje6JSIe00Zme+ZZSg1CPOfCP9
8JVyj9gK+ciYC3YfC2tuMv3i+deCcQ+SBmaRJLp6lyuC4yARWiSQj6aKph+sIKBkDt64q/VXS7xz
uxbmoK1W/Ajr//DB4L6Z0NwQloDCuDQcEL97RlAlR/QZO6Srw85E/3bFyNJWThYmObkJUDIzopVS
olcGBOeI3v5qOvFzheB6n8ifc/BbfbAWkk6v/cVmTrOH04sAPkYEAjx7o+BX1SQh9PoHI0aMbCuI
0s4n/q2kB09R917VryxvyR5L45EBMT7RI1zuoZmgTdp3PUzujZX9nRpB6XDleRuf3t6uTbWftK/M
QxZW40qiMh95AatFKmSyxomwTEMX4dKyWOhuX4pd91A3evicQEL1qY/0r4E6Woc0ip5EpfjV1KJ8
ZHKkPfqIDN5ZSiqveO/V5+VXcLdBaDQdF3Lqy1/RpdXQ1ILfPySNQj32B5JzdmwVeyt/EGn03z6W
V3f3xKtuThrH6kR1NR/bKlstyr3I4OP2gByRqFU1NHuHQ5DqK5nN9avPu88kKx7E4J5yVaeLU8+P
BgNT9Tf1vnsUHMMJ3ry36FF9Dk/CffmW/VX9tcbJurA+jFKxpcYy4eVn4ZwijH1SGmaPmlxgDx0U
6ia8QUKEnOoaQmXJFE4Ds/LEDX6V5w4QeTWQMg4PfcR4bnEfM1aRS49p9OX2J5v8f3YeIQ6EjRVd
DWpYcyY2I8l0hryb4UEOv3rFt3ANe7F0DN5ZL6nYA7O9uj0tWmsTlzhjX2WwE4wvoZQ64NecMEuP
ZpxC9U2UnxvOKH/rdHP/8dUxRzgFoFR4SOovvV8RmzHOAqt/INmXHdR8gIPGxRpgeeFbQYhCAZBi
JzWJeahb9+g3QkvSP1SittVr8aUMxMesKtFspXR1e0UL9xnsYdTFcA3ovfXpt5zVP2R5TMei8thO
PW83dYtUcpt3zGRmcvJXYATiMeNzHAiixO1ty1cPO6yLFMX/j7Qr240bB7ZfJED78ip1qxfZ3ZYd
O05eBMdxtO8r+fX3MHPvTDctNJHcwUyAwWC6RLJYJKvqnIOHBdrnQGXKvuzCckKtlJDSWIIGskuJ
MjB3bE3BY3vVCHQZELWQfcG+vjYia1KtFGpCApAwuH0L/KVyr6pvt0eyul7AEOG1jcMIvDnXRogy
ABM4pqB1AcolHwBlzXBL8US8ZyuhF0kxJmjxuwuBzyTVaqx3YyuToDDfLck3UBUriqPuAJUyidpI
mCNz2xhbiz2zAEcHopTN68XiGJo0ROmQ0gCFhV3ZxF8mWh6J9iuTVU9VPaV7Hs1FcAlbWyvQMzCi
LKABAdS7tgkNJanFpyAEQ0Yz0sPKLjbIlQgcfm0WEW6h3IYiGVQtuC3soOcoqVOLBEDaQMli2/Ta
ByDnp7GxgrmotrddYyUcsrIiBG6gOMOO8Osx1bLedSDkoUGVjt2HXRYj9PcKaj/eNrPmgSD8ASke
ojtWjV05L5arXwqzhgYeCVIAvzaAXyFmALpynnJEewgJqwJ2rLWowdgn8Q8qBCgRXNvTBn12Ikuj
gVKVe7kJtER6nyBFYkHWpaV+b4jQFSv+iLsAy8pBbgWj5MJUDzFtK9cTOaDGsE0guFflaKHSXsx+
V6pbqC2gOiW4cK3MKUwCOQLuS0ASeeDXADEQqcxgMmkTgObLLYApVfuhiZjGVhzSAtM1IIgy9JZA
L3s9l4RaSGKZoxxEPeBAEcn073VtJX5jJvZOKvTiLNOo3d12mJUFZGUQtC2DMBapac4viWmkfWWp
NEiX0O5HPyqCXDFcJwIl0AJds2p/297aZF7a4xymwRtcNyo4jJG65ZZG22GXiY6ytYm8tKFyE0kK
u4tqnQYTFDKLcB7mraPuzOK+GQrB9K2EKnRBsPoOOrMZ1PLaVAWhlwoYOhKgj2on9egqLqdtJyS2
Xpk1PKGY/gBKFLDGzdqwtENF9IYEZFHAkhN14SJvs3EKhkZU21wzBVFLcNcwpUn0BV2PqMzzDrrV
Fc4wkFEN+bOkAxFrQBzKNmLBrX5t8i5NsU+5CFa1RVQNXJk4x4xHJQc/Flr5RNobK76Afj2U4UDA
yhoUORuM1Q+kLQsB/U3tKvpZfx8n9ENYbiPKF65EeCYICKVWZD1xXHJeV2IEiZEj9EaN5kroMFXp
x+2987mtCE9GXM4AX8OhxfofrydMGhJVWXQFg4mbsE4fonhvD18a+dDN6XZqEze1jiDuv211bZUA
ivqHqgMBlzsn4ZMUJNwqjhRDgmxYSveQC0hdKI+Ff2FIR5kC6wVlQ34vZRpUymYLo4M7xOBuzkBa
bTjZ9raV9UkEW8rvxyvscFvWNueOmBLWqamzDZF+5dHb7KdncDQeJulERF0yKwEWJRemz4PkI05l
zhyYxCGULBU0QIfDJpbRrFq64B3eZeqxI+SYaJJggCsbGAaZzhpjU0DzzLWTRHJNk6JvaKAvBppx
6/o5TdAwEaHHwm+o+i6YTvbO5y6IkFZCPyzooeGYPFuRo8YJ9Bl6GrStPh81a87dBawInpXP874B
ZMolegZOny6xgzxdtL0mp9XZBEs/JDOgWhfkJRXRH65sRZTecQkCmk9HupDbiqpCJaIC0RxUIwhP
lM6B9GjbdO7toa9sDFiBBzl4VqBwzO1GpI+rOG5HGsxHOSQ/RVw1KzcdSNQiCYnmN3Ry8Um6QbZj
XQZhbKBE1q6LgCt6tIv3wsoPc1TIwHkM+UFbasFuX4mXwDLjBgJIMN5lfO1OGhFKTItg6szFjfpq
M5HHssJR0NPNSH/cnsG1N/ylNb6MNXeQ1iirCb56tF7blyV1K9/ekFd79OqDKrK2OqPI6eBvBBlE
Um5nLC18uMeMQp8uaFR5DwThvo3ML2R8L4qzET0D1XSv9ZvftNFBK2/VObtrAY53Yq80Hks5kfcp
9Opvz8LahkXqEjSdeGghzcW8+eIYTKhJgaiFH2nao67eZ3Pm6vSUlaLhs+Fd71RwHgFwgfMJNMQg
zL62E9udhgZYRCJzftadJws1eyiA1N0vQxleshS0wM45Mo9S9OdvSBhm6HuMD8pUMvO5iwHGJR1z
y2ixyv0PAJLdGNdbKMGZxkf3PTHcpBdh5T4vNKPxwN0LqQwmfMd27oVBIpsLOL47XDLl6oQYiQLs
iBVs7kB80bbzIWuUGdREImLizwGBmWUdJOwigKr0tdnZoXNlDQiFZvFV0naD80RTQbj9fJqw9hTE
WlBIsSoFN5XdWABflsBEXW0JSaE9Agy78+IQivbL2o/+uM/Xgj1cOAA6RJILbMvXQ4KYSi8ZOsKB
XKjqvtZR+cULJvmuNKkgQfO5nP/bFJgUkEyGtNynZxah+oKjhAbNe9VWu1IaN6Pe33WQ4RnaZDNP
eFLGFQBWSbD0p3low5LemTpETKFJgnL/7OmFiBF8zZHgsDb2C5rw8Nf18HMkk5SkxFmqlN+AOXGJ
D8rnSd338d2AROMf34fxrsUWRRc6a3vhU6Y0bm0zM2UaRPVpln4BoDiKmgo/n4zXJrgBofzSRTl0
6oNm/jrRH9qfv4cABgIqB7VPIP2gTHE9YUNpmlXL3sroQPfBNIatl4wvkpX+KfAIzoLWSARNpCwB
kedi2TACkp3HKd7k6G42dyP6TCByclp2sRnejs6fD8RrS+z+cxFLKCglDK2FJTVR3UwZfcdJN8Ae
BSRONpHj3ba2tr8vx8WdBTqyhwqZYC2Tjh/q4MWaZ4B1XNrdNrMWqdBgxrjaQFKIEuD1oDpilMZg
MzeAelZUQDsP5b+FCAVB2TLwRw66BlAjwqHLCqrXdpbG6HCHQXZBQsgwoTuvjW6WkMpdwEw4Jz8r
p3tSluY85/FOk8A6KBLi/E0cdusLOIfH3q0iXGdwFAyZLyX9HYuaTuwcSe7jFVPIw0uRNn4abdRi
CwWJRRa1nK7ONaPZYYIjTC/qeg6isdfnacAcyM3JRq9BbdxJw58i6tl20NHoyXK1OGNZHLtwUkOa
imaYkPEw57eKPgLzJEygr0UOrCO6GeAvIL3g9sEsV5As0h3cUjbTvnu+7Y+fr0D4/osf59y+1NU+
pjZ+fJCOef3YJPfUBF5ze9vK6lZmhFQ4P5Fh48spaoxyZZNGuNt2+6j2DCmYazfrPAjO3Da0dmzg
/Yo1Z3hdtOReL4dMoC46NDCEus69lNAzmNM+gO1/0dR9FE1fVLzuIYIsyMWuORrSHNjWiCCsXnRt
NZOKKZ/lXA6avPey7l5SzxX64/9iaBdGuJUy5Ax9NEYmB8vkvDTxuK2XyQc1gdfYqmfn6razLL+s
c0HAWouLeMehfRGXSHA7cPE+JT2S9XOLeN99Ma0Hsx1dTT9jZjNwLZHu6+1Brs0kYFsor6C0h7Iz
FzTUoiFwVlhzhuW1l+JAWvq7UsoOt82sef2lGW5QlZMMbZs0cpBWWwPKyFmQVchnv9y2suaMaBT4
jaLAWcnH4NjJIeutdXIQ7wvlpLauSfxpG0mbahf/oVoq6hq4+7LnKiqj6HvnO1pIq5st1CjkwFCR
O07irZJ9dXC83B7R6rxBd4+pqKD6yneWOGPV9oBGyIGd7glQWpN2tlBpm3KB1sCaG4CuBiQ8SBeB
sp07vbpIi7Oun3CZQZCAbLyrYMKU7Mefj+bSCudsXaWV7ZjMcjCHY/+hWK9Q8oB44l8YYc9eZA+h
XMCHvhTtm1NRy3JA1CMhu0H2onGXjoIJWwuwcDDUZYDZQxGUTejFMSRh9RtCNBnI0VOFMehj7y2x
50xkK65MrhxIYNxBexH+VFCg4a6a1aIiwbVIU0AprszDkmduVnXL0+2J+8yxgZoMlGbYsQFP+MQY
jG+Xu4xEU9CWQWu9zpUf1UHV3NnqN0l56dpNlB3Jh/4wZ7uyCsBjPRbkzn5KpWOyrwFMyt3I039o
46YvBKfMSibz+tO46ZZJ3zsLUKRB/TYdis0j3RH/m3xnfLs9BWt3qKspYPvxYlmzHDKmIFREtQFM
BfR+jjMXGnCWs60gGNC7zrc5D3VtnzwL48nviwt3fbsyzZ2kOZZemyeY7upDKh+0aGdUSD27qnI0
+n2ZfdVTT3mVwGpNIj8qvfRLLT00PqhqOqlwnUcKKmAJ9H9gpd+qzseg7jrzrqP3Mf5naBv4yXP2
2MRuNbT7XjpWNsDb1I0qQcDihTZYXLwaBuertjVPnTaBi60H7j09dtmzHSmuOj8PiunmqLRYIAhH
vmlMfDp7Cfmo7/uy9mPpMc12OTrIs/pgL69Gkxz0wIhflfahqjaga3eHRgciblPQ3DNGt7KfM+lX
P0OdE6wSmeDs/12BvLUa7Ki5cAQzWSynXeI50KsHFAeXZkNBVmjGe0Y+Q93Jq5+Td4igHqxoQxEv
x8rNz0btmViFNijQI5PsU+skeXn8ldibyTkMU7LJs5da9lozGM5puBzio7rVwfDmjFtMmotl6Y5K
+VT79YO0eCo566HthGX2nEunRd417vy0vLSKm+bn6WTmbq1CiRWAwTs5OjvlBmw3TiKYiJW8JdYT
nU0ao5liQO/riWiILfULUg4BGLPQ8kfKfmuCePtQtjX0rZdKDbIaqguxZp4LUs5fyn7MvGUhIqD5
b9qX6xVRQaUIVCmqggzewe0PpZjacZrTOaBwF/RgeooxfQG9oYfMqke7IbA/Wkt3OzRS1K2yLRxz
q8kHh3zPDaiPzNp2MVyCHMvgSgWkSOZ8C46xPUv2FknutrLbjpAM2Y1mt7dZZh84WbsMht7cy6bg
+iocCzep6lirLdQz0dcoHUniWa/GXsK2qM9aEOfbJbbRg7tdlr0zbtISVFsJssUoTdYHkGZmZ81y
dWmfbtNpV+depG6m+mftJ0ckGC0trCFpoi+u8cc3OEw/us9w2UGxBYfRtR8kTT3NmlnOwXf98KA9
/HHcvf51bkJSLcGjssCvRwPFWnR+qe4GG33rEB9DNUOC0MdEtwMpv43aXd/EeDQlotztb+D7Jw8D
usYCuhCuxrdeQgEsk8sxm9FRQs6SLD2AD8yt5+Shzo1jlVK3UTs0LyOM1SgYEAjHtF4UFbtadR5H
mz4lE3lH/u4+6UBlW0z9/dRGe1RtHqO4xKJ6qaJtYmAXJd9ZlH1F5+2g+ZodWOPjXKEd2jK9WKT3
9fkCiYlFJxhgkyAD/dRE0sjaVBZ2NQddBh2eNttAxhzFjm2EmsftNfz9MPk0fRemOA9pOkVvu7ib
cXcwH7u4AmgXPSu1GYIV5Fkz0k1RSej7tjayRu6nuXid8mZTPQ7JR9GDzFsq9pMtu6P2NndHrdQ9
1Vh2arkXfOXnuxQmhHUY4JLDWETZf78I7FE82XWf0DmIi9TyiTT5VaX0mzI2TfD2DtldLUUn9Iwj
5uf6dpSMdjPoU7aReuK4bVEpHu0lHRtvHP0WDSW+DhqKuySuQD6xVGAvbm0XUbJEnoWaeDIOpt+r
+vB4exi8xBKOWQwDd2l00yM8gzPiehgAPoCRw+nnoAbpo6WC9HEET6hUGwedTrveONj2biFvuuQ5
yX3rZL7tuJUy+7ZCDg1uMnP+prZUcPgzo5wHoLsGRTwUQYAptDgPAEJOYVM7B7MdPVZQ2ahDJdb9
sS/3aEttpyChg+BmuLKcMAkcKCtN4sqqXs/D0gJvDOJtmMw7j2ZH0Ef+zaA0Fp7w3MOjT7u20AzW
LA0Fut8rXACSZDeoJ0stvH7agXm5Ho81EfRls1n6NIsXBjkPBUSyMuoaBudlq6WuDQiBsSPGdhLt
2JWzHaotyCkzmgZU5fhe7M6RlrlYMHmKtc/qbI871r1xiuVT/969TEXkx4ogSLA4/nls/1nkXoBg
rI5KGsNimu17r35Hv/lBKCu0agRXFjTYWuht59XrxljPbbNW5sBuIrck351I8tPyUUumw1h+n0SF
gFWvvzDHOUgFIdUGEhlzUBzme9n07HN/kDK3OvYCx1iJ5aCM/G9cnGMQVSdtTmBoyp7VusRt9Kcl
3YGkS7CnVl5b8IsLQ9xra+wLs7RsxEjttdyNH9G30tN+6cB3ur2guLHughem2JgvwnGh0gEYcpjK
HroHTXal7eiXG9PvjjhALMFWFk0gF58o8q6NtcAY8cpHwPjnM1gkBIGZrfYnD78YEHeTyTTUFqyO
zd05eZgGd/gxfR2hniX74wENbeNXgT22Y27Z4w6CPDG6vsZdIhh8gAPa53Kn7eQ7KB4cIDKHVorb
5j7nia48g6/bVe3i1LpFZtQY9tN46hf4oqhJYO1su3Q/vnkhncbBSWXs37Fw29Qr91XiVnRDA7Xy
4BeJmwTSzvZld2NN2+S7YJetDhE+h1oOGsEBAr72SGlJq0qKEH6BRjgWPSL9oriVCEi4kmnATF6Y
4XzRySD1LEnYzHFAtU39MdRQ9MSA/Gn2nST2oAtlZ8kW/Fae4AokGiDnoZakKlnGjkw939rZLjF2
NiUCP1nBFrHhAerAcD64EKjXs9iUY5wNk4rnQnXQd9mdFtTQWPSycze45ujWh2IrT64U6iKG+PWI
wjBjEGrF5ZrHjA1gV8nBHwIXRTZkUul+fHWMegtZQDufwfoK1FHzDZxp3qxHgvjyu+ec34yMwAYI
R4Yu4d+oBR36ZoB+XZC2SagXu978ahXTTq/uqHw2oLU9xj86HVT8YMNS75U03ehxMPa7uftC2Mc5
32THj/X9n5PEWqzfBt206DlkvaFclIjSegJFbAHgSfrYzL8k+p3ML7dDw2cSnysbn5rEMjVNBvTd
LEF2Z5h7cOv5RZCcTHfZg24qNJ/c+aDtbttcc2V0yAO9BowX0qPciShLlRU3CoZFljcowi31TrfC
2ybWLhOXJtgnXBxQljap7QgEVhA96x7dD65zWo4QvL5tZe0OcWmFCzoGSKXw+MgXhLwny4Emcybt
aIGGF3PXyYd+2AvJwJR1kxqeDsj5m2AfuR6Y2sxlBVaJJQBZxrbex1uUF6xTe28cHa/bT8flaD2k
P6hv7uKzdrg93LWDGDWTf21z0cGC6otBaQVM2W5C9QTovKP5fNvEZ+A9c0dU/VkHEWTh+TpaiQSQ
ovew0W3Qb723D+lu2Oc7y2t2+qPkQ65KUBJgzsZv/kuD3D2wlHN9GRoYnD3ooQscZHXGLkbDeXqv
lbOVDSVmrJwBcW/PyvIjkaYTVlCwp3iBRfa0vJo4zuOXLiLRMmEc0pPfPjZf+m38Bo6lw+TaB7pP
j+0mP5qH9rDsir36mp2sb9GJBP2D4Gq4urfRVgNaFdCbAq3H+WcW6YOaY8QG2L1PhWS4SlMJZnX1
FAa+Bg1fNkzJfPnaRj9io7E1c/z0eXjSj/YWhNP79K479Ydx8gU+yQ71Ty5yYY47erXMzOu6aoBy
/NXvnacBO0/z060SNPv5YX5NTsXbE/K/ggN/1XcurHLBP69okZoOc0zQ9c9btEt6ZfslHwVJPIGZ
36+Ki0hZyks11ibMTPZe6p4meqb6iYgy82tpJrRl/Ltkv8//CzMgege+x6phpt2X5cbeNQezdV0I
YW3MjXLsn3SXgkDxwdi2nhZOR+Vo///mk7/bkLgGtdrYYj7NV3nZJYniQsobNLaC68TqDvhN4QoA
BBpO2IRfjBRoUdmp+2EJWrpDEynq2EQESF2NWRcmuFtoaYGAN0KCP1icDN2pJwVTKfB5Fss/+zwj
ov1nFJzP12kzZcTGKMpwbt3qm6G6RXVfTY/omvswZaBG0TEvMKqyevUto5zLm1ZsKsWAcSF7Hrva
D3pH3uxdtwcLnm/dy++48Jrv2f6ofcNzQmpcEUXDZ14UFkT/nVh0mV+vnT6MS+70HT6AnHvXPPae
+ROyv/2MZI4L5PvbKCIov+0tyIhdWyR9N8lpg3kGJYQt7VIoiw+CE249fMEVFcvCJnO4pSxjydQ7
A+HLBqLDfCnjp/YBXMOusIa/eonHLv7XErd+ctTOfdRji+Uv8xFsuL56aPbRvvHAU/JXQRmXLwv4
WEZizB00UU8T2RxHBBR1c9YmaMO52ut8ol+d2DXvrOP80xy96L3e4KVbxZ5ge6zlC0Cb8691bpPH
UVLpkgVPzUoPIi71Lwcpv0P8kasusoz2U/uzr4TFnNWHyqVVbt+nXaO2E1p+0KeOyiZU4yAMrPWH
7LxosmcXnWuTsHIOcfE1MX84SeI6uR/Nh3R4z+Pqa1w9Z8t0Goi2JyIQEVvZTzv3Yj44H2tBvlXr
DVuN7quuSuBJ2lLLVd+rNISGcf53L9XLqeBcrU7ByU2VCa4WbbV2o+BUbr0DyvA4LlHpcav9XVNu
0i/OQbDyq4Hxv5HyuRQl0jNKI4w0aw/FQwclTqn7anZ+PH3plJ9t8X1ScOWyw0HYa7B+N74wzcWK
UXIAlMqw/HIY3Zth74HN3Wu288Z2281y7FxVEDlWz5kLg2wuLo6yAWJ4aTTLSxDbtbJppQWoxEjS
BKmb1RvIhRXuBp6qSkHUbMawsn2nugreFk5+1IUvXTY9N3yULxQapM7zeGShFswRB3X6VsrnUdHd
DAqHjcnK8rV01ohIVZC5/i2zXKDCnUeXSYHhgTcp95xT5Nt7Mrjt19uOuXaQAJMNeRQUVUwAS67X
qoy6JCsGukBkOvXMZTc1uDWKaGBWjQCuAvAeGK5g6drIIil1lfUaXu7q0WkUrx1C1RCBY0RGuCiX
1KBTMSIVT1ztJR5tVzYPQ/V4e7bWPNu4GAgXr7JGn+JehQ07eoqyHxKE3m4bWAuIlwa45Zi7GTgJ
BQbQX2UTb4T2TrM12wOAIksNsJrgQFodD3JXADiiCA7Q4vXCZE2vjEoNc81B8kTUEKsLcvHj3IIs
iZHl9Ygfz/coCb5KghfIagqKgYX+7+O5xWDZyGVp8fvqfemGy3mBPJHbhtmbEsZfBu8X/sW/vTqr
ofTSJL88kN6eB0vBCzJ9Bg8QGvOi42C13lgaG7sHQ1T/Abqzijw1bYcWQRnsqt3okvib4DvY1HHB
ATAUNnAk+SA5yl04uyjWh8zSsaGKtLS8ydCaN9tOk2OmkiLe6oVhEjedZTSVKYVcPkVJo4O9IlOU
5ZB3lrOfgFMuNpLeyjlo2Ur7aBjVcjcYzhijTawR9fGvfS/DlGK1EGs+YaDszC6kYWZu3QMmXEED
9b1u22Knxg7xqshIAotqIjDIqlEWbaAqBZATX/Bc1EVOwfiOF9X0rM5vTn9oGx3vnp+N/nR7PVY8
neHI8QJgWX4Iyl1vownaLMVcwFK+aPpGbxNzn6ld7eFh4Ai8fmVQ4O4CazoIb/H25Vc+1hpp1GV0
1UL7RW7zTdvQO4hyRdI9Mcsvt4e1cgSh2RXNJEiVMBgD5+3E6fSo1yM03k/yV2Re0WrlnBgkT6tP
ckY3INIIb1tcOdMBsYIUIGOd0ByeGHtCpQjwdkUGksGJ/ZLmzsaGuN1hBAVcD32T3V+YYxOJhDJg
s/zbPqnsqp4rdA87oMzUUCSRBn2Xy/ZHbHWi42ll4YBLYlgWDRD2T6yrqV1CU20ulECvI5AHd16y
UC8Hkt3U6ZduEJWc1tZOAZEeGkbQpAmc/rVLtk1imQMa2sGlRP2U7Ie+czZpJm3t2Dr2VvXamsrH
n88mI3jBTKKvHASh1yYnK5blqLTlIP+lldqvcmghN/GuqMavv7CDJUPTiQIsPJ/rHdLOgqLtqARV
/lzpuQeg+qC4fd8KDseVXY3QgZcviIHR/s8jgxS1Nap8mEC0WCevltP4MzU2oD8VOOFaAR7oYcBr
wdmg4VXKLVXd572JhiQlUKWGhoZRDpsSrzBfWZRlazuTtSXL0H/YTiaBJneKD5Nhi1gfV7yTSQQz
MizoS30iVxjVfIlT1AoDG+2pQz75hd34dhzfD44K9e6ft1dw7cV/ZY6LLIqe1DrkK5TAymSvQVGy
sdqNvvxACHWKfGfiADKhQ79Upp9AiPTPL1mwDp5/tDiit1HnHkQLUaK2Ah9rUCu1a0U48mi0mx0b
7dL3TbMrZP1nITUCEOzKhsR5Da4bhruBIA9n1AZPb4/ZV4KySr5AUbf6Wk3aQZK/1Ebha2Yj6Dpd
W1CofgPey4A+IJa+3oy2UiWRM6FhF8ROmypDc3nU3KVt7pd9DEFVIxIk8NeGh4srUL5MZEjmWWzV
nKpybZZqECcelVEJRTtg3N5PMZiju7sMDSy3XWh1fJBRASwMROyowl6PbyBkNGvUnIOaji4jPnbu
jCLdl+jKLlURORebLO66BUTOv8b4ZLdJ58VurV4NxgnYn0lpAWjCo7ZM0+RhmER6ilzcsUHoA/w1
EopAlzLUOOcpVBsKUK9WWtjpg5dkZwvZoXl5uT1/3Hr9NgJWE5xEwAuyBbueP1RuNSvSOy205zfL
Cencu3F6l0cHkEpNtby5bY1brf+1hksEAgyIiX5j5C8yAnLftZOlLlqY01Ry5yzdqmPRb/XU2jQo
oNNhEqQguBX7xyDw0/gbUopoZ78enrMsHaSSFS1EW102hh0a9aviGINK8PbAuAfU/9pB5ETykj2f
2TRfDEyDwl1RI6yHXaaNHittuVqsjLvbVtZH858VztmbdDaydFK1MEH11Oh3jExyiVsX2s+3Da25
HjCaeFtAn8j4NG1FX7ZZ5mhaqEuyV6K5PK0NF9wZt62sD+c/K+r1pMXo48Qhh+HohuHP+QkQEtdU
OleI7RUNh3NyKQHostZhCN4H0MZj0r7YliDQrnkAGD7ZTgW/AQZ1PRhKaGoMGjZSjxZi5HXT6Zzr
hYirb2274mhGwhoFO2AeOX+unXFm3XN6ODpPdnw25Hp6dEDO36jTUyxp4CFSl+Vwe5nWNi1Q9Lhn
If2PE4QbmdY2YzbJjhZWXbe1u49IeqQoZgA5toEEkX/b2JpPXBpjH3Oxkexo6YuskeAT6n2TftOb
Q9J5kSEg41gbkg1pPwvt4AiuvKSQNIE8yaxTPQQBzouxbCkQJeodiD/2gyriq1qzxbB1eKJbBm6R
3JJpRZtC5GrWw+RLOn03cQLG2s9ymLZZI5i7FReE6zHCbhS18dhl2+Bi7lQ9Jrq9ZGYYR7Q7oMkX
6JICSuC3V2hlPCzK4fWF1iKEOm7Xdp2tdCPIqsO4GlXw3BjhpHQeasAgT0MuzEjj19sGV1wCkGiI
4YKgEmgkHoxkUD0386y0wga7byNB/s+zWiMA5hyYMCKiM1i1hkozqkJgoVP5I2rI576ue1gjg5GU
HvJ8kH1ajGIZvUWl9g8QWCaa4PRY2dXAeYKqAocia0Hk4vo4phrRKU4pqb3XQIlBAeqrDllln+oI
zXNxJ3CUlXgIfSbQteMlCrQsDzBuS6Cjyt7Qwgg8QWb9ViaLRxdRUnF1Ji+scGdipQ20bWvEDbTj
aRPaKXHBnmuU2v7itLoaDjd9mbzkRgbqiFDRKRqJlfrNnJECtKJWCIxbc34LS4UsEmI8CnjXW6zV
5qQesxicvcOy02kokfShjSfABAooDJwcDQC+2m2hi9PZU0CMszZvpNhLkj0twfbXtprg/svGdnEl
ZRcP1YJoBHiZ0OIH7ufrD6rUspOjJtJC6uCNFv0iheqlJ1DG0Chs+hK6LnO8//P9iAcFXhVI4QGF
wq3r0tZqbpaNERagv7EgJDnlTyX5SFCyvG1oxU0B3WcU5LhqoJ+LG1tfEUseoFcREulko2sUHJCm
4DW24qNXJriQmVHSoCAxmGFCabqzK/OQy/kEzHNhuIg2tWBEKxEaajs2KNosAxlCnpsxnuYkU21Q
Pqt1GgcOaUpXq6JaEKHX5u03szTrcGKCEdc+YRPoeg1TboTxkOE2D+aALgWHsOj5vLIXNNRA4HTY
DwiXnJnexCWeQAkiTPRtZgF8iY5tClmdUX+WIQt92xdW/BzGcL/Gqxk3H97pQKI3giG4M0K8Znd1
PHgzSNy7HxV57ovElyGtk7/8hUVQI6BBAOSE6H24nkUov8eTXsMiidVnLUny41hqz303WGgOh4K0
VaTJYSKStKFget3cNr5yImgQVwadAc5ZU5c5v6xIHkdpVhuhqftG9KZtJE8e9/N4zERYqrUdANAY
cvJYSki+c8NscU2KZGnAbpY0t1S/L2PiFlHv5U54e0ir7oKWJuDE8AAE4eP1fJrOvCDFGRkhgFXb
Qf4YtDerexxATjOLarVrphAzUIXRNAsCBlzgcHoQayFEmSF6tO5p7C6e6QgWiM/WscDLxFv/tcGt
0GBbWaHklRnaE/GzuX2OTVAFdB91VXrNkEBgfNn1cfSQpaKQv7ZiqKAiBc5SunhGX0/kWC1zXDvU
DEsTmiRUszbqHHnG4JxtJf11e9H4StfvYV4a49xjiNOOVhkxQ1ON6nSHSoosbyHA3NxZk+K8K3Q2
QRmZmg9OPh0ngKLupX7Mv5NJsv1EsZGUieDjsdfnqvP19retzoNugMfTwZ+4Xl/PQ5bMCvIxhRlG
bf1Ohu9qDIKAuPxeRkKtXvZT3CmLBAxobsGSx8iwOd/Norb955iAQJwL9kxJ2USVtR8GyaOKm1St
O9b9x7CUvqq83R7l2pEBGVNkuFFVAlUhN0o9rYgJUiczBHZ9V8yCo2JtDi9/nbvMG5EhKWaBXwfn
BHhTcq+gu+L59gjYTuAnD/lOWcFOBHrV5F7fg017YoNFN7TrUwwA96Ie/+b1janBZsfzFNHyEwbD
KIaikmsrjMqgxlig1357EGsTBbYkkI8xJlMcqtfOlpIltpS2tcIuYVxGJN5DYENIMLM2VThpbPiz
Acifxf77xQuOmFGd92QxkajaJQB2PQlVxlbj1qUJzpUJhAzsZYIJWYp3lo0uJCfdRjY4K7Kt2sZe
t8iHtJs9cIj+eboHNE3sGQzhMWwi7r4wFxESFyxu1dG2y5yN0lsuxHzVcRLE5rXD88IQn6Z1iknK
p1FFzALmuZrAGXEnKUjISZ0rl4rraIIk4+qqgf8aqWGEB8g3Xa/aqHXEVhrHDJvGcNG968d2hOZg
EeuzwAxfx1YGqs0ZhZmks+xz2SvzHgJd79DpFty11kIOWB/RhI9nFSi1uJAjQbuwRfLZCgcrdssh
8+ZOxO2ztp0AP0Z/MDIwkJLh4g6hQEx2NEZMkBpPnXuoGIWlmrmDUPdnxRLcDVsWgjJYHL59lTRL
glqdZIaW/DLjvk27ANQ00NcUXO1X7hxXdjgniIaFjmWGERWgh7EfAeNzR6vcWGpIrFGQL1jxhP9s
oc2YuwE48xjNFXM4edBcFVArO/Nsff/HEY+RfuC1gjwBKoHcgChJJkfOcDQgUOibWqsaUFvSzlM6
0rudaol6xle8DrxqoIUFIy+uNnwK3RkUO7JVJF7a4R09XF6lPN0e0OqsXRjgBpTFINKKdBhIlW95
ceo1AEzjw20bq97moOqNdBXu7XxbcV4Ocd+Qygr/h7Qr7ZEUV7a/CAnM/hXIvbaku6ur+wuq3ljM
YlYDv/4d1333TaYTJep5M3PvjDTSRNqEw+GIE+eY3UEz/wCUkbJzC/jCfTPip0pXKvbqHzNSEDcG
XVOaHkvJrTTamA34CMG3MXhlpaV+207vfdWbh9qq3E9JzlbCndy1FTmhgVczFFyACMGsleR+0D9O
IsxxOWcTcAkyTPtyAKP3F7w4PRDx7ZPkEyneezMcjH7lkMkI+xvTUmgitVLPqQ3TOmxqendsmnmn
JTSwEaV+lmBLjqNxE+vGvnTz5zbKV9KA5bUTACk0AsIYoCWvYz2nEIaqBwqALgiJ+jE+QjfqiCII
aGoeMFt6IlZyyhgDV5tThRV9u//dl84ILhnB1YxpGJBhXluvc4MOFW6bMxlakLvmhPqpqq6luwv3
J1qBLqAwcGFUKkSou8hC5rnKq6JunDMyQ29svoHracuNMAMvD0+3vP9zf1FLbww0FsBBhxxRDFBI
B9PEgJQyRqoD3pBgHD9RJ6gqEDjumRrtITQbdFYTzM5nZRi/sNpr3ATMWmuNlaXwjeccFC8hdyP2
9nrNrO3hrV3hnh/jbhup+6HxHSXI1+A4S2ZAZ4WGPEoKwMdIuTAFeMyOJ5ToFW5tuDvsgZXZ9PGG
WdYhJitRYikYYf4Gj3pYtIDrvV6T3deQeuWGdc5HBhKYEv3IvNXNQ0GYtSXQ6Fo5nUsBFjUEG60p
IPzQNry2N01KrNBUx8PUxXCPajLdQ00frGnZmizX4soEeynq14ClyboKDrgeTXfAyqahA6TJBkUA
rzSvjh+S1Fq5B+Wxoo+YY14Yk4682UG0t0VGe4ZcIegV+JRbe2ZWYK1TIMMUgJ1x8IbaaAM9TquN
NhYbk2QYJ+nI5yqqVLAYVNOW6wnxeWRrL8CH1psxr/UjXkXlXpkyDMqnaxwbS5FCbA06myD1sGSJ
kAQNW7UBW/m5rqYvkAA/YLdW7oFlE0isoOiJREFuBNGkLicHb+Vzmlu/mVZ/n9RpbaZr6bwIFIRg
/BWyOdJ5ITFtx64zsfcm9/NI2zl9fxqdyI+1BqQ8yd/NEnx8atS0xSMFDTQ89yQPzmmRgtjLOs8F
1x5NXXDcTS7fGVBW/JGP43C+H/qW/BjPVqBP4cMAr0jLc/uptQYXyWkCmiFzAkKvrbwW5Ihuub1v
aelj4byA6B8LQ0onOXGhALjKK5EGD3a6nVwcS8uq15hCFteDpF4HqyyeDvLNwVpMSVhMpFgl31FS
gf8QNH0Mr7B8bZJmcUEXpsQldnFJOWaaaqOFNiQAxUOQQsTRcwprbfpiKaQhGQUhuEkstDykVIcI
uEUMOa2zGzHiKVbXeok9DyDWitaeRGumpC/EeT6gqyqS+sra8cJyvD7FVFo+zit58FIJAFphgPmj
hwUgtqx5GWFekFpGhsdX+ZINfxS7C6x8l4/b1KbgG6QbN32J12gyFl0D9Xv025G36vLrddLAQ+dm
MGqy6lj0xkvjVC9GArpPqw3/ha8jmxAT7QIpLLlGUkd8GnLUalQjf9ITtATVv5yu/ggUeB0LogEh
7Cp3bLs8thq3GO3zUHcH7jbbLIpfWaI+QDrix/3VLIXAC1Nytp1zh9azA1PUaI+m9TvVv5K+3gr8
9aqGztJHEmIg+EvQnslc2sgTBhRpHPvMq00MmuMC3MabfA2Qv2ZF8vRZUzGTjsTzrBGPzSEbA9Sv
WbW9v29LVgDstIBmBUvIDSUM1qgxrUDEI33xkKZHEuveNNa+AmzWX1tCUwoRD49k8eoTv+QiFMXO
7CiaeA8xqDH4eHS9QT5m43RF4Tluvfb4X/AHZJCoD6KKBw+Uq02RG+uT3iTueWzTXTm7yEDwNf1J
qfyR9r8LPcpXMqCFUGtiEB3erqMEDrHB6/WVQPPV/Vi5Z9PKf9dpAXamUVlTBll40gKeinwQKwKr
nyM5RVs0ZsF5556b3ic5OHbhGaCsnGuPfa/Y5v4XW4i1Jv4QrIVgKULucr2iQkNW4aS9e9aymXlq
RmKvtdLPzDB39w0tfSwU0gy8K0S7XL4/Ijep50Rv3HOm/W7Lo9soWwvG8or4tv71vq3FRYHuUxgD
x5Qsm4yUnGFUY3LPcR8C5FZqj3SNAH3hTIl32v+ZEMu98HSaJSk0IQbsm2v4aJRsY7Agq3EZpDxZ
OVRLO4fHkHi/oK6KFPvaFBnTouY1VjPYP4ZMP1ZfGkwoz2K+aa2htuR6wKmgv6yhjXQz4Z43leUO
6GadhxQKk35Sb56yo9OBeBkdpfvfaKl+AFb/f2xJb7KJOk08NSp2MPeL4/wDCE43TA/p4G0UMHOt
UQwtfbB/zIEf/3oXeTxVlQJJz7MNdpP2ROqH8aul/rq/qOX9E+y5AKGgX02ujWCcQWmdyXDPnH9v
01fN+FK4AW97z42fiUGDcU24YNE3wC/2X4NSQBpMbjoxmV0gwmLPscAqpr3R+aVSH4a6XQl+S6fK
gmKXCH+4SD7IZC5cvhpUbUKbzEUn/tzyz0P1wuvOv7+BS18Jqbk4tGDmRAfhegNna5zaAtSbZ3Cn
+Vp5NqsxiIw/q/rtS2uxMcqCbBY8mTftpRKTU53WwtGjpKMBwKQsdBu1eCxJufsXK8LQAZ4aaJeh
X3a9Img3NuVsRPA7/RWDXF6VhqitJP+i8yICBHoIeH+jwShdGszoKu6qTXRuooCafu96hf35/kpk
yiyR6sEGBOkEplKMGl0vpSg6A7OTaoRRZTPbYnfbg6N1rd8YZeaD+bl80PLsKyFOs0EtbfY5qGOP
ZWWXu77QlOds0obAmJN5VyS6utEHCmyWrk6PJAF9TIeZ7M39HyyyW6k2/AHkQDELquVAMV7/3hpM
jWNnu9G5m9XHqIlfSuWhjD7lw7Az0Zqa3G/37S0dRgEc+a89KaJFWRJXA/iTz4DYu+CYRpu6jd/j
NVGUpVfL5brk3FRVsF+aGUXnxCS/3EiDwlBWBA0qJ4C2gB1fw9Ml2mYt9RpjrS6wdHAAQBPNPVRf
bw6OM+d0opjdOqf8HfSDntL9cNharWMpCoDcGWbwpkBVRXI0G+zOetpl0bmYbNBiK5zuNKp/62oD
hKKKtUYutvDdMPYkplkgaAL5D/FzLgKbxokbdQmCjmmGJP1T94M4pRaEy8o1TeKFCwKvMYHRgDti
vly6hVw2AxXMcuVMIXpoVKCfLCZfGx6mQQwj+waN/Llau9UXvhlqnmA/dMU7EFf79fqi0smnnNni
HExAh3mJEntrTrlkA9PyQpsMZWss79pG3ShjpkyGcs442Q0YLolKsnXp5v4Ju7UioIIoGgvVcshD
SdsXazUG3Bkcg+B8xYnh6RAZJcZfDzBcW7mJpZHmAskTna2S+5FRBcmaPtmtgwsLaPuaGFWH2Izk
cZEqYIm8jM45qA31t4gngdI9FsPLv9muf8wIx79w7J6rRaSnFc5RqTSn1DXmoxaV+6p016iFb4/Q
9YKkUJuOrZH2EOA722DraYMkMHfubvzLmUxcQOg0oQ2Leo1uA6wtbVuRtkhABuKKEa0icnxV3dpA
VGWgbqT6SrazkJ+KeWvY0gTUCcWh681r9LErNMbgBd226J/VafBN42Hiha/kW4u+5ORzzJVt7lYr
6JCFe1ZYtgSDvCkQntJnw8uFtczEZlbtDy370uheaUN9odgya0f0cE62bQ2EXeo8Ry9ls1WVDdQz
3PFZTeibETmfm2JtWu02bOEXYTNUHfhIDOJJEQSKQKaeosaPoa7vJYjYU8sfqiMun/EL6RM/Du77
rfjPXV/cAMaggIDpMcyL4KRfbz2Ki02HDDsC5RGCYjMoSZBVzFjJNReCiUjThZoHHvOQrry2whU1
Bll/i22eEK7oBimhV69NFS7sHMZQcLcgtzORl0k7V9kp5YqCgD/X49Zt/Xx4xSCzSATZFEzTz8L+
dX/vFrIDqDugvg2wLtj6Adu9XhZUlIyu7BrlbFft2GxqRQNPgYJRGfCnzN34wxqajHiY9yg+K2hM
9X4N+G6HafHO/Xsgg3Bg18YVDnlzILCvf4rZDrXilKZy1goTzfm6fh+NYW3gUCaxFFEBDCS4EPA0
Rt/05mU3DaM7VToW7OQeIcXBsKGYhExInxzf7bZ5CSq4R0enzxhZ2PYK5rX+HjyInyCQvIB1gXVf
fhqZpW3FaOwqZ06OWfMVimtO60O/4/6nXXLYSyvSdrJmombk2spZYW+t86JDXZXNKzZuc2asRFSC
kKCgYyUfil7pGq2JaRyidJLmu53Nv2RVMH2q/n7kEcUZQdkiyB9QhJfcdAZdAZ+1Ig6zeAfwcEDZ
oztnfk+//f2mXdqR7gy7tfq2s/I4TDIA36b6WIvZPbZyWyzcf1erkUJ2OtdtbFrYtiyb0Rw5VsM+
Mi2vTEBFs/aJFh3eJi4OtwHQs6VKflCPNes1p43DufqW6xsQb2aas9cV7cU0DgnLg6x5MfPaG88t
qQ/9WK/h72R6848jd/kLpI9nQfCRxW0Xh6+p5QGJoHsWD4pzf0ptL6E+S1E68pvIf/CLeuV2XNpp
3MqiPgBi9RvWgJrkQqBuiEOhtzdtsvZ/JQ7HaeUkLJ028N/jqYOyKJ6+0sN9BvcDCBn0OMybZ8Y2
Tr9L+IpvLqSBIO3+x4R0z3HFJFU0G3EoioiK3niW/mTnyW517HfpFgKDDFDHtoArybmMC8JpO0mb
JOxepvTYpr/H5tSx2k/j9755jtR0DRwkEnHpBkcU+T+D8junnCEH3ahdEpaW5Q3z71rJoCGIBUaC
DOGh0hKPgIo9z1rv/nFfil9iPtdCKR4F9I+s7iLlFX1XKMvDMG3Yljom0qSvHG3kyUBP79Hp1+jJ
lj7hpT3JS6quwL1pt0no9mBcmc4zjTzBVLs2yPExbSnvKFIiVJFwq+MfpEdJDaqJsS15EhK6N6ev
rD0l1k/uVF5jPwByhlS4ih8JRCnLUJu/j+WnVtnWxbBL639xLi5/iLRiO01UDLCQJGyGUx5/b8lr
Mq64z9LRE1LvFmpNuFBlddHczcY5IXoSMvhJFxFfBRFlN6x1q5Z8BT0xB3QZmB/BuPB1ejL2RM9c
K06hwRVo1feR1a9asc/Czu7eqfP5vmMuOcqlMemsO4nRUN45CdJ3sEyOxolqL0njkbbb/P8MybdD
oQF51NpJmKY0YNNvLS99o9VQOCErluT9wwQa7m8xZYCCD7Sn5Ku1w2nWo4yf63LjZuq21QJWg71J
D5J540YrV+zNg0w2J92xvQbC0HSiHMoSBvI7n5SBlvyY7Z+xFRJLC5zp15RuzXQFCSNfOMAM6So4
YzCcg6olxAKuvYQwMzXNSFfPc1NvcwWClYbDw2ZUCh9ERYcuVf/c/4BLBvHaQo1IdGsxWnVtsNCa
ZrBooQE5C8m10trn6qvd4bYzU39I12T/lqzhsYUiG/pVGOmQPiLhlV1znWnnkaalb7b2j6hUt1Hj
vPXDdE5jY+1RIN9FQk5TDLISvAcAtZEBA07BqpZhBOI8q9S3B/Oh1OdXVamOqGv7cd6/6HW06Wpn
pRYiPtNl/JTMyuCBKQUn9kRhFonFHxdJiqu2r/c/3JoJKURn4LzAMzNB/ZeSY5F3WzQ8V46cHBkF
/AFAdBTYcYzABSB9rYbFCevtNA7duNjOtrvDdbFPm6/3F3L7ia6tCJ+5uEQNy02HKEduro45lDcr
v9Rdv9A+5TmFDDA6de4jGpGf7htdW5qINhdGQdsYkaGDUb3HTGsMJGi1cWtt5TSLDbp2AywNGFCQ
IAIziVbGtZWJGjMbTVgxytbTm9q3W+5jmjTP1mBZa5Ykb4jcqVToVMYhRE5RXRjVDfRZ6FpbfXHX
IDFkCW4kFK+l9XCz7MeWwYoJGaXSBa9LHazexzc1BbgdCpUC3YNji8q/ZKVWmOoYI3JhPtqA1ceK
19oYPs5f2m1Jk4+ZZ4rpuQCcEef7XnF7pmAZToy0FdUw0PNdf68yLyFi0rv4XgkpkNxkoH3NDHt7
38rCLqJKgawRuQbYJ+TqtVUacRvhNgtdUh7AoeB1Wnyg1vN9KwsecWVF/PsLD4+VhFBwkCWh5jib
pPzCrGPSsa1Sr4zy3zwQxefC+x0PRJSeUHYSy70wNOos040CiY0evdMeUi+JE5jlmY1/6uapaL/3
quZN5oGPGMuAWmbxt8QoH/ZREAaKBZuKMbdr+wDTAwgblyluSS1IIH1ajl+mT0Dor2XfS99NTACI
mxmcVqZ0xkhcOK2b4CWRRfOuHCBtMCh723j5+++GQUShlgrsD96e18sZgR108mRMQ81Mwexi+yR6
blXgn9c0DJYcBF0BPF7AJoC5ZikEdlbZ2L0zpaHp7CBCeEDMSFRIho/RSulz6VSBTxRVdNCdoQcu
ryiuY1pCLyGM9OQ75Hmpp6kxDe5v203ChhK9CvAcXBG7By+Uvg5ICqAWXjIaFv2XYjr3Nrj2te6Q
G1uHVlvAP/y5zjw8YdaGgj46WtdRXuCw8acFAUxxoq+/GOkn1Yl1PQsVe/JMSCnOzk61MJT+PCrz
vrbTnc38Pj0ZdrtVuzpo8rcmW9Mvud1kAAiFTgRAOwByyWxRTRpFTEkjGlbnMlwjrrkpwWBzMfiO
6gR68R9ueb3E0uBMyew4D+MCswwHF+LYUTj2/UM60L2rbijwd+mTTdnOSXZQv3l2k33FyBkRZ8WZ
bg8hJj7RDcarGx/Z+NAzvIg2jZGCXGeYinDKf+rsF3CSNV+JaEsm4EmA+QFlaqJ/er3YlEChwAUG
PWze6v5Ze/xrdBp2E/w//xiQImaS5GYFfuIijEzTU+oT87QJCfdjhkL9/VOxuBQw62IiDhcpVGev
lzJlUVf0vC5C3o8HHu2tqnzKDeVw38ptJHHEViGdB+4E4Gbp2mzmrml7QyvCZLKOBvobJP8BVZGX
Yvp139BCagBLOGOiMoFHtFxwsVOmxlNE8Gny1k/BTNq/dSWIVuix6ltfgwCSZSCJjNZQcUsH4Mqw
9HqfY8uZlAyGLRYmvPaG6ktqHNlo7PKC+XRQAoa/UR8K9zounn76g9TVQrnQDe9vgfwMFr4D6jQ0
v0FNINiMr78oSKkA4p6tIqyH3ouz2Iv554ofLIQewxYk1CsetGjvI/8HOBmQXmnhYNZ2bBRFcN60
6YvBOvCY56xsUGodrQPXtcyftTLfZpUx7O+vVIRNKazi/YGAjvYSUgwZTp5XgzKCSQe0gUZ/tHK8
BOzAUYPUMb6OyrhibCmIgwvMxUUoSl4gd7re1zo3GwiqzyVOSoFkBbCTZyNjadCzKMgUzvyiS7ut
WRhdgEk4ZVc5dv4A5ZzmoFVFso+7iQbOWOYrwz5L24/mLM4VIgaomKRQwTH4WE41Q0h3ywcjMr8U
Vn7Q8+gwseipLp+bDPDF+/u+6OvgrQW0SDS40JG+3goTuuJjn1plaGtP41vCd4OO8D7WOzR+63g3
1IlXDS+WfSRa6wmQDH3Nj2yNkXDhQkMbD8NHgsEPmCrJ0asauJw4Kiuo22OgbdZrZ6NB3GrlOlkK
XdB1h/4GmsC4U6SsodOMguDtVIXODu2g19wO1JUvuBSCLy1IB0g3p4bMKiwkSEFS8iuZz8aKiQ/n
lI4KCkeY+8GgB9DipvCii0ux5R3hKO+U4ay6HrozhvIWbQj/aewcaJaULDCiPUlUj5ebxjrm+Ts4
0vgpAr1t8Weq3son0DPM44Z3O44Xl0m2vYouy323WtgHbLGGA4YSF4BW0j50Sg/SXg3TuVY27aZO
yACAczRp1uqsN7PKiJDoRmOeFexsjhC+vN6MuTB7rTSGEk97o/Bs5oB3XfWBCN/05lH9wdJXhu44
M30aBcoqeGHBoa6si39/8Snccp55maAuroKvynma+ZOiHWn6/i82U7x2XNRE0SCTqnZQGKQTAI4I
C5GChw71OmgRZMnai0eWp3Q+9lK8w/FCEIPJ0vFQS8i5KwlCQTzvWwb1tvh5QO2/db0ZcCuePTZs
l80cL9jKd52wTLfAIIIGzYeYpJc6x+xLmj7H47YbfY31HjQadqXzoEXNUeErrbqFeIGXEarDoLtB
hihzi6YdB/cUscswr0ADZTqYiewZXQMFLX1eYMFASOQKvR4ZZMDccR4HyyjDmr/Ho7pLwdhczV7i
/Ln/gW+LYuiJC5pPTDmBC02ei1a1nDq0y6uwtj+5ALym7R8nov4EIJr7g+dnHlkr53Phur2yKEX9
bOzyLEHrI3TAJ1eXQQ3dZEb/kLoIBiVdMbZ4SEHrBHQ3gNcAQkoOrCWQKJgNXoXT5GcV1JjZa2W/
uG0bNE3nx6n1SvtDMxioWRjnOl2pjSw9FpFRCFIk3C8Az8sxIgfiDmUY5HIV80o+emqaPEbOsK1t
5YWz6XtZxZ7RD5+LsYWwezuvXDtLzopThSo46MyQ4kgBO5nSaEgAkwxLNVK2bVeXX6dWUVdKCQtW
BCMtQNp4L+EylU6vayV5lteUhWPd2hvuzOOhyBptJXVacFVURZA84WUvhtikvWwVq3btwWBhb7zl
8RO0lXeRqu21VNu6zPZtDiTE8JegScQlwOSAagTAFFeezDTX1JXVQDmpDgvaOb6lVbo/DMYa7ejC
kYABeAeYclCs+1BAuojl+ZyUsaK0dQiClM9qvknjYW/H3E+t36tIg4Xr8cqWdG8wI3PqCtWB0JzQ
fpyNU9JOR9PlK55/+7Hg9BAdFggiFApkUKNZFmra1mUTqsa270d9b5Da2DZjdswy9kTS5nvXqWRr
O8na6OZtJgvLIL0VqRZw/TIEJ8dBmCBP1oRTcawyPJHcJ1SClIwGuhuq0drEz+1+CnNAIIiBW9Te
xdm4+HbNQIA8s60mLKygHU5K9QTQzEoUW9hM/GKA11CQQDdLHrtuYFtz87ILNV6fAIB7dtrvND2B
QHKLFt/3Kt3oq+nN7Zl2hcejXgdUPpI9KXLwhhNIIWQdtoyZ24lnxFd6ADTvXz8Lu4cpfF0MH6LK
glLF9e4NVlPmWm71YWP/VMxzaVZekb3dt7G0exi9gQCI4F/GnX1tw+W0Tm1m9mGma4GaKkhUaXIc
2tw/QiHlD2UxwEZrkkML1Wrg0l1DsLmggID/XVuF3pDVUtp1oVnoz1XnAq2oH9wh9tD8qRPzYU5T
j9LsradJYEVpMGRPWd6uBOaFOob4FUIEVbR68bq5/hUFRKKzqK+6EMoIgTVucFF6fb5pp2+G/qQp
qldVg19jJuD+lsuabcjnru2Kb3JxKhTq1JyPdRf2f7gTOIZHlZCBtGcOzKfkFUo3yWZEd0r33NK3
154pC7fulXVZoaiIZxOXLqyrqfreDL8438Wx4Y1au0EUn9o9yLTAgRMYuHTvL/w2kos+kgY2RIAM
haDu9bpHlDftbGhgufxlmgfCD5Sho9l7c9tu7pv6qEBeP8aubZFrWyADpRQvAHiY4GTasei5M15L
DhoDiGCAGXqqFY/9+Kbz57KNUdF4KNyfaEI2fDOuuNnaqqUntDGhr9/GQxeSZDiYLtggICNvvhfE
eZiMdMXYwltBrBulcIQl7Kf8CIUIgw2Sw6ILmZWTX47O1SPqRe4EjV+1+dPPPW/8dIq6eUNB7tB7
TpSpGuTwmrLaGgPvN3OUFeyl7tCiigvT+NGWGcu9dMztT1VREgZiBsrNzWyR9GxkDWkDUNRTZaep
OSt2SWX26mFsrUw/OUqZPKc6L9cY42Ut348DhFIMaoFQUkFRRr3+uG3v0pGYEz6up26q3bjPnvW9
vY+O6gYajpCB8Hi/s06fqh9WDCXhwF6pTS/Gr8sfIHly2uhjY5ZzF3ZvLNsaXnwmm4KexvHnrO6z
uvfsQ1MHVFtJWG/fPfi4OgEsBbMJGBaQnZrxjPYJ1t2nfe4zK4q8npTFfrSj4atdRHG4corERt6c
oguDsu/Ssmpc0AyF2VhD6afeE+BwbHKgdhV0qDoW42thzD7kxO8bXrhf0eLA0AH+HxVWmbwJ5xTS
WxrpwrQguk9jyj1zmOPtfSsL9ysKFAhEqO0hZZbvV8Xsmk618z6si1OXfovIb6KvZHoLZTw8MC5s
SHeMHcW2GkPLKLTMN3UI6/w4NBu+qeoHDsqC9gQgTPvF8voTaR+b+j0GAPv+Ihfj/eUvkG6bkvA5
7jntkaUfk7h/bFo9oM3vhGImetOdHL07Nbz/3NE1roalj4j6D9xVzMyDJ+n6lLKkJa7S1H2ozI76
qcqQvmAyIPpyf32LVlBSQCUeTSLUS6+tgKMmrhlp+tA0K/WQk6Y+mJgkXoEnLjyVUdVDAgsCCCAy
0V65NhM1QxYxqvchZve2xruzs/zKh0T7q+53T6Wx4v9EHCz54F2ak/Yu0YeuZynpQ55i5NZMRwrW
2LH/bnArCWaW9Q+sUeZnjBJiZF/XypNuRagDaU7vg7An3cxz3AWoaahPGN/O0MEunEM+lsNWTWa+
bRXM4Rokql9r6uZPlTqDXj1O10aIbhMsAP0FXh3dAyADbrj4Jzx9jDZ1hrBQWPJLr/PEL3mjvVQ8
1h7mlkWYw9ZzMBtAqwEEPGzujhrYZH/e95CbY45fgWfWx6g0mPbk11av20M7ZTkHfFw/pOAlaZL4
0HVrbEk3jijMwA1Ro4OoHv527SFKMgGoRXqOk27mb7HTWSN4XThmHe4v5+YS+LCD8jL4nkVxSorJ
ulLSmE8ND2t0oYNcL/6UAxgBjXyCSlVaBfetLW4eSO3+a02s+iJXJZljljESptByy8h3rVzZzDlY
3hsUSv42HH8sDG0mMWWMkVlpA0taN2NUtzxEy8GrSXTMiyGw03nl8l7+Tv+YkS7RGqCfTAdvVpg4
5meMtkdHMrjJStxf3DYQAIBImIh0X4pKqdpzliYDti1rdiUkLK26OXJH29z/Oou+8I8ZGaTVuwZ1
BoyVhh353Q1HDiHhIftUk3HFzspyZGFDm87MVEx8GgeTyja6GVnbe1ZHVsKeiGpXUQ91JJwhlCOB
7sHwoRRkmUtJSqORh2pWJ98qOwKjadJEg8dVa9gYwIgHUUqmANJia1WEhRWCLgvdPVBRAL4kv+hz
BhUDu8jHsFda38nxELSajYap6fsfbGmFIFBFpIC6BZjVxM+4OE6JlmLXtGpEMWvDjJC0UKjOR81v
EiytdwATL9YmdxZ8RFDnY5ITcA0kzdKmEtaCQ5DMI1AjeuHVTQ+5TzX7nSYVZjPGbtrfX+GaOenm
chpdHzKLjyHnfOvac+t14A/wWFSMgRk5K/fywmHGgDscBtURzOzewKc60pR6oo5hmRd7Qx12aG79
LXwUTnlpQjrKRk84+OLIGFr5V6PlQas8UuM9itbkcRY98J+lfFymF65RNj1Q2UQfQ5p/hSjJRqM1
dEimlcAkbRhKLQRzMsjIUFICjF9uACZ4FVLbqMmpZDbdqmYEVoykm4P7TrBsBQ0TsECLfrlwkou1
qLSNeps25ISm6LgjqfXHKtNi5SKU6yj/WQsqY8IC2Glkzx5pNvcdvs+pgt4U85oum19KtZlejJa1
m6TS6DYqzE3MnAb+19IHpcq5l43ZvElGsDcnYHo/MnW2PEg2j/79LZAz///9dUIlRYh0AN95vQdO
OmJ6gHBySpIZEzvEI4m7o5Z74FoZFPkpMsETnfantjmrzq6sbS+eX5ti5xDUneyVcyIO+UVk/fgx
wGoJ7htImKPYd/1jFEXNCgWdd+hD+H377haZ11S7aJo8i66YWvr2FjADqKhhEvimqpagvtRWRNFO
rWL2ewpf83M6shU//tD2kleEOXngDOFjaH1IkTQvG1YMfQwXK3Kyr2Zi7HmUDHtzxPamTqmGs9Fl
QeXEX6sI39lMuLrjen8wIvoZNHb9oXeQdDYTxJu0rq63ELiDAAQfdN/Af9nLmggD92WjBE6XE9R4
wXbbRlq+cZxKCVx9tvaDCcmDsqy1oOPKq6nT4pAMWoRtVd/afjS2AOImm/tuJV0gHx8SGC8NkxGA
pd6QtNZ2RQc+G+RUg3tm3ztqdDIYoz+NpP3Gi8HZQ0PUCca80f/8C8N4iUPMERiHG5m+hLp61cUu
Oc2KtW0i9lQm5Za1zbOtTns9no5VvsZZv+RJoI8DnSqAvhAxkDJdJe2bMTFy/ZSgjAstr+PYTmvd
Jfl5/LGhmDnDYApgXOghyOkgiONQ6Ncha1zupnZb75LX9ps7e2nk8V/WD7omDCjXjm4MSqtCZ0fr
SQSDmT56cbHRfijUy9+tTzT19Pf4JdaDPvLWCCGXzaKWokExHsuVs2uDUVtroD984tHLkAT5M320
HgZjq/ae9gTqjtf+pelWrgEZz/WftQL/gahjg+pXpvhtS2McVUzhndq+9+P5MUuDim9M9auTocSd
eZXr6dVrpipenv1ZRc0thmBwaULnHHBxIMqkOuFYRZDk5hE5KYoDCqrMwJw+qFFn33Di4lBUIAYf
VGvezI7W/mxipd7WsV0dq9gAeN6tP5WKFnuW1gFkkZbNQ9uMn+4fKunO/8/+YB4KJCco5yGOXYfl
1FXQklFQK9WYM4dV0fYbonfmrtL5Wh1oKXCI0av/mELB69oUkCol4LSxfpr1jZUmgGgeXIL6YV4d
kBQ8kLWHo1wxkdYG+sdrg5xOVkMo1tYb7DjVw+NUqFuu1E8gS9pmTeUzctL0fKtYkw8wp9+U7/c3
d3HFaFKJ9zjkCmV1bxTHB7RfU/1ktACcd3X7xlQ1IPb8nVkUT5g53pUpXUnwl3wO7TpsNDq8aMTL
oAZLjUYlzhz1lOpHOjq7yIx9YyJP7vyr+xpD30MP9PExttkJ6Jlgxg+pbb6b0PtaP34L7oXzjksY
OQikrGVWmSh2ozKZc+1kF8U2NT9HrXKqQeSSbvLhaQK8jDD1qLLn2No3ANWW0UvsfFejeOXqWEg+
kHWiR4tvALK0m0ePHbe5bnDtFFVP+NIIP9FmmiPgmH5TN12LOdIDRPgdrDmYi0J72wVh57XfQSCu
5iwi2smJG8/Uxm1RTjuH0a/cMj30nPSIBSlU+HLSe6N5su04KIv4PDbtS1p2G2VaKwwtXTGiBgBx
BSTDaFdIL7BhspKiUmzt1Kj160y+JAYGxvPikzuALX8C3euIgocbj4dO/0rKNfT50u6L6hfCIOpF
8ITr/eipZfXuiHxs+B/SvqtHcpzJ9hcJkDevUiqdVL6rqqdfhO6ualHeU+bX72Ht7v1STN0kenYe
BgPUIEMkg8Gw50jSvpjPSpf55Zi7mFdXRH3RzI3knDLkiv5XFhKya1laWxEbODRKoHTn+a0v3VF3
nXczNPtzIiwib7gHDKIIU2L4F+vjXwtLcfR2XmdqoGugQ6Gz5wBclnw8pe23ClW+0YzvzH72ZjSi
tRhQiJ5mMKTcNjFbnwCQQjZeKKM1hW+PdcwhzfTBwQVDvm8nlSZSZFYuqlPw2eAvlUa1C2lFJMfg
pnC2W9WnBMMtCYI2Gh2UGD3Yxjet7TyzrXxLI+cK2A402tE+O8lN6UZT0AzLvq7rP2RWDg4sUD4m
QH74qEAINi3FSakJOojlE8h8Bdfv2ugyJ8oCKiXaIhAGcFY/12uwRmadGvTtMCLq8pv4Nen9TjvJ
0S6Jrc/bB7AhDr4ogJyQ18UUFT/Pr5mppLQTgqw6po43zsAzao1ja1ReQkFT2rczHvBRVIDccKZg
TQFqjDSvgVPnPVPFISVMnaICDcHxS/NXEaE13dk5Rno3oE3eekuX33nzoce+wpIuWS/qgPz/fAHj
f8RsDJhuuX0GIIojjdKsBlMyphh4qE5pHYWDDBJk+1eh/CFS+hKPxsmSuk/kzPDOlx6d6OH29l/f
d7YPNgISNNEBmoWzLRPJy5gh1gTma2FYPtHBAF3sB7TDDI5xbLIntDLclrhhTNciORNTtlVc0AIB
kCENwy7JtGZvLYv2rPbp6NszWMf0VC8/Oh1DkG2u5V5fJLYrDbWIK50JWtu69Ydw70yV2mYCo64G
jpRK+yknzePsLPleb6n8dHvRGwYAsoCKgU5FXH+c+NrUmVLa0Qrd3EFL9H2qo6Pa1JM30AiW1PCk
7iEBPLnmVtPk11EFEPb7XHKXt970zOihmPb29BtdFrOCJk+kbTMX9C2iY7l+dddfyO1GHJMM1VRV
DeIq+tBJ4oJJCEiN/jy5UTSd6/wFc237RH6P7FNRhHD/YuU+QZw1iHLifNUJ1nL9Kdxzu7SAYFyw
mcGAvscXENQqske100iPeeMV9a5NBRlCHr3vvyWioR5Db3BxgJi3Ph7gLzkAnbXVQNa60R3HB3N0
lzFsa9tNDeWk2h9NWh8VdCqgBlr2+1b5NgOkpSfggGz2cxwMmWfHgq/6YuXkFRSfg+Qvy8IASmP9
VY1aN5VUI3wGvVP+TZ2Tzi9jOu3keblrI016WIw0YSC81nNKO0z7O6Xsx73ypEQWUNV08x9r6Med
E5m211Qk3yWOTY/E6X7ifwochM2PoKD4rvRWdu6tvHyqMrW4H1Ds3k3oafP0pZhPdOiUf2F0GFkV
cyXRl80nStmTb1IqfaVARuoiPzg/VYoDziq9krzKNh81JwYoZSUrjgu0Cfvvnzj4lWzynlGVXpWC
dbvoVQ1YUYFJ9V3Tov5qunadgAnXlWbTBTWGqGrAdzMxBUM7D9qkcZaop3/Zh4t8qmlJVgSwZS0o
zAE8v1RuXyZqV7shyclvQNHNoabTOXWTLiuPqIMDj2vRwjhTWnRsJDPauWPn51j3Cpq6m/zTqcA0
WeYNCaUmEuFVbFgCPP3I2jCOPEyNcS9TNsV52ihUC4C1eGh0lbqkGdTdAH4GT00iUWX+2gVDaRna
DT5oQAbAy15reTlRJR16qgdS/13VE7cSgR9tvHEwGIBnRBc3Zu8czpwAfqXV43zUgwjwEWnV7BqU
aTTzCeSDDLvkmGdu937b3rOf5G4uoHuBum5h2gOTvtyaqqKiVt2nerCghH8sNDm9y4cW6IbEVjx5
SFO/Hsx6f1volt3EU45SB1wptBjxsDAmjFiv54kRtEv1HeCGp0Yj36LEOS7D8NDQII5B6r0kZz3q
BaZqw4tDnIo2WsSISHjwaaLJKZ3GoLYeOK3qnHoAhvugfweiNqh690mG3nYX0w+fbRm3AlvCbCC3
0+xZZXwo8EsRKq+1J7LMwQa+ohHk1HGzqoCuvrWz4PneUFE2wgPEKTjEmE7nvCR0MiERhTpGkLXA
RIuBS+M6UiMa7draRHRXouTCODcAs7NeylRIaOieDSOQexqMuuZZ5OcUnUhM/HqOkKoVUimxzeE3
DzEl8mqILdFBzK2Lgj176GvbCKZ4Fz+zIgvsjuyCc76fUcj02h9/ClH6dONqwAPCGKatYcgIhma9
SrwK3VBXhRk4yWtZ7OXskADPYo4Lr8wmQY1hSxZSlwDRxuSGo/G01+rUxAOKSGZgDeohMVGSaxQM
WEkHrSxch3z/+/v35d+BIwrJaHBJrJc2KF0j9bpiBb10B9hmo/fL5FBVYGpVsyc62KGj74pKxP14
rTbAUcWOYgKGTVN9pXAvnpa2sRNizJEVFNHox6VCPWogXnBMkBhO487UitRz2klEs3l9J77wvHEr
oDoY4uIuHiA8lgrxqh2obTbvayU9tlkqIqTdqBCupXC59lkCWkqll3YwNOS7FmfuogChREp3kV3t
tS7agVL1cXzX0OTukKCLJJeSD5omfi0Ccr3WJXwJbDo8B1nBNAQ7hotttqQmleQhtoO6kf0iuUPK
u54HV3UIypCCrMT1C7yWxRX7IqdrqIm3IihJ+gj2LIThpq/lD3W+iIzOxqPBZCG9CocIo54mt658
GvXGaFs7UNiWSjT5mYC1EOh9dbYb4jbz0EGqnuPCRH8DGj7uzCYb329fnC1V+gI8gHxUWvnsyJRV
c0THzg4kArxAue9HV6t1/XBbyuZK0UOBhjaoKxoOOV3qxliXl3Kwgzh9meraJYXh5tpDAajVSS4O
adTA8tm7NPl9W/DWaSLpg2Qa8g2g8mKadaE5qkWnoY6xw1VTNKdlnKYnI5bvLDLJd5o5yqe/Fwfo
FhuvIbDG8KCsxWUS6BdptthfL6IkPYztj4QgeFFESZStY7sUxFkAZ9KquWlmO6DAbkDIjNEr9/ZS
RBK4EwNJ4jyMBSTIeqA6bzMRqMSW6WRsZMg/4iW6gkif0EuvS71sB0CYcaMP+jQ8aMsB8E6GKKt2
7YOyuXjgHWGUCk87X0spi8wopkGyA6f6JypdeNJDvMtn3ysndzT+boYXwQacMIxjwv/UZRSaOfOR
2C02LTftoMgwnK5XUeuB4NQQGKlrzwtkSSjeA1gC1V2MOK31jPbmMLVtZwWl9FpNsjfblZfPgqWI
hHDKXGdgqpST3gpSlbgdld1aufs/C+EVWRtKOwJEX1DmsafW9xhR2wF49rYub6wErhYiQAasjnlL
zrtzFITu6kzkYE7iI6AUg6TJvEZvd7fFbKg0oiiYGiRwZWCksit1YWxadRyNBPP4gZkkOyeuHuo4
zHSAJenvSw7I524SdGNuWDcNPivQJfAmskzuWuBcLsUCiy0HtXUwjW+WV2mt64gyNFu7Bx4UTDfC
a0Q/PvuKi2WVcjwNc7HIAXxnerSTfJdJpbUnk6jWsyUIbS82C2YAmXH1zMeSLPcq9g/d7j9as/FK
4jzSdhRYnk0xKKmi+wWG9yrvioKnCRhpiNEwpkqsO5K+DMbr36sC3p2vfBZ0gffuSZ3Jte50clA0
vTu3+5JSn9aftHwHO5yoOs0esXUoAdJ1Rs0LUArGbMYWfHlACIps1EHlIL7vo7u+qXaNaSJZdx4E
oebGm4DpGVQHmdlBPoXTBJAdLnJq9XIgmb/06A9wom/vmuj3ude6U9RMJyN+f5nv7ernv/t9+Fks
IQS3/ctLudgobVLS3Gwo6EntpoPRBOpE5rTH24vYUi/kt0CNB6xy1Dc429wYBWnrVJGDrPrMtcYD
xhiY2QR+zeaRXwjhbHNkKBLaeVSshCaADqYP0OPYID81+QfmAwSuwJaZuVwRZ6PVLo4z2sty0NPu
oKk/y2lwMzPbGSJ61y0DChMNTiQ2hw8Q4bUiazN6RSmOLgBWfeVG3du0PGN+VjP3hSh3salqsDJ4
FZDcBYTDWlTUxwhcOwe2mqEyLUCSFzUzbO2agY5ocJmwSV2+7Vs3RmVBiC8HmCj8qfb6swwyBS11
8zjb39a4TUmw0Hh70JwEG7BeC5GMxSIofAamti9012gQjgLfSDSBunU6zDqjHA8MfhSm1mLsjI6k
gOcTGIPjDve94kvIESvUAq8QQbFa4Etv3SNUw9H7idga0L2cVauTjFQaUgiBFYELD5Vq/D9+JaK7
2Oi0+WroxWsD1xD9BdyjXaRoIzKshFX4m7synoIkM2Y3Le19b5xNZ3D7JHYVjEj1VRxOcr6LRNTn
W/sKLFqA0wAcHD4jZzAiNXaSVsmUYO57Vx/eKvvRySBqPrTmrsqfbiuLSBqnLItZmxgdKtBhWhC3
1Wu/i+UR5KWuHe8XafabXqsE3uqWsUJKBlQKLDODVra14shllrcKCIqCOjrogJazR3pQnc+0zT2q
T7/+fn3oZkdADX1ADxF3seUmzSgGO+QAGChoV3aCATkYO553aeOiB9M1klxgHjeXB5pHgBRi9AFx
5np5ZhprylRBUVU0BqtAhKAlGD6KI7LOcDJFXRNb1wItu7CQeIjhzXLnZ5vpglJhpwQ1+CDMsxrd
GakAjGujTAx34kIGd9OLJakcI0OdCrQFLvq9cP10r7e/jYqym3WQIZVH1MNo8rsXYV5s7SXz/eDP
GBgr5V9ovKiD2mHKjaXxFoAHVPHv0ZQ8kJXA3RSYza2dBBIFOE3hsrPAcH1uCqHaMMeQZQJAPcqM
t7Kpvb4rBNq/LcZAchBgyQz6cC0GTxDwUJQBRb/qSRswrZe5Yy7CFN16AqAMqFSiqxkJQbavF54N
8pCNhDqMEoxx44H+MZZmt7Ufl0kQE248mzrOBaypSMZriHTXckqz7iSdxQJTni3uhHLdUa06EVHC
xmqYmWDJImSMdD5rs+jKPFXlJAf2UEx+rOmdry2KS+NpF9u1JLCIGweE2AbJRYBhMVJLTtursTI0
MsKX0tOX1LpbumchS9S2CAaVASOIMgN3aSMETEM04IUGIIkD2mvzrpw7CtKfTnA+IkHcWia7y+oG
iw3M+g/wemvyNBsCJ31TBCoxDCWVDfRyDybmoRQ1YWuZl9K15zPeL7cUcTZt6hnQrRhKKi4Ir2eF
lEgJGYkSaEoEosfZ0U+omr7ffio21QxhOioGMAOAmVor84j5FiNTaiXI9bHf1ZGReZJuRMd+Id1H
4qC19ra8LbvKvE1AVgNE6Hr+YOmc0aiGUgnkpRlO4LlbdrrRpB5SPTJyRRLxraQwwN3aQNFpirEK
Ra2BXTaKOqC2Vs7yzTIyY6CM4VW+dxL4PFIKl6NK3Vi965zojZY7UxqeBUtmzgsXmyJ0sNHWgaDL
BsL5eo9VDB/OgP9UgmXfYmr53GtHkruH7Btcxl6gmRuPB7DoWUcZy/bBpq9lYXrNodYIWej8co36
GM1wMMDua9X1Xtdfb69sw49iHQXoXgTUPgYvuYXVGCOe5A5nWRVBUQaSjZZc88cy1DtbextsgY3a
lobiFqy7it5A9vcL+66gZN2QFktr8QIXPsAfO0//aNqdIgLR21INPFL/TxJn4fs+hfEvIImCrNj6
VRc/RmP0zFJwVltW5EIM7/Tmo5MAkxZOU2e/A6vJk8lP0HzfPiL2qbzuXcrgrG48AXsWlIrQB9c+
VPVhsPz7fvGGjzEXrGZL8+ByAowPYJ24VNzxLI7d0Kya4Epotbqzu6X0dStpT3BRB68s6vgBFFui
V/JqeeiRhLeJ3ln00qCMzKl7B0xQK0UPRKAui6tG8WmM6fd+2E+Oc6J67SbLx5iRt9t7enVuSDMx
swwfAy1zaNJfK6LcJjptqSoFUlE9SM0plYtnx+hEHuiV2WBi0AvLOkdYwMmHDIDDkRw9koK8aHaK
8838AK9OgzkpjN7F+yFpTlMpSKZurAxPAQq5GFjCWA0fr5fZgqEGXSZhhhYkRpNHF9cZBSopEsI9
OTOMP20ylYSJfCKJDw4Bzf7+1ye0Wge3dREIf7XCgAhiduCP+zPiBouIF66eZxYoX+wVp3pS4yCo
G2cSmudy3/71m4FfR1MJbhNSzmxab61jNMnx8xZOYizvkdN3jXfH+ief9vF07qs/MRjAbfr3as3y
9ozTCYVmJKDWIhtTr0FNtxDwFaP72WmBOGx5ExWYiSvbyhaGvBKbK8GHy5xtHWOCUlBvkhA+tifJ
GXo+OlcpzjP9c1sHruzRWhAfRsmlbUodCOFCAK8g+H0vkjAyDxg89GRRh9e1RiMTxECAkHjCmq4e
3UjSgGRpFGGCa9OggpfHbvLXrwV++FIIdzy005EgWSBEIsCpciBB6vZF8deXE1IwDcvcWvsaGTea
jZTSVC/Cxf4JADevzM8lEZzMdVcFW8qFEG4pPSUZ0oVaEVoxGqaK0aeFtWvr7Pts0zsnBYz1GLWu
Oug+mdGFqLUYMaybEH2K3tTWGEYSpS+2DtBk8a/OwHkw7rdWfUL6aqJlkoQOCWvDQpnq0IhG2gUy
eFYifZn1lCgkCSfnRys7HrvDzSDKU4ukcO+9nhGn6lqspDVfja52wcA1qK17+2qJhHAWfCy7uU6Y
EHAsJSCbUeZ+ZySxII77QmFb+S6MAgatEujxweVCbnB9Kp2aJBV4yYuwo7mb2eQ4R7Gb6YA19uwh
u5OH2q8ARgFkgFCp3gHnquXtnnYF+rUzL8s/oTxHudNPalK7Szvubm/CtSFDfI6yM74Q+XONP09H
JmONPq4qrPUOrcOWlO0HxSy8BPSe/qwNyeG2vOv3Zi2PO1mwssRKZpEqBC/qTl86wH38HyVwx5rl
A1n6MavCKYs90/xMRPHCtbe2XgL3LFM5molhYAmoZ9KhddsUcqRPxXxqK3OHtKhvToKHVLRr3CsN
kFCElHVehVpl7BTjjlqyYNc2LsNKD9jfL8ISZ6zaaojSKhyUw7Q4wWKcjUwEdb0pxEL4CMRf5J4s
7mhmIyFxPtUVEB8RiaBw+53WsCFR2X7+vZax9x8hOi4cqurr1WSJXGHAtanCggDmEzPziX6P6TBR
M9TG5UE5CM4NMkEgHePnlpUOfdwSRofDAnxjlmd/HzvMWorA5LekwMkAzAFj77P5EL/rc2dI4NWE
meQXtfwEaOY/QENDz7qoGWVDzXAyGJsD+g9qGPygbDliEJmaZRU6S1kFkUnUvZN0b7fPZkMJWLlT
QQ4BzhEaX9ZnA5IVu9YLvQpTOe5OEzjXf0nTmLo90nciE7+1dZeyOIUb7UxFahiykuVVbtqTYfwz
4U3WSxEk5XVbHIJGZGxZGgZe4RUWZ09nZE6oiRtqSfscHoG3ZMOhbltP0/IdlUGZ2sQPOTFPXf94
e0M37NFKNLehSCoVDBkCtwpVcRe6r+5yuKKk8vv8w0lb15LycEhmUbVrc3OBy4xBdTiLoH9YH6SS
RZ2StVUVdu5kP+WyS8jRoqfbi9vUlv8I4aNUAEQAS4TiJsvACI7q1yEFiXBpUVFla0v1kSpBWh+j
wcjvc5uIPlFwmQwztLIn+lmrqmk3583k3l7NtTfPUmgAD2GjIaCBZX+/sLKq3RqZHsU1vCfUBaUi
mKzhHpmw3wnGWl1HVwXR9+buYRgE+ghOOCAEreVp1aCXgPyvQjupSj+bl8qX8tbeVzIRgZZtbSDw
DVkRhuF68bawywbDbLWsDp0mOnRqh7HXyBjQI3N7B7dWhLYiGA+0oGJGgle6QSnwBVUddvbjbILx
E5FQV1D/tpSNxSB5wFq/0CcF+86dU5/kNkh++jrU5QNwnCHhX/hdSIzAJQQiPCBd+KeQ9KmUk5Y2
YZbUj3aVBxVZPnWVfBql9tdPO+AuMESDyACgJ6jerpVgyIusVJykCNP0p1S9IyrQrafb+3V9KmsR
nI/LeN0GWqVFiGLfRBMXQxZK+XpbxrWZgwzMOyBRi0ZTqMB6GQsBTUVrQkZOm1NkAiD9tRnv7PhZ
yw8y8GlkgaaxbVn77Wt53LYBVRhlMxXyHOQr5LvZy8rX0T7JIsrGrb2DNwRWPOTUkYphf7+0CRn+
QQa/CGsw2ZSxGeTJnQ5whtu7dy0F7hCA75APAxIMBK2l2GkVm1I5FeE06f40P1O93AmTSddHBCG2
hmK2Bq8IXsRaSNPAeDYmgvuxWbxqslx9xKwB/ZOQycOwZXXoqlywrutHaC2Ss9v9rPbWQBHpp4bk
KeObhS49KMQoSttv7h+QRpEqRboH7QjrpaGxKDEnWYWcUfcLTEg5QBoQ9tBurAadBwzR9Aumgoct
n2s8QplpFaFa554VKYjKCiQN5BfhUV1bOFjpC0mcHZ2XQq57A5Kc4T2Z7pxRxNV3LQAdWWATgHOA
ehxaMdcbptqSgoTSHAVNcSyzbj8nova8681i40is+RO+F5o/uccNuPaaUneVE0hD62fSW1wsGO4u
zwyd/fbluUazYb1YaF4CdgsGkhD+rRczL0oNQMcmQhvFR9nvHPkNBQ9g9keuOrvSoh6pdMaws2TP
v2pkEuo+jNuT1ie+IRqgudZD5LMA74y2Ldaazk/q1akzLBpdAHc222NYWzT3lxFlgtaRi6Ng1WwD
1xYQwHIMJwsFYrRaOpzNIG2K3tesj1AL6Q+1/dmT1Nf66jhJ6nkq8kezlJHJ71ya/wJo8WulpoLJ
s43FYtNZjcJBk+oVsuEIqLUOUY4U1BrdqVqYxK9lLMo1Xdt5BIgYEId7hDcfVcD12U4V8IPHHhnW
Ro/2jjm5sI7x7Oxn8mPQft7e0o0FQVFRCGH9AyZCxrUs22gbraZxEgKz8Vdu/SiVp6w03m4L2bh5
MCB4KvFGYpSTBzlsuqLPGiOLw2Rqht0CsDNgnuiiPpWNbQOeL95jVDGhGrytV/OhWWYkp9FtdwdU
lnutu0/1J6WgIF39dXtBzHtY6yGiXlS4QammYOpR47wLtQDWP4kkJOpsuitId0JyOtK6PRiCvbz+
05iC5P71KUEehurZKeGG8YQoA4HLvBAnAcflfNTJEhq1FDgA0ri9LH4HWXYa6QlMbTNwLvznWhkS
fVqsJBuQ5EwKGjSd1KCEVJR7uZLgOwM31EuxG395pTB6h8QLJgzQ94N/85StRRrnOqLQNOzKs6S8
spJS/+f2unj9gwjMwjL2UobQeFVY7KLEKtUsyUJiYTynmuKX2ChEY9rXm2cg2ADWEBRdRQGTneGF
15SMdgrawT4LI7Sw2eitiCzVn+n4uwJiYQqK1Ntr4lWCrQkNRYAPQ7OUhWVx4sA6KhvAcQutDila
IMmnmG3557YM3nv6kgHSQAc5JcYeyOmDNdhJ2jpTFoI53JtrtORUP83pEVgG7jR8K1qXtj/+XiIm
e/GWwO1E8MZlMpdCTYraznKg6Cu/2yFZHkGdOz7YMOy7pmvTE4nM+TA1Y3fImk6EyMVfa7ZevCpA
dEL6Aogh3HrlCSC1rZzmoe4AvyLt7WM9GN97e9wN43TQlrPQ6dnaYfQImmyPMehrcQ/a1PZ6AsKU
PLQXELZg4lfzorHf63JjubmUpZ6Ra5VftHIEhinaCe77lReBBSMOR28yzBhyeXz3rDRIgz0ZeRku
gw1nNWnag6Hk1NNBF7OzurE+yH3d+JlaD0elBsy3G0+pcyqnadDc0ixnH2zU9LnqozxIirZ6zkGg
JkgmbVxezOeDFA0uLusJ42wtjQ0Q32hKHoLpJvNzSW9/5IbUCvISV7hNX1vBCCUBYIJeSn4SCTBi
pa00NliLX6v6T/qAfsfqYH4DEGN0l6leDc6AT0063lb3DZvB2urR9Ah3BleMu8SOBuq8RcHx18qf
ln6Se1U6Fy/p620pG2q9ksK5pfpgVQXqPXmYlUEM5ygDo7r1DXhYjZG7sgjmx+Texv/eyP+sibvC
htZbcZ1qedgXxuSNahsDu8aQ/SjXFj/u+nh3e3UbhhC9IoD/wNUF6AvvXNA4yxj+Tx7OFdAa8d6f
C13w/G4dE5YFpCeGm4JfW9taI8+GDjcoD6uhBnmqnDp3CIrIuVRy67FS88WtW5GnuXVoaFKBMYRb
zbDv1zKRQUr6rIA+DtHj7INR1lWW36T5k37e3r4NCwR8feR9ELHoyF9xcmabNLLVIgzvqIShUjCO
PYPMr7uro7Lx51EyTki3kvu5kn6ha1ZUGtuUzpBgWcwMhBFOWaQM0+mAxSnCZsr2JB+BR9/8YzXo
z259KrUvS0d+lJlAY7Y0FM418o8OUmUYAVlv7aiPDfpYTWQeosxltc+JPEXti+3f3tktxcQLjVoM
nHnAbLK/XzgEZWL01ggGuzDvzx3AaLT4rhaV/Lc0E6OTX4VcTBzyOG+jZgzjLDMZiWsd0bwAygKr
dUcRPeXXqMqlx8tuNWij0QrG4hJ0T68XAzIffXSKugzn+jEBCWAZyx4guNPuSZNduQTeXrUvBvQU
/Gij3pXqh8rZRZLjt2bsjuCzJJGGJuvewmB08tCN3xVyBMfruV5EkfHWrl9+KNuxi10fanw+Tbsy
1ACii4I1uNH3S1YIzvZahRDMAPeJ0Vsi/8cP48tDM49zhj4xlb5mzxpi7kXJj4AmFz1L18tBcp6B
WKLHFWgnvBnomwHdjLVchlNRuQowmyTlVzOkrrxUHsMEMUb0E/XkVclebFlCnJ+hO3Vx6WDsifRx
W6E33AXwpqDBFY8kMsRXwWI5YhhsNiP047T7ofSj+9w59MtHUpzhIOxJPx6LRQVmNijmpo/aSJ4a
rfVm88+Y7G9/yVULA67t6ks4q7WYTS2pIE8KTWunzz46nh4Gn+7pPj+RR/tMT9pzRd2Mul2+r6v7
JXMxf3H7G64KbPw3cM9qraEfBNjUSDHvvo8+8TLfHb7396Kr99Uks75667VyNjJpe0kqegc20h98
ZU/D/qT7yjdnX53x1p2zp+S8BDToj5b/CPTYvXQAavABd+sQP/w5Fi+ti7GoIz1Uu9IH2vDeEpjT
65cK34d4B3eBxW8mZ+eaqU0bAKGWYZNl7T7TFtx/22o9JR+Gg2ykmt8RM/LLshcdwcYthGSWI1ER
M1h8yKUteWqqaVqG2SK5fX1oBq/N3a4/3T7pLTFAb0JTPZv7QsJzbVIKCW6BPDVlKBt5jsgHrBF6
ddeCNCsRpWO29tJE9AFaLASsIBNci3Jgy22nhvWaWoD1GWgWHWioRQGQ1NCP0/xjZCIDwz6e1y7m
PTGsXMwq8NMQi53PaKEiZZiDn01u9tL4aWFh6Y8IQ+yRgoHyHCixcWgox1Ew8n01s8Bu0IVsPmOD
YcioR1dsGbbLb4ccOgUJ7PifvOnBJuQ21dMw/a7oPh4EEYVQLmc9IvC0ZWkFuY5t7q3R2RXdY0VO
ytmBHoEsexmA/zj/qMANcluTtqw5CHFQkmSVPKSJ18ebqtVS0rnFVZHa1CNZmaIQj5yR0lWiGtuW
JqE8y2BQ4FqBzX0tiujziIFJvQwTAzC/DiHSYQBKjmtF47KvnD71U9MaAEdYNoLr8uUy8ip1Idrh
copj0Sw5+tjLMDYNT8v0V8f80Y97xUn3VO9PSg9aRd1fgLP54sw7xJfjdE7U96nN7yKzPcz9IxL1
R/XRbBBl3j6Aq5FcpnKX38YdvaUnmgXcERy9c1atXaccY4IxFYbltY/nR8efELPg+XIEr8VX0ex6
U9hkG2AoQOjCCR7NvnGaEptSPCORcnoABnr0ZlbeZ+sqHjIrbu/lvurW7vs/YDvxsh3GTLzaS/bx
nv13toM/5UcCN4YpwdVHIXeEbDprijY4y9a3velI2QgDWh6GpPKq+WEp9lVeHojbpI7bLiKYuOsb
gElBdgjoVEXKj6+Wg8tlUgegt4Vpvhiu1cZB5MixK5HmePukr432pSCk7Nf6n7Zap+pZj7Y+agdR
Zr3HgPNqddtrZcEm6lebyCSxNmUGcIsBuLUkUBSNyKKgUcMZyC9klwaP5gURPLIbiruWwulPN5gD
6U2Kzi7LgRPYe2r96TSNh4jOm6vFJQZo0QaQG0g+aBU6tzZ0QW5u8+iQ9WbY7pjs+vrCC8/a0MdF
mtiOWs4rErWtcierr7cP7dpoYZGYPYa90pBB4F/apLG7MpLHKhyfrP7ceLXhLsSLvmdEYAeu46a1
IHamF2ux1aZMLfTjh72DsfidVB+ouTe+ya3g2m/K+brvLMONFa3lzJmmN+kgY896A7fpXUlfnG7w
kvZsAwj39uZtavyFLHZ+F2siUd/YdQxZPdCBNH9WiBc3vjAZcm0zsHUXYthnXIhJh1bSI3tCc5fl
xaaL0Wn0P8X+uIt7f1L3t9ck2j8umrNjuy2KWalCM/ljkxSJyecc+T/JFALdiJbFPc3zkBVlnato
6xoqTHOVd6k1ta6qTq6Kbmda7qNZeZi1WDAZJFog+6yL3exG8GXlJhbYLvpdHulHELHvjPGIHIVr
aYLO7+01wuhaFsux8/C1nTLF6J82IGz6EyUfhtq7RuFCGZUi8azHSRkFKrm9uv8I5I6vXND2MTfY
VMX4lUZuZzded4r0B/P5tppsW0fAq/7vyrjTMylcKwLgujBNwuHNkOxvc++P6Y+5pYdlPDrw251s
OCFOx4iUQEe/xlDWryi7Ef8Rzp0h8HlzBTF4HaJ1vXSTustcyciQyW/RdunG5vzdUmYUK9CDaflp
5gDMUmuS98g0051ZpOXZ7iVAfEpA8hZsC3t6rr7MBPIioiRkEXTurhaxQ6VoRLddcZ8EjSdZrvSa
PQ4vauEuj/9GFpvZZpRSaEjgTJ2hFZ2TzHgeiH1I9O9a5WrR5Jkv3ej18j+qDR+nPvwrmQ7SeMhO
sfHI9e1xcrwinQFb1O9n2fAj5zttXlRwQGvP0vgaL59TI3ih2Cr4HQXKG5qrkTrE+Bj3DNeK0kW0
gJFd6vKROM5dr8z+7VVt3VLUv9DbwXLOV9gRo5wDwLC0ocvWsYcZGIuADKM3yo9FlLuk/9Hof1eC
ZcAB4PZFZMsarZHb426PM6S21fUWyE/j3tP6D6V7jRbBFWWvz8XGXcngLkk9kGksK2l6BlccwAky
D7jZHo3ebu8dZ3D+Wwogo9EVw/o0eKLaUqqzPGrJ/Bz1i/xCkDnZIb2cHptaKXypTdR7M5pHgWPE
eS3/IxRFX4C7AUPQ4B7exumHAYnT6Zm0uslw+aUCfLGkmef9kujtb0AA6e/o3633I5Gi7nR7yXwe
6ks8GsAgGfBViPi4S95IyyIVEnZ2TOt7ezlKWmig97miJ4ox01FNnwfj6Ix/59n8j1QkQQGpBceG
T6KbRlsu6ZjOz/rwrEu5P5CdNPwYzfNIvt1eIPt+XnMgAjRswAYBVxO3vUmGDijikOnZcpBysaN2
H1WZ6aKoJXtapItCxK3TRISOYTW0kANyk3uzrCKbxxJ9Ys9zrHXPTjdOiWukrUn3DpmXHDVvG/yA
czwDiScyq3j5FxsLJ5vltDD+bxqchdHzJVNKqv4Xade1G7eybL+IAHN4ZZioYA0VLL8QkiWT3WQz
sxm+/i76nHs00+Id4uyLDdgGhK1ip+rqqlVrTaeprAFbJL7NnN3Qss9MGl41ja/J2347MtCBQQEG
1AagxEGWS5he5B8qxivenRLEOqMBmQwUgGv+LiW/8zXlt29LOdtClRvPBwOJQjG9pWhTnTWS3Z1M
0m/yUgXRI3CYPN6r6sosfj8VMDVzAsNFo6Ec2M/Lq6FIe241Ws1RzeoCs7/Fdt3q0bDpoo/MKt24
K90uIY+dKa3EPIL7tsG5rMKd4jqapxRl9UvDFoPSctrbUEsvY28g73ZyIAlgQdCPfuWRsV3VVVmY
VDAqAAGKqwK9MqZ2aTDDQ30qciKfaqAzoSMVJeWDOlA84/nKHb9sCQUtoN+AOxGHZiekrtOCyieV
vJQqkHZbGiNlIa0B4BamEI040PGAiMicuhKmMFbIMCSTI5/S2ror1TZAlHSDltbKqt2W0ptyoO8F
WynyLg3u3Kh6OY1KnBikAwbhFDfEa5K9HH/g/I/a+3/pzUAJA3gV7luMD0BC4a6lCBS7asTYkg8Z
Ep8qfTbVyhu1lVvhmxf72zo5U5XMpAO4mS5HU7Zx0ytpo5zKJHlVRx3NTD7TlTs94TeAM3SJGVwf
l5hUxb5HjnzGLSKLPMcRwsBirsSyNuj6CadxM0HfDZ2BWztzvFzNXApVlsEG/XhXhpWcQhzr94r5
78uHjARwV5jVGcKmznvq7CHF60gqDHOyT23TQcDnLi/SbV6jbs6CQg4d8qccXun0kG8rbUdJGpjm
LwltDiuzMHuVi7sKmTSkL/4S38x5fOEsOmOu5VFmRqdMqpMZISMde8SSmAtlDTf33W8DPQ/cH0rL
uKrQFHI5YGKPmZKZahIyWXe1G0e6rxpcS6UXpU8rczt/tTAqlOYRXwBogfY4ESPQ42nCrLEjodZk
xiGOq599T5S7dMzVjZFL7MXJVHDHyBD1ajJ52leKed+kfXNI8/aomZK6EnB9m2UDE4z2YCSI0B+F
lNrl0I1SI1ap4Hu4fd/wxz7vg9TSNiuj/naEYAV6K3Nda4aWiKNO0dejJH9HHfvsj3XP/fdhR/8Q
r38toJJberabBZbvUHf4sUrc+P3++msdbh34LLQuiPD+UlUiaM5zEg526nbTo8XCpHtobQI01p+i
rAMVxeBxTSNIeN7M6Gq0WQJFg9Zb1LvE/SurkNkFkJaEaRUHxghmPiP3V+Z19t4Xu0mwMX/D2UnF
qFADSebV+4nQSvWo7wSkcPmf0i2frJX8yvI8no1I2CsSyXKVyy0Ju6DvAyp5pt/5sad0vkX9NcjH
2vQJZ1I3JLRFdzAmDdSNtA+SOCvRhcjx8O8VAoUigAcow/+tjJ/NnhY5rIt77AukePfpMX5wAn4A
IIAHsl/f9jvpEZwBa6CKb75mXjINQRvKNhBE/qv5fmaUFK1lpirGRXETe2CM8hMrw33c2qeGpL+Y
upYW++bNBYPCqmVZgvxVjD0S57HLnPhA1ffa/GmWfGV/LLkSxGkz7xAOOlj8LzdjQ+osVY2BhETR
UYwzoTSSIWL0elteo2hbMyXseyvJVBAbwdSYhaMEQQwncvHaWNsgi8cLTwe0ZCDD9y3+NFmcDpMa
4XjJn3GhbM2kfWiYdkuGQ5aVe+2tV6u9lEl3qbXG4iuCKP+1Oc9sCzFUFmk1up8cEuqWN2Uesf1y
A5aqOnqvpNtKda10H3OI+7p41lz3KgsbBqzYIPTFW3RumRXWMa4NYiocx0K2in1ajSdHHxw3QzuD
1rV0ZY4XVhLQvJnSFw81YFIFY1nRomhGsJI1hLs9vBZPEkC0W25rK6NaOHdzVR5iohZo/XAbXe7O
vLczfAjWUrk3urDSA6IhXRuw/5JDZV63OTsIdDxiFjQYCLFbZoDjOQctYoiIfCc5T2l2R21lJcv0
LaqfjaC/Hm4EogKAyV8OBlW/OunqjIZg4J7oDWlrX1JOVNlC9dIdytbXpJUgWMzM/mtcZyYFN5Jq
iYp3Okj4iz8A4CeF+zP37ddP9UOxPNNVHdfcNWttZmIu+t9GkThAwwH6s8SGKCWfECImjIaT5rE/
xR37pQf9dtqbXpnuGffsFRjF8rx+2RN2Y0ONCvhp2OPdwXkps4dEBkuSp1cAZ2/XMGBrxoRFzOtR
aqlWgs00caBpitdfbHvW4FtSyJx9P9h4WqzJJn1/WvzdOV8jFJaRGzXtMooRxlEP6MBjJbtD6pda
72XaEKTRZ9xvauRqjH7ldlhdS+FCz8xMk4cRe1b5XXR0zxV7Jz1V8RjS9oZDXY1DTtPmiefQu65Z
YxqY51IIlHBgvoY9e4ezW1dHW7HMwPcfjrqUB1nJJ8RJVR5c95xLERIebHCexqxFjyrlpZmalWPB
aU7D/AY+wlWtbVbsieo2SVBLbj8d16pCi3vozKDg1RigCGDHx3Ka3rSjiQthXBctJePLx/WRiUCU
f53EM0PCdVRF0HBUFRgiz+OfMrSO9id7AzVUH2T3CnN/Z652eL1RC3cavPykeMrT9Q9Y3j5nHyAe
TVkf6Nhi+xSjG58guavd9ht50/vVY7u19v6KufkcfNswZ+bEwwl85sQHmBt8KD7/Uj9/6PdloCXe
sL1xfvj001ixuLaSwsEsk9Zg4B+mYR3dch3Q+LBHqkGZMTTJqXikdA34uXTNQ4tyJmCF0gbqWpd7
VVJ4gQ4QrGhf3g2AFOV/sl91sbk+j8vT+GVEOPSVFtMxLhoaRpUK0ezJfE/UWvHIOKwJYS0FTDN0
xJqzhgD7i1nKPKV5A5k2GrYGRVPGYdxEe+2ma54M8xDT31W9Gx+hvweyedm7Psj/43B8mRZGaTUq
iB0gZhraw32UfTbmUWu9BkLMVeyO8rFR/br6bT52b7Tz9OY51hM3+p2B+L6pHgznRbc3FECm6x+1
vLxf3yR4PMb6CvzBmI6YSpFvVGm3YRDd8sHXGUpTH1y3tjoFQtiDHDEjhVXgMmuSTf2XGiDjbua8
xwb/0baoiQ8HM/PK8jD8Saiy7+3doGxoCuFVoIqJp064aB80bd9la3if5ZP1NRPzz898P0gJwcwy
r47MjurB9Aa2567zFP+Q11glZqfw3Wn8x5LIt2ag7meYxTwJRq2441gTv9HzNab6/8MVfpkRnH6h
O4ld9hiQ4zypVpDe8NpNNZf59gs9JJ/XV1bUZf6X5weH7ZyHB8ZAZAKSkk5q45bjimGB7NyBrXlb
8MdZwmpUN5XzlO1p/dQ33rH8sJvj2G0yaY8KvfJ6/TuWd9jXd4h3q+mkQyfrcCW5uSsmzwBsfqtP
t5k54rTfM/MOEIC2bFzV8AcodAxFM5dDQPB7kzYPUrTrpDeTufpp5bMWUltoFvnP9IjvCsqnUssA
mgg5T14le5M3uzGBCvs9HmtNVjzoXeVBzeNQl7vU+a3SV8ZdopyQ8B81GuSdjn6OXTlu8srPDLLP
1NuYFf5UW0etdzN7hJDmWlll2VWefbNwmffoEk5z1DVC/an4lYXpQ3XLtkPQP+ovyUMaSmt1wMVb
4MyecHdns2IQpM5pWEXxtBkbyHXqFST30NSzKoe6dNrh/aHo4+AegPbB5WnPGGQ3FAuHI9cA+S5A
dsjivcxPmuOX8q5NJiTOH7VpY7beZHM3Yo8jhGNGV2deg2Dfal0Wr2zdxbDw/JsEX1yiL1Uq2wrz
DWHdZnrVJXwWJX4hTRut/Z1mtlvyX6hhbK5vzsWFPjcseOVeUye9anFmkvhY5KEGXmaN3FsVlADu
C7JBdTJCI65fWjcQ+r5ue+m9fW5a8LplX2kWnWC6lCWIz6KpOr5hpeImP211rQttye+e2fo7/2ce
3ixrh7b4L6wLxdVl4g5rR2bpNj23ILhcXadKg2ITDZk67rJR3bOq2U2F6slWsoIsW3yiAWwOimsQ
FEAAT7AVE3MsVRmjafIAt2IgvVleuS294ZbfjitRwvLWPDMmuIJpstq64j2MyZDP9frO51Z5LIMI
jKxpt5Omn6O5pou8mEs4H6HgDyQTxetGg89UOXPH0jPaXa169aNzD6GKIiYuMhl256FtwZKeQZZ6
fWcueaNz62JoPzSZpTbwflFlF9sYOSHfGXTcWz3C++umFq/qc1vzt5ztzKTM67wA10oYF0dz8ph8
q8g1+IRv7c6VhhveEy+u74uNvRaKLLrBs3UV3KAyWMOUjjCcWLtB+1MhheF4gwvCly2xPqzH6+Nc
ugTPhyk4uFRyjLrEyzck+V0t5wEFyAr9ixFHpiieEA371+0tj25miUOlfi4CX04rB0mNFLcjnPze
mPWC0Qzhlf2Wtb4davVqLnY+cWJcBzDQf8wJ+zXWUnDE2Rieg/byMohvlZPlQX4M8QT0ypGFXnub
LTo0ZBBRIgS/KXLpl+Or67xjdWTDYCI5rtaTyZ0MJBGuz+JSAUSZGfD+14xwPagkBxqQ4F6m2X2i
oSt6Y1X3aGbHAXX1WXX3E6w5QMGbuVuMiaupnmWupYUWPevZNwj3xFA66F6g+IYemuFb7agorvxZ
5F7ZvNQf2o/SN9O7THm0y0Mj5Si9r+UYxXbcv/Ht1ySgV+xyruOEEynrFFzOMoqsh/iJ565hP3Up
0ELbCpIk6a5NT2l/Yz8UL2m5daQDydAGOFKPq3TLLDDiqT9I9drbJ8rG7f9rjSCsfvl5OTr/kHzB
5zF5m6Hrp7tL2m3Xvk/pJofKgr2ZogcpvWllvpchVEMn7trVGgPq4vn+zyJ9o5qcokHnvWoifbZ1
Ep9Br+UhXBPnWLz3INIC3XHsyFlp/XKkmap2lRyrJHSOKUXFQx0DnXww6yZvf9G6c7tS8Ws7MPjr
yhTP3kI83ueGhWMw9SlIX/uRhFH63CV/2OMdQPEHuXXj8UOibvf+cN3g0pYHvQ04elCOmGnULgda
tmMCRfUGfsOgaNG6l9lTE6NDia7F3Utu5NyQMDCSTa2s2RVqjUPvlqT3DPv5+lCWNsa5BeH0Rrwy
rLbBUFKj9FRodk/9TZrd9/S9yjcGX5MeXjQHVDQI25CxgtbA5cwxheiSMa9Uq1ReVeZ+lGYua0YQ
BBnUAyGq4mu03lwfo9ir/ddDzH3wMAxWG1SrLq1SRbJKaGjCqt/+lkKwxxqR/4MRl+8qP/3QAk/l
3u6/RYGLZsVmqHQoJ3mqYLZDbt6t7+Nf2kneTL/kF+mfhLdnIxQZkBTC8t7sURyjWeSZ/KhZfhs/
mM5KmLAYbUKzEJniGWyCR9/lTAL5ovNRm9PVaSfjBSINPlFJ8YTu7xvVzOuHekxHl1WVcwOamvaH
nhp0f3015y0iHvbzT5gP51lE5jS2JrGO0tBSfL1u3aTb83x0c/so6SvB9dLxA4LxL+wFHW1iRrKT
W7AgVUgHxXZlH1hZGy5SX5J/fUCLCRoLrwVsTXQ7ozfqckRWwwtc5HibWGPI40NfPePcadOf6jMH
ZBO0bV3qko/J2ND3SPZ7ZxeVAXig3q9/xtJgz79COCTFqHRS0+C9F8eyuTWLEqhUGSIj160sBtTA
oQKqNdMGokv+crBTZ/KooQjesyQAGzfEX9QAHIJS8QONVLi3vcq+lW94+zGsZvf+nnNx65zbFrZO
Ow29VTsIA83hHkoch6iVDl3B9mx4UuUDl+eqJPWG5lUtfxOeeaOySfnNKKHOvOfN+2j4nO4MZd8U
G+x/P47epJLuU4XudMIgtiHt6ZAGhG//0ZzhMQD0LjDf4pyZJhqj2hHRcs/AH/ReyLfTZOwkVwfF
5fScpHuCfGhdbqyVy2Fei+/zhSZtHS2qCpB1l2vVTg6k1REjhU2iA2KTOSCz0JJqO0qQir4+xsXd
B9rF/zU1X/Fnp9rM+inj/YRyDToIgqQtpx36Sx6vG5m38LXxCM8AbkfAbLYynq2lsksPST16Zpy6
SRyFUfwW9XZgxWswqMWoCLTi/xnZPPKzkfEqAnCJYfFsJd7HUAUwcupZGp6rHfFjrfAToCPN6WZo
XJmO/vURL60gqIxmnBLw0CAVujSObrqc92DjC3XQlAVqYeQbKU0kP6Vm/g/88kz1KiMiAimnyGEs
Qe4LrfTOnKpibov6O+E+uKoCmZtBnK9EYIvjAgPkzLMBeRTRZSLDWpkjTdJQixKobyWA2JK+IX6X
T2uPxzVTgl/U8xGAFsbSsGozc5viORykaUw2MrPXkjmLDmqmH/33sEzhKSN3qRSp1MxCuawzLWjt
us3c2GmsblMTPlW30aT0bDxIBnJZntxrkJ/rSR+BRWhSjCBFqZAEpakSbafRKFX2bLLi7tg66qD6
KqH4d6zlWuV1vSWxBysuSP1HkZMKeURTHbZjZNDCNfLaHI92r4LyOjaHptrVcgn9Gc7lpnVBkFHY
Ho4RmrbWLocFLzALdczQJWQFQCR+uV2dkWWkUrUUEVMVvE9u5X82HnF/o1vdpeABuH44li5eRIV4
kgF8Dri2KHZRTSmaEu02C2v7QzHrg4U7KdKjBIgKOZSKz6YEWZOE1HM23XRjftuTQE8f8z7a9Nrn
IIWR8QEFjo/rX7UQImtIxaCtDkhXMJ4JTjd3+qwdypiFelK7qiS7uZxvzAy8Z+UGhApu2b9eN7jk
oWDxb7/EXHcVBZoROJbNKBEWtptWcXMIoXrup/Y2PXUhtMv/gTHw3s7Kf2C2BKDrcolpx6wCNE6g
4tnzkG27yuXP2cFj9/RQrYCBFk4uMBxfpubdduZ5iwS2VD6PK8P1nNjWZ1Imb4bC1lzf4kY6tzR/
yZklo48iiJHB0njo0x2aplGJiMYnCFWA+GtXSLd5AMl3HV2ZaDF+tuUXdDWjt5mWTyuzu7R54A0d
MPHOLK/ijc1s6OmVrGLhUN8OapAOXiYPgQPSqSf1Z32qqiB/iPNZo53Jo5uRU666ybA1itP1D1kI
0mf4zH++Q7h3aquaaCUVLGSsdUFsolRQz5yhJfEaJdSSyzi3JOwns8zNHl29LMw35KFYK8L/7cIS
QoaLgQh7yIrJOOYRJpSMnlX4tN7S9JGCWuqYf1bvReLyzwmQBE9+GXf5k33XY+HXYualyunccYDO
QtDnzcqGl9urzfQE6jUttlf0o96b9l3ZeYMvN67TufVrzT2l/90+Q7Yxr91Gg2DZj4q7ytaq8djM
VzHri8cKgD5IRs6MOo6wtiyfeKZW+JruMEBgfYpeuXRkNgpRY7lrpSMwAYnxqpv3Q9duGG9A3koO
RvJfkjXNr2sNOwyE3QBRgrhQ8JPtlA6SonEWPiv6GxSRXNuGmA4PMgP0sL7Kd5ES6tJrqr/12tpF
tbgiUH9HVAVBlbkZ83JFhiqqatsesL9PaPkM9vp+eq+2ZMv21gMPnkAF58nvji+DAa05dit+bWnL
fxn/lvCUE17npT6xEOzAQCo0RyavQuvnRRT3/fwWBRsvMMwQBbscoJGNDeivZWy56WCWXqZvGhQ7
oHXqGc/1kwNRaSuo1xSu/mZErlkV0kMGmhRBOjyPzOd+H+Q+AYPepr3XvWh0B7fz0x/SQQte9+29
cTM8bvMTvxvukp3xp/BRAT6R9+tu7G8+49oHCU/zBM39jV3ggwxXPTRv5eY98RqPftxW6DjgfhcY
obODWNpntXsojg6+sT5Kp9+NbwXx1nmyfWAF9u0uvs3cV8RzWwX/3+Ra2+6Rupl3/WNFIsC/J+J8
zYRN2RZVG6scHwsCTPSZsQdielnYepKvvgTKyQi6XXQnv3T71ttdN/392gGSGcH/jMxG0VPMcatN
ZVFdH+swkyDwAaJJJ9mgZNzBPSHLFiHpe93ePJLLZUHLE3YnEMUzWEwsr5RamvOqLtvQfsJA+f43
IJr1M/PX8q8L+a6ZTnTWtQHRK4TcBSdj9LrN0CEHQ2SfAGDQnRz1pu911xpKX0r3VYc24RVs+Hy0
xMFZIOaas5WgopaFG61xeFwVRdGGOjWOCkXHrpN81FzbcLX8c30ev3sS6LnJEKBSYA1dXcL2jgam
ExvQqjBu5BvQSuAltSYp+T0SuDQhbEqb9nlpjlUbWv2wyZoSNb5dVfnEVoCRWbkTVoYj9gPlY2p2
BoGtodVPcZZutGgNBb1mQtgQcmnSQunm4YwQE4wNl8Yv19fk+1nC4uOpDrZc/PlNmiVpoqLiRoY1
KUcomKA5q0lsfyKFb2RFQKv+jyPXK/2+azaFKx14G12OItaGLKKeZlb70Y7dnP2AP3E7DqyNvrs+
yKVpBFkCiAxmgWsQ8FxeL1SjVq7nmEZjGs1gtCgYoUz553UjC7nGeSq/rAjXSR/XelYp2N6V2zyB
FsxPb16izp0OnkH8YaUhfHkOv4zNPz97A5A2LybDydtw9MbRJW/Or3YEbd3z9TF9D74uhyQcJ+bU
YM+PYGXYJI/J89oNvHRav2YMHBqXg1B6rELcwvcYjR5IU2g4HAFeiE6NTl+5rpbc3Lkp4ST1aQnA
2TT78OZ3CRIesNM+Sf8tLSruxHm+LOAeIYcCNyc4U0WvkoYQWJkGyWfllijaptboe9vZ7vWVWR7P
l6V5y5+tv+MkdCjUtg2L3MndSIVssZIfgTt6lqpiJQJc3AVoMkfwC+g3un8vbRltO6TUGLHXqtjP
E6DxlPcJQdn1ES2fH0TW4EQHIvubDkAPDH2pTDCT1LdxA1C2WgeSk+9LGwzbSaBa8R24rL0i1n6C
aDkY4uH1+hcsjnMOr9FsDQobUZGRxAwkHbnchln6WjgYZnYTJ2vw4jUjwsE1O+iqs0TBKB1pk/TJ
MZP6H0wiKz524SkJrSbE0+AhmNllFcEbRbEjdZYeYYOwzwiZJdkGI2jmgfGR1RBYTZmbTZ9qD65m
DbJiQ0A5C7oC9YiC3htp4al4glbksZyS3fVZXggcL79MmAGgVSrS1RauHDwifan2o1MNoPufaArY
nbXrFaCCfevJujP4xvywQztqXEMP1941350PPgM1dbxxVfDgiw0NXavndjRwNPeljpeoPwZVOWbs
MDLXMFeLbvOVdhllzZlqvKYBip4LmsKYJUkyxkYvuxmNPBF3ZPs6fSucwPgVV29447pAekrsE2xC
K2f3+9UHGBI4dUD5grjLEUmG7XIASYiFFsbE+mWYxzp9v76aCzErDMz8BDrKeWhTnkd+5ojqTp+K
TKc8bJuem65TprJyy1NU+m9YZztki38774pkd5qvM3uCFH1aWTtVAk7Lv/4t348WGuhR65vfBOgO
FSvgcjrFqR0lQ4gktUJ8sHDIOzqaculDx2+Nb+K7A4YxFXol86NgZp25HHcnMSUGl+UQSlm219nY
eKUCnzHQAW/HfC10XhyaBjUgcJhoqGWKp3mYis5uyiEEzEU+gAnevBtAeLtXLZmuRBaLpoBes+E1
IHIkAvgjYspprnMMbAR1FXpTs51qFBooqdFseH3BFudwln3BY2d+fMyfcr53bMKrJFKHkBakcWN1
l6TgHR3HIeiMcQquG1uAkc68UshSAgoyd0MIc4jKe49ouhxDeZCcH05sNtwtjBjMViAUciYvtsYy
/YFznHlpHNcbi7VWfSCVlb2XHcebzyqibIDgsMIf255l7Pn6B34/qvi+mYEVbcCzWpsQotRdB45q
tASGEcDDR2bp+dzZpa5Mw/c5/6vxJGPz2jMdjnCZW1NsSZUmjWGFhq4juvDHgylJyb4tGvIo6321
gthbGBVWF5w4wOCgjVp4JV2foe9bc+bO/PpdwgwhQaRGZqyPofmgvad78+X6r18oTVz+fsGXgdIl
hrQcfr8KTYFf6TEJ907jogmsfGLZ/PeKve9X0KU9YS0MRrUOPLUjcJuQKjlmzVZ5oeavod4OwIra
+mmQAqV15X1JEw9FOrcfHurko9LXevgXkP+XXyJ4s6k0jbgcNHTXxoHWHc03s7xVkY6r3uimyj05
N0D76nT3byszMEf4l/fipV3BAziqLk2o3Yxh5/wsK79Od820YdEGteqX+He2vW5uae+jc3HGrypz
AkJ4zmgcsjSsyaeQpCqq7wUZga2O7h1SRS5XizUK4sX9pOHSRfQ1c3yLFBekaWeK/2IKO031TfKZ
glv/Mdq/Tsqu4zZYx4m9uT7CpdNmgkcGVOeAUOARculRR0dpiNbLE54FZrOhMi03o9WuJarm3yKu
2rkVYR6rzEmioedTaNeFVyvRtii33S16/t3oaDt0JZRdOiXQ8AElJ57uuN+FU5m1WU4hgTaFjh2z
OxnvBDdrrWqvSI22bfQi5JQW+38wj2c2hZPJlbrv4aRhU+YUIKFy2LKqsHf/xApK8EiIAcn6rUcN
sXZrtQTVX1Vvb6Ez/rMHVmnFyNKmn8kFnVmy0ETAe7klhhTS852MErPaDvFtrFgbNdJOmWXn/kgM
fWXillw0PDTwVnjBGeivvbSG9KVURCWTwwlXnNvbXfsb05zfGXlXrdxkC6EnCM2QSZzpDMGgaAsb
I+b6pDeRPYWAPWr7YcghEZI2hQf9h9HLUzl+5i3qjlYPHZqqhkCz1TvmSrS0OLuonWuIXvCXGC3N
jSmK1SN3MSFveqApRO6J1o1+isyJl0z2xz/YMTZQuHOUAGvCYk6pygYrAq2axYdmMzFFdu26lLz/
3gr6CCygFGZeU1Fk1WCSWhl9IoeF1T/kaVq5ndOd/n82RB/idJJFMuz9lEmKS3gbe9xZq2UulMqB
YUOUY8AjIsMt8utaqZXbGhtgBRn8A7ptm6Nlj84+Gsb21MlIzKV2A62sGNT+mV4DXxqPpqtE8RhU
AHoHBpGcTd/0kIqoxsnvJJM8xqWeeUk2kpVOrqWjAw4Y1DTQjggdYuEuRCm9yh2mysB/RpGf4noK
eQvCp45maXh98pdNQfoQgCYQnYq8uRJV87hJHTlspG701CzhT0Vj664xAgly3dTSjYSqJcgJZ1Fl
yG9cOoTBMAjJGg17Se7iu4nSKdDVVv4nu+nMiuAK2ppBXAQeGxTUnb5JurLYm1mnr8QPi9MGeWhw
/uJJjUzR5VhsNRt4asZKCGYLMHByYAfLSaV3SEmZK0dwodkGO/fLlkiwXeoA4VDJlkOGjAIqQHad
8xsFYhf9LtYmubvhI9EgON5MvPY1p2LjTiOO3LiQp29Qss+MDimyTDddmRhN7La1gdbnQqdoVLi+
wsuzYoF6VbaQtRPfptBY6KRWiWQ0yKXlQWkt4+co981D1BXOSsllnmAx8IAWKYB8eL8AIS0cEUDi
rLJ1UgXoRvVpmIz3ulJPiRHGChpAED3P2JJ2JaRaGh7IpuY7BjJwEKK6XPQ60adqaGCzr8sE9PKQ
uiqlJNkAPBGvmFqKdEAGDn01rD3oLLVLUyPCAa4UpRImFGz2x9b0hyiA9mzdr8QES4fy3ND887OH
dxRFqUrtYt7I+Q+WEC+L2UriaeFixPUE4AbyXaCTFcmNe31+as+7Im7iQ942Wwp2D9foGYAtT9c3
4FKcjQrtLN2Os2Bhd1wOZ+R14gwcw5HBde6pMffNNtE3ZKiHO1uvJa8lRX/T1joq+4Z9a3b2+MIk
rVyZ1YXOD6RLUANArIq9oogJ5DJD7zRkehXAJEw3LrLbQUdvvvpc2xBBUBWvOugtCH5i1e9LvPBH
867JuqDL+D0rir2Ux8PK0Vw4LxcfZF9OTFkXjtSr83lJPFMnGzUrjhFmoRt7N4XkZzXe6Gsg4IW9
BZsghLPgDvDGEs6LPZQQFiMNbMbM1+kPOV/rFV8e1ZcF4ZgMeHI5bQ0Lep1EmwwVPWcIu5481bxG
MoM8lEN0Uzn9yjtkKYF0MTJhm01I65ZZ3SrhmH+Y6Yt0B5EHt5jGRyrr24ISt2j9ciSeo1UBOmrv
0sIlzgoB60KVBJML3WoVmGdgtESS9HzKEVNL8BFAZWnAqZRS76WW4eW9ArBmzpB8jA7UbDeRMphu
TrUbbVgTGp63jeCGL75B2FZWgxvFGXEP1n3avcmSjJdfznn3MnBEShPIvm/6lKv+xPI14exFt3I2
fOEKNns7V8g8fAvdCJL9G9Grp1vvU7aWTF52Kl+WxAu4qisaA7IMHxlmkJGHzvsdktf0uXrs7/X3
Nd6UhVsGUwpWLJSfNARLwqmpI0ISTmslNNsbXQulZqOPK5m4hdvlwoRwbDhXs2zsK3gn8zdGBJZB
lb3FvY3rbH/dIS8v0tdghIPSst7oTRMHhU0eEEI7w2ZuYRb32bASkC3F9xdjEgICxJwjhJfgCjrk
Z6t0X7ON2eiepn+qqFNKSe8riidR7QeEaDeDvS05Fo/4tT5uRm6+6Ez7NIj8cX34i/7pbC3n6Tm7
XRW8zRRmYKJt5TUhvhyVrg4Fe/Krke5z5V5Lwuv2lh7CqDsjxWqClxk9h4LBvKOEIkeBuIG7Nfaq
BpaEN/ODqa4NpFJ5atZgsMte6MzivNfOhsiKSR6Hed6bJArKCopJk7MtIYg6xltdeivSm75Tt2Uh
F27Dn412xRUv3jFn5gUH1LFqhLBpN0MuHQiu2gp1m7iiwcq8Lh5KSF8gmwH6TDBKXo7SKgYQ5uUw
Y9qe+rTXcfonUHTdqC6yNSDX8NaeMYtH9MygsJ0hRkRQKcPB0aEfMma129lqICmvrEz8dvp5fXhr
oxN2Tdy1JZkcrGFZlL+aLss9myqKy7Is9a5bWjwQZ8MSdktvjVY/DrA0GW3AjIfUDmpt15g3zuiV
5eQhGbVicdEDnVkUNojDekZ7CxYtnm/taDfynw1D0xzfXB+ZeBAAmENv4ZlkkDA0bap0lbIIOkjd
TzRwekoNyI+llEcV6aBZJ0Ulja87hZuTk92ckjGq/eufMA/l7DL+9gXiUOOKtOhzLm7w8IV0X5oa
iZuaKFtY7AjtcH+SttcNCvvm3wYBUkSaArSVIhpZl1sgySIMWc+Qxo68hO0ie01FRFjAv0bAxgS8
JTivAbgWLqthynN74P9D2pf1xq0r3f6hI0Dz8EpJPVmOh8SOnRchyXZEiZqoWfr1d8kb30k3rdtE
cvYEbAToEslikaxatVZWRZP1jzHdxFUCWiySWJKxiKf8v3bWgaC7GFlYEbGjDgkF8Qm0s7wkD1z9
xfNzrfI1i2i+p+/1H0P1uaOp5FouPhTercIe0M5AlaN5QrjFqLNZNyh8VFHyrCinLAIVbvZFtXcF
8PPGftYmwv+J0x3nez77kxm0Uqqn1S9FrzEt4DCRlVnzYsJ9Q13MOjYUB3qPpztOPLL+a+w88lKR
nQ58yKn+nr7wr9c9Z8tVTQcgImC88ZIWzymjn4xRcyDXluPC2OV3KejM8rryi3SvG7d1Iutw27KH
Wwiko9HiBmcSnKgYW2tQEqOO3Kl7qpons0pvy/ylxDveUSDt03YP1we4tTVwLEGTDqlgZPWFWdVq
q668ivJIb9zh06jP/TEfnVPezNrhuqV3kQlxAZHMXyVkkREBfvPybNKgzWQ3Tsqjdd2SQ3dMDsmh
OY7QKU9aEu+Bmzq6p+SmO7IDnr2Hht4meaQG4G2LqKx1XbyBvDv0+dcIM601CyvdPOORUb1WSubH
7ksW32axs29tZVdz6wT5FSgAPl2fhc2NdG5XOKFb011i0GLwaJqmnVkEQ+H6oMCJpyesscZ8lyuB
l7wk+U57HNB/W901EFrrZdtpYzehAQrl7Xf9M02UxRjsLC7rEZ/BvDHInNusmYg29cSwEt+sJHni
9/S7sPQaqveAgUBh2oBOxuXSe4nTmYpd8+jGWXfuMwiRAyBad9XBwv9/+6GRFX2ahHT379/MfwOu
0kdfVBiTxLd8NdD8KZwhbqwSQ1IQ2ToRDaRIIQEHGM56BF9+HZsHgGEmzIXZLwSSqxCCSV8Xa7pv
neWoZgpaEm6BBjqObA5nKz903JFM0MZqGMierQzgaGP6UJNhZl4W7li0UT9ChAfij6SZj1S7y/A6
vu5/GwEG+xzxBd0IAImIDc+pSdVlRNNRNLqfOrBTGPltq3Z+uZyaCeSBf/asWjcZrKEUinPKQkpN
2GSZM+o1hOXaqM2Jvl/wvCaFTG/i406GD4Pv3oVwpQMXc4RbodVWlLW4b0Z58k3Ph4AdXPTf5n2Q
6w5JeTDU9adYRtcsXBAhlQCjwHwCYGohj2wJ52GqsNKzupFGqFOycBn0MlLQ+Bs6Q8Nuy0Kv/BZ9
un5vtFC3WVJJqvKDv4CBf5Um11aU3JrkvfRYmsf2Uk0LjeYcalcjKn0+M4s49KB6dUpGSO2yuS8k
17Y1Ml1sYrTcrorLa1UWTVXvvUBnL6gMaTI3Lw0aVbrq81h7nVrwsv6he642AKdfUWNwUvG8jc22
n3QHNigNSytEp4zj7eKdmX9LZLnPjTm8MLX++dlwDOa6i1vbNIKrfE4NTuz53hoeFW7ea+Xj9WHJ
bAnrVel90RuWSaNyIEn9WX9J/okHSLlKZm9rK6ziK0Bira2Q0M27HNPQq7NrlRr8Ivva9DYkkD85
fJ/fJCzIb4puOUz12/WRiTicdSNcmBTOMzRUKUZhrV5RT48AVN3kOK7SyQrsufPdBPrVaQchvelB
nRICBvzFfCsY21//is35PRu3cL4Mbdc4loJxV05QtTt2KG4dBa1w162sv/JhA6yZLjB9oP1ITNoP
bbbUsw6PaSl6g5EpSp2HhS2yRdQlZoTBzKwrS5SI4ZjtHhCffbpUxDOUvZY+pMEt+l3K6rFZiLT1
/MMDZl3Js+EJcbTSi1HxYtil+ht1l3CZTH9MAb7uJNHr44H7bsmBHCiATSixCiP0FvRQlEuaRsw1
kzCtTeCLtQlp6KX6rGVa6hesfEUx5mfVoTEdtBm1P9PyiwEkuuTs3xozYBBI/Js4nVAmvdwwrKFT
OXOMmen1yUpD1x3QDb4QRWJnK3ZCJQvNFqj24NolzG3v8dRuK5dGFqvbfV/pX53R5JIA/eFsx7Se
GxEiWlZUWmbMFgbTsDd79Kuftcn8REP3dQqawbrP/OsbYnP2QPy01nOhYCne6PuWGemkY1Sees/m
V8+pwZ/od/rn62Y+PnkxMF3H7QxkJrglqcJh61qJ7WZo0o+qAWJSe62z/SwDHxGaC4GkAU23r9yD
yECyEbemUwei2AOwGM960UsTMy1Lq5ngpeqBTru08p0fTewjQThWMnL/Lf84tyX4x9jTmKUFbKGY
6o8F/q0lwUtmQXCOJJ70eZphAVSL4CpuSN7/WYrz/SQAqtwxTODM0X8t4CZcXPb0vF3SCB2tgSxB
vxV7z398DZpnp3U+zBlQMHABlTf+ZH+zQMdXtt8kjrZudzHCn1sRzk9Xs2hpD+sQUBT6mobD4ae7
y0ObHK4bko1mXayz0ah6YymqgsWgyRP40/dc5cQ1ZEWv7SX/vSBCmM1jLy9nc06jhVkk7R8K839c
ccFrY9Ou3KzCdKGbyy/pQ6vlkj0oG4LgtUbTAUs5Ywg9OL1nyCd2qQSgsRXDdFzlcQTgTMe1+nIp
FE2jgNZiKTh0njgoOcvMDb32G6/D62u+GU7W7Jm6kk0Bq3ZpaLCGFurJJba4ax6tLH32jLvWeMTZ
hNf92oAyS5xs85jVzyyuX3TmZYtucqtOYJHeK8iqmDmpP+c3c2A5RPNBeTtUkvNg063PDApzOapo
VLWRsoo05ylhRcghMmjLjIjcEu9xBjkEgOTQkL2CwS6HxZqybXirppH+YAP5dqPmxHxKQnvfh+ym
+GY9mLucjF+y784pS8iRZztb4jMi1OnfT9BNcPCv+Qx0K11+QsuVYtJbO43yeTc+LD+LwOY3Xnxa
6gcrN6PZeG6RxbpTfia0Js4fKr19sC5MQEvzZJyBHovU9rsBVHbaqb7Kb93xrZj/5mBC2hxvTXQX
eoCEX47UoxW1ythct7jtkVUFJQDziax0vbXNcftCjlWFBDdQApdWrHile4JSawTIx8HzstOMFuHr
229rnwPzitYvoLDWLP2lCeB5esBgXIR28Caa1S55sefnaZKkU1cPFw8QCxRRqyi8BaoH4QAZXSPV
uySGFbSklwTXy11n9n4HADhIEZZ58A0q47XYfPWdGxWGxgxsc9OG0WL+hrrNGKuk2Vtfbe3NTuad
3dNjPDxfn82tcUL2FQS1qDMiKy8cxx240+w489IIty4FydwkXCL3nhe7vxoc6DCRnsbFb81TX64b
s2K3qlqaRc404Sm0R9HPmVNiIx+v0Ac6GSRLodIly4+Kdfr3TWbj7odM2bv8iRCuq7blNqRM08jA
qZOaLYR1C9CDW6B/S3yefJq/KtodaG5OevwA7Vv9B0R3+K55y+wvjmFJnFfsQP33a97rV6BBtaFU
fzkLiuvlLXrA0mgOp8/mc/ng/lh2/WPyMD7aR1TRDpgYdO8PDw349n+gQHF9ufV1PUW/BmQcZad/
7QtHSeqiWq4YsJ9XJL61AuvndA/oMRkfOuD+vmn75cYLlbAYyRB/SnywPx3zg/10/Ss2ne7sI4Tj
RW/Bw6xy+Lk+PnEbjUaGS5rFb4qD7uwoagg5yCqvm9w6tFcSI4QmUM3hEXA573WSMdDHQ0Y+X4yT
DS10p78dyoBTb5fcFz+uG1sX8eMk/zYmXKe8dPRowmBsPqWH7HOvY2vJwuDmW8oGHBi4sHUqxWtI
qvW9UkEhMRpWcGMBviK7+5XE0Ic2jVPN+P16LTU8dpvErylQuNeHuL2tUEAEXhRVaPznckKrOmni
Fipl0ewjPrKHKgvKz9nL0pFxP943yS69U33vtfqsvCqvoxdIzK9vkA9TDC4egDxBToWk9KV5R++1
JUEXW2Q/TMeUBfEzY4S/xPcx4eXLPxJrm7sGe3ctLoD+R+yPpG3NlAnEAFHTTQd1fBhv3Z9pT/TK
Jcr41DW+FTzJmsQ3NwkcFbIRqFuCGEAYIdLOdQkO36j/7hz6J+YDxJT6aCKQTOXmzjizI7z20PlU
1kM2ZpFlPXsLqnVuUHqRaX5XjkMzSeLP5hG3vsH/b1TrTJ9dZW0dTpuWsNYFv5CW+hIHfbR8QsFS
mkJdPeCDhzgrBhXesXrJpaVi6byYKZi/CioAE91x9Bj4nB5SN7SPw/Nk7HNGqufWudVRJo1lCfCt
awqQ1P81LwT6Esp1cc0w0N30wwBLWiKJMdvu8fv3hUDOHC9erBS/r9+aM/FWgY/y1nG+4MWDjkrC
Jeb+Pwv3254Qs7PJRVM7YBFR2RpvWebsy7o4du59XNlANqOr5VNigIxL9tiSrKJY0hu0SdXtAmaN
HYtOdnh9Y28fh79XSaS9qso0i1uOWRx2cxh/73Ym2m2O7bPy4gXuPjnRnOQqmX/Gr843UyPq7bwD
7Z7O99e/QzZKYVfow1AvQ4vPSNCnqSrfhuGu4bKcyHp7/LAhcG1GyUlD9lKcSiWjCJnr1luC5PTq
HGbfuum+pn580zykn3mYSQa1GVjO7AmBRTUr1QWrZBaxal+YD8vKltY+GuOtNd9V6HS/PoXb5+GZ
OWEOLaUZUF+DOcDeSTaAFc7cL3XAI4f5Vn3fSDHZ6xPg2nyuf34WyureA/g6wXyOfhHOD7hInNro
HzTzkylsj3+IPP/34ng2vHV1z6xVhj3gjHi3Vke6b0Iiafhl+b+uz+Jm1DqzsjrqmRWjd5LZbaYs
Kg7u/RyYN1L4pszC+udnFkCGUpbUgIX++3SDu/jtdFOEdZgBfMR20IsJQM78CGHg6+N614W4tlhC
OAYcHM9iCu8w99qADnsT9L9tAKgacAns5IVtjf7oOaDBV2WvHoxX6vN9dVBvkIo4WAG6i/1594dQ
0g9LKoTwZeR2mbtY0tgsYMdyALosehlQYGvb484CVMT7PUkscLc1BfKJKtBeB90EjWtkGCQbfXNy
garydJQQVqUYYSBI8aA+kXp42u0GiEfvzdN44vvhn3yfR9Pn5KaMPGRyWr85tFG9735VL+2++AKa
yLA/9kH9KflZ76WpnXW/iyt+/lHCgWXEeprkEz5KuWt2elgHrY8G2RC8yH7tm7vr/rVZPT2zJhLA
zHpatzle0jhITD8FlTcnP0tS+CXIC9AqJ7mzGVux59ycEFsXHeVLu8DgenCHjofp5R9tR+HQ9G78
btypIVSXvjZhcbL22iG+q3FsZbe47ugELXz77skl00HZF4DtXJ+Gd+qZK5MuFpLQVdsbsYrvCtRb
5U45Ag9/NHofFBYNBLe/pBAjmJ+NQ/kdj76TfQN8jPNAQ6gGvtk1afEM/ZL8NHz1Xo0yEn+iEkcV
22jed9z5tAkhu10KS6kYVskAWumZr/84/utCNP/0JiVdlzigSNPjJnXOzQzG1JNHUmLsdy/QfCRZ
+F32Fty6PpwPS4jalpUAhrHuv9x86/N7o/5VyFKVH+FuSNyd2xDidq+omQmKIzg4oia9U8hAwBm/
m3dJMIGwHtmb/fOv6960+cY8tykEbSj3KpbXwmbizru6r/20BNQszvddMh/qeDkpfXtIx+5hYv2d
69FPAxjr6xzMXsu8NzQeJpr7tPR3iqyaIZ0NIeJNc5957Ywv8z4zAODm0Dj0EIXLIWuv+EOoBPNL
eaolu37zDn4+H0JI68eR03HBOqv79HE5AJLxYAbFjged5K649bg4MyRW08HwEdtqj+GNoRUtNybx
9lk4EvpwfYE3/RakSKinr5SFYjm4Za06K0XCIpY2QaNBoa7yM1mjzvvp8yEm/bbyPqtnNw4TMjxW
pVAWac0xzX5pEz047sHDq2mah/sprQm1PQhj1X5W9v5gjAeq+UU8+x0gbvlSfBkVh5R9tzfiagce
RxT5zAPjSphkTdg5xt1KUxrz/LPHwOXSyrgm1o0lfD6Qd+j5Rj4dFScxD1BrI1C9RUcjE+0KddcQ
E+KfevJUjpLV2HIvyJUhp4PsILD1Yomg6CaIpzAHULiOHyo3v2ubXcpCT93r7Akcau2QoGFfln/Y
cAJcHRzIY4J/CoB7walb9JrghdemUQLwWzOAT9nG7bmSiZRJzIj5qjkxWdsXHRKf3QntbsGsUb9T
c8kW3bICCONKSwdWEEAmL2+3WEjoM5pIvLXwn7BX36Sl2g13AELyt4X1C868mSte1ZktCqn5Ut6M
lXUq3GnXNPPz0qu769tzDWKC57nYlxA3QKkT6MT1U85Mxc3Cl1lHVVjPQzakgTtrRphP4KLIwslu
8/1AXQmiaI3oH01ahg4CECATHSHplY5Dhscr5m+cQuh+k4aNkGi1Se6VB+Ad/OsD3FwtSJD8nzXh
FqU57eRoFbAI5hh09ncW/4hlNyLZgIRXKbCcbtsrehp1zjLtY5B9BEoBrlmrmN56i6Kr0zRlSf5N
m+jkXHsd0AJvCU6o0aZVlBylPg3k/PR21zt7vkC2XfKm2jgkUBf7bUbwxLY2az2pUDvljf5YjqAl
SGJf6ZTDtGghr5V0xfYok0wveHMDmEhgePp7472waLkOvVmrtQCGyMafk7XsPZ0GI8srn6GN5bqD
bO4AZLiBVkL0hQDD5Q4AZ4s+8g5DTLUj9w2gZQ0ftPZ8F9f7/82SMCrFtGejLVGXQQuVljw1CdGN
KAvn7qaUWNr0jrMxCR6JtoSu6jXUT9dmrTJs05Nb+jF7GuO/iYVnhoTLNojbGtNlq6FM3WfVCUIW
YcElaKgtbIQL9aD/LpHg7CMfPIUtWCJq9nvI1++q73TY226kGd/yYl86KKfZlCTt7LeNZCrX3/4Q
rWyQc4Dh9J3cUXAPM1Nsi6MIYSxvS/IwyXpMZL8vOIVjxG03oJ0wStJflvpNepZs/T64DEBF60D4
QrdXVzkL8IPbOt7cFTitalDBUmM5Tbon61Pc2q/nRoSrcmcVeWXV2fseAt6LoQMoM+/d/tf1DbQV
y9ESuIILkYD4UA4z525MbY2lUePdMvbW6DLl0a19gwQiyKlQL7ctUxjHbLktJI4xWchd2c28VxOF
IDoQrTgp0Mm5PpqtlypuQ7+tCbciypw+dhkQOBkdRwZaKBA8zDRBG03eedC714ewUFn3pcrah8WB
Mg729fip70sL5LNFG4zl+OSyJZcExE2P+f1ZIjOBuzSVQ8cV+5Qmij+aqrljjSrTsd1cSySsQN0C
QBeSSpd+2bR87gabA7BpTD5CoXwxt84utOf914Kws4a+nLquhwVglj9XEFBQppik+khsiKyaJql1
89T9oULEmn0AV5yBqr/xTmEoGNU6qq2leZxcNnhhBnbTtvV936u+1q29QjQ5XHeijWm8sCdEesct
Js457MGPCLR00I50O/O/OI8vrAhhntIcDxQNVmrv1pxu8/5Xnt72tuRFujkWRFm0VIJiEnCxS5cA
eYXBVLCPRmDOPuTQ2kUD2R8yWP67PuAlsxwdNHfoT72wcX3utxKCHqi6/vtjwuT3AL7ZzMS51GZ9
tiuT9NgqNLlvuyqcsxS0c6ysdpVT/WIDY1Fmc+DOjOTr3BjLsZ16Wav2O7BEOKvwPc6qs+GsVG+X
g/uPnVipWeQ4jRMvvyltflKT7zWLv6Yp23nUJnaNBLyB1s2FZFD7QsaFuPmuYvreYewmN8dXNbN/
XJ+kjZCKd/mqUw28O6gohUU1Eq8rcgNzpChBuoTWDR++IHNFZak4mR0hmGYxr8HGiMsVrasTNL0O
6jIQTq2jVmk3TVbtrw9r48Q7H5b4Yldzu7DGHogj6PwCZjfEQRyfeCt5vMisCAvaOtC/mykWtCBq
fP/CnOfYkASQbRMmFBPRGLfiXS82xH+0zOriqcG86WAYGqfTGOTGizE8/M10/bayrt7ZLYRTh7Ih
h5XUIRNUMCOPhdIotXFwYU3wplz5sfCWFY20ppn1C9Bn3HV7kk2W489sksG7Vof9sMnOrAgODZyM
W5q6sl5CTo47+iZoYuPlvlUzYkEQt5PxNm479u9RCY5tOG2GfECKorzV3WR2/cTyb3V+r9otUNwy
TuGrgwMHnnAqF1oDytMVQpUZOqj+INWd50R96as7BtJqaTpqM+JbaJ9fGyTRminMJZJFDlJDGNtY
+zgn29cxe7rueOa6RT4sF3rscAOGPg/QGpeeN5juVIFrCVncLknDrHB4kLi08mfOFDIPZfalL1WL
mD3LQ55xtoM8+stktCPxwNVNtLqFBr2NxTU7/gssIwmBaIfhL+lQ+Ng7ng8d7u9W3vak08pnSmcW
OEUWgwdUc0lLjSRBeyeItLwlnZ+9vo79QUvo3TImWlBV6Dqtee6Skg9NiKQI2GUne4o0CsoIUy2d
UEtGhZRmY4OqwTB21ydne/p/z40w/dTlbKmzJItqMBnVdAiURPJ024wuaBwDuAmdeB+o8xB13B5p
WWSzrQctiYz5kKsDsWS3rq20Js6X33bWkZ7FF7vPnaxSYcc+FV4I+inF8mMTd+VT+lM5GpVk4jYj
zZk5IWhWS4ZKhAOnovekl/BoyaZMcFjQVHd6rOG3KyBGzbvmtLxeX3WZAWHV7aFr7GrGXCVZDKKc
p2Z0/AQCJdnz/2ZHCFxlbhh1x2Enzk9ds3eBCG5vVV2ywSWj8YSI1Ve9qhUGpit+6j+59+mXSdI3
sxkSf6+1cGP8j6NAyIAD6YkyrJaSVkWf7IH+GLvQk03YZqQ/syRcJ4FdMPSlgCUt36GNtAeNUULQ
bqnKuqm39/1/d4tI86wnxozSOQxB98iZUjLQW2wecn35N0eDUob1zm4FdZjLLWm2Y4/VX5e/efQA
sFLsHrvSJc6bLaOs2BzP+lzHX8hziHeYVknKqpxKAD/UPa6/xJgKwmU4ss3xOGCgXXP+kDVfY8JZ
iMnBZqCkFs8idwwMNP6VrUMKhxI0/3Fbcl3a9DkkP5G1Brc0HhiXtjwO/bqqQlKoLcIsDadhBwRe
VaCxNqxlGKfNWHZma91gZ+NCOn7MlB62oDgLZBqVnACynxfCmb4MRWyOgDD3PbJCLTOdoE9iSRDY
dICzMQghDYojReOoGEM5feqsN6s61SmV3MU31x+EI9BQwfMU8PLLeUpQYsCrFYkhZNzpgpbDXCNN
TkmlRmMuWf/N80yH6JFtAhgMDSBhUZK6V/oF15ZIR7EknIflkzNydZ+0pRYkc5/6aE67Nd3ZDOZ+
qsnkarUkem9N6VqyRcMw4D5gv70cLpR4V9KCClO6/JMlX6a/6BGFXtXv3xdOB9uldckawK150gUl
s4lT/uCGxC+2er+gAILVMpDYR1+ysGgGB1cLNVARrMebXOXcR7Y66rr7qYekrM6htpOCMBgIFiwo
Kx6y3t2NVkcm695JZXosWzOKmyJar97l51RhRqF+ZscTxbdokM4JkBPifpXnd0MrewpvGlpJVgDZ
B2GxyEvVVl6suyCQj4ZFf1vi0guNVOmDFPsuvB7j10USL9cgKjd0UMdAkUGs66ZVN9Ha6dFwVrGn
oe6jer4r1SNddL9tXyq0Mi6FZBtuhUbMIIh/ocOFCCnMojX1bGraCS9JluyKQwN5Qpr5c6JDVTkh
sYz+YOt6cW5OcFNadJXeaBrya6lz1LziS14XABlonDRqevyL2fw9NBGRAYkYMAIMGJpbPaNdn9Cx
IaW3kOnR0B8MugSqrP9gC1AL8hE8jlD9AjWN6JNlx9NsSdGeWU47S2M3FdiS8kcXgn2uBwm/LKA3
dnrH01FyOdg6FRy0u1pgGrZWloDL6FJquj3YJhIblKfJL+TjIew8VtpfxLBzK8IVRM28BacbRmcN
2aE28MTJdktX764v25aLnFsRrm1F7s1qn8OKo8/f9JbgEncCLZmfmjKYy9bGRjcOiK9w/0CaTzhL
WzgHNVU8l2OkCw5gnPyBRmXVT+n0FzUA8Fvh2Yb+TlxsRF2/ibvFEK9vBHtxwam5MBrkLZcJ/Wx6
wW8rIhJAnyEWZphI2CjGm4k3OWhhJH62mRIF8gTEJcC7uOAQunS0rkTzo9GhMmXx0APav9tVT6ry
iScEmnNe99ZPx/kfdMNb80uWlH6++EV11Nv76y6ydXdw0ROJXlO0zAKle/kVxqL0ncNrNAGzYzom
O1odefppsOedQWXtuVvuuAphQBjKAD5FXDrFaZquboDoGOJiP7T+a5EnfgrtxOtD2orDZ2bEtaOa
W9SOuuIqnnpG7JG4/6ivcXbHZE0+W2fMuSFhE0+DYfGhx2nGfjWvMMUm8rgooR0HsvaCre2FMjOi
kq2iMvDeSHJ2E3bBKo+rEGL9XfMZBHJ/Dnvxzn9dqKE0wBjksYVfL4BxWdQIOhasQb3Gem3iw/W1
2RoIyPsspN1xWUXT76W7FUoBlrW1Q7ucmkebW4+06g6W8vYXVlBpQMucZZng27y0MlP8agcCoKjo
MlCnEnP87MyDxM02ayyo+QJtBZpkUJkK530/MrWdcoBrpibkKFoYvA8s7wsDZ3JRQlVnPnjF3qZ7
sJyQ0jgpqrO7Psyt/eS5to1/DCAQRM4JpjaZPsyYTKfJejSJe7sa2KyAFWVDEiWhf5z+QdoV3ejv
PfzoahNmdemVuKg9PGW6iftDB6JHPh7WxIlVS64bHwcGSzi44JSuDimt1YvO3H3pPSfhDdqu8ABM
wTADmhk1bUKoWiB1tr8+iR898tKW4JFLq/VtncFW8WznZMEy6hIL26PB9XptPwdHqhDoC1epy9bC
84yNQHtmmpEdyqpoyWCnHnEd5v6P9oTtvIAo3WqHHrgQBR0u3i+j/IUdJmU82Z44JMdBRoXnoCO4
f9fwpBrMGa9zpf4O7Op92eaflCSX8SdtYGzehbHx2YBnok63HmFn3hCXbuGWCcaj5SXRE+o7hUps
vE14kuEa3xHbyw55i9aS9ntfH7vaCa+7yNYComvtvx8gjFQp9NFeFjwIM+9Js26ZcmuEowyqt3Hh
xTDxKkL9Fz3FkES4HKZatqbS4lEd5WnYNTVBCZSOWZDwApEFLUAm9QerJCYPLRn2dmspz0yLd16o
OEFqeu0lK9GLl+8B3tBkyZaN9y7K2jpubStpL/RRhF0AxbxCracOk9grodUc3NcaffCodIAYJKDz
z2kOuDX44O02sKI9A9kY5DwK/ev1tdxA9V9+h7A77LweedPiO9jzW+vbpyawoh/xK93Vz96J75ST
fV98dr4kgcTuGh0vH6SXdoX3PuezNlslnAji32VYmv6K86hXiVP9pHYhes5KWZ5zI1cDm8gHgfRi
JYVVBZuqV1RjDJGEKCk7dOGbfgud5omFKxbOjk/9wInRR3SRPIQ3+hMu7a7+drZj7aaD+IWGOa6I
UpG7wd7TwLznT0Bj4rbXPXKX2AmhjIxf5x+SeV796MM8g0oS+TAbDC1i30udMjBxKIi2pmIRtfnp
9TSkdNrr3rTraXWbdeV9DkEgbcDA829WOcuuhWs8+vAF0LTE5X7F9opUI009xDyjKvJH8/hJbdD+
5bU/cMf6ylvlth3MV8mINz0LyVjAECESCu3Ty9nul4IvHltAD6BWAZDup1QZIdZQu4/Wk5v5rfq1
mY4WOF0JUyWzvRUZ4Vv2yoOAc0Bkw2kcjqJ2r6OEeQdfLu+MMswlRY7N2TwzIfiSg3tMHDsaoj8N
3IKRsgH/lE2UtPe5DCz48dUHvz2zJdwFCnsxktkxkdzu3Z+dZxKIUjxeX611MT44BySvDCBOsF5i
rn4umwHJLjgHZEKJ0Skhik/VAF417S1Vbl2lJ5XsZNmK7gZWyIaEG8iRxIytYS+zShcbtykL29/+
Bo4nTe8l8W1zmc6MrH9+tuWzpqrBrO/gwVx4VZh5dhIOnkqWdhWRdjpKGl5Qic1N70OnyDsvBpJu
wrncZC7Oj8LKokl/LlVKXPbsTN8qgBCvr9nW2EDQjCcWhGZWNofLsaUgjqv1BhtswkgC4CaHaI6t
ITCXIfX1kf0DtgdNYnMzdq+FafCgrXePD3fgmA5z4eFMHu0b/nWa723o+jRp4hul50/5yeUPhSPZ
a1sTagIDCFJ9uAm883KgrMyGwXCxnSnomBQ/zpCCVu4haCc5IDYn9MyO4CwLsycrt2FnmJofavW5
ZXTvfQV55W5WYo9cXz1zY8eBZBdoyzUdjAvI5aD4UldM6VIWOV810CvIeMNXJxM39PnPC85h1Lo+
lWPBIr58G5OY1GDAr5XPvXLSO+rP09v10Wxt5nNzwhLVuD0B/FqinWy0SDU+uKBqk5J8bgWpcyPC
+rReR3nerMDAwQNP1X085oE2PVhT4LkhSwD5kgLp17TqtWkU9nKpdNPUQHE3Sqp92Ryy5BmkumRA
jllpvkJEUbNessV8uD6Zm/5+5hrCyVmD2nIqupwh8QE+Lu0RHTlE0+4W5HKuG9q8ESFx4zgmpE3x
VBeyyn2rs7hboA6VqvvGBu9Yl5Nk9CA+0tO7WUn3qWWH0whRcXYc1HinFUtYfbZAFbao1Y0a95Id
uOVGoISEwNPaYIVa7uWmmLS8sxSrYdGs3jrmE56I0vaBrcl9TymilAZFT3HIEKgy0ym3WIScBNGG
XyvTddLaRNdks7vlriilIQEGNRu8LYQdruqlp/DFZlEFCkd6TAbtpiuTm3zt+y5PxsK+DI0EELwV
VFAfQG4CCVzQXQuviMExZrU1TBY1xkQyvEmlALQNDP5Kf7teFQBCQzgWAkvTePGYchQF3eQO3fZ+
ptyuXaJjMBbflhutRneVgdIEXqRq2I673v7j8jjs497wrg6wNv1duginylQX66OQ9W65o7XyVHrx
nyc2L40IO9Ck0E0DPx5ehXG5MxpGGmfy5fyvW+5+Npb3w/bsdpK03OtcAw+hvNWPyfSA3ORB7oeb
VgCyXAnJ0dEi3u3q2hvdFfETZQsaNUoNAFxeat8Vr5fRO20dOkgloVkWJMlro93l2tRej8Kni5tP
reT+mHt7yMBCaw+0wwRRaN+3iQqBAHp3PYpt7mgwrYPGE+5oqYLVJLVQolLX60FznBXnhqP5o8dy
8b8a3ireADpKFYxB+uXwDCxXU67DA+j+kBnOARxaVobHTWrsimqGHoHsurW5dGcWhf2som2WVhbu
yJzNR4Pv+xmSLZbkerW5ag4eGGg2h+iGyNJhNdyIuwH+wewX9M60Oys+auMzr3H4NJK6zmaAWitL
BjLULsLi5RR2NIcyuOshpeOM3X1S6MpdVfA+vO4RmyNyAZ3HsxPOKKaEISvvAKWFu1WPLONa/4C8
7qe+BYfOdTuby3NmR3AItXVYOrtootfDV5VIzsJNt0YTyUpDimNKhNENVtJXnLrIa+vostQXv5sg
O67cV4XkumFsHVTg+oVUOIQfVkacy0VRsWsX6LQjpLej+9opzArmePJ8YGfoKV6bVbMlQdogWaKM
Z7oPYg1KTLO3b+pBCZF7twM1L8wDn7QnqmgQQSr1fFd7/4+061puHEm2X4QIePNasDQiRRFy/YKQ
uiV47/H190Czu0MWcYmY3dDERPdMhBLlsrIyT54TJRtuFNAr7xWTUVdR/Ro2g2SBp4IlaogMaT4l
T11a9USJW6RiAr44dhG+wx9aDoIlRegMSR/quQzIHZvLown0T2x3eRrsfPxmIkQAR0HxaE3sffYY
dNQ3a0fh2Q2KPMRF1xMCkudSzaUp3g9MfB4b8YxUhnxKYiExysIP3gOmklZWe/FeBcIZMA08riBd
RF05lS8XcigMiEtGUkEllYi69sq5ymv8xf5O/3CKEVU6EHT3d/DySP9jlS5KhikXs0IEq4WRa/V2
UN796osR/E0vPd+3tHTyQfKuoaUSRRQQKlzPaSyh37vOMadiCcBhxcZu5ZVrk7gUrqNs/EMFAGII
On5EjqviWmaM0RDFO0PzGmvVIwt4kjbYpeakWU/YpCRt6N4f20LNDffahV1q8UL8VqbTEHcFOVOQ
no2fJy4sj4Xksbt08LOTn/kR2l760ehVidl4PPeW+ZxgDGNabAAZCFbWdfGdfvFFNK+dChRcyaA9
DBpKpNgrnz5n8b+7D5a0uaHWK9aWXBXqb9DdRA0Yb3Rq+Exdc00bwJgfoWWv2iQpmn9TCKmvddcv
GwLiB0kAlCLomlUYiGOswevuIbXDovrANQ1RPta0nxcPBTCLoPuA/BXkIK+3aj3WYP+s4IcU8glC
OX2b2Cv7ZfEwXFigLo6xrdouAzAL1T0BGjSnxgGLiSOYfwIyGoyhgj/of7RI+fhEUuKo6zuQKCu/
KxNJvkRs35mscbjAAXQaqctRfZC6nAjQB1AS0mVryj9Ll/KMBP33rM5zchHsJn4rjcM8qyCvMECn
uont0A3WdshPWvnGd1+Yme/sCzMjU6ZeVMPMAC9KJCgvQvvKDon/Cyl+YtV7NGyFxivygCbKAEa5
8Y+d+fw1mWtQv6XxIumGgjQCGrRtUOPthA6EJbyHW7Wc9AisORXYxIvyZRTNtJbxMstXTuFSNIIQ
GEkyMMHj1UnFVkgThiKXRgnakKGIobHhHzRYHtJ4LU22aEdCnABsN9rj6dtxrAAjAMAEdurTUGxF
dQN61fvbdcHETCuMWZPndACdZVTqKUnKvIc+pim9JrtgjXF34YRziOAlKNqiKR630fUmQcmrLcJ8
SOa8hwjUgFN20IjUee+fL8mVHWpJarFTMlnrkn1afANjDTqEVTT6gksEnAQ98RgIOoFpwVw/jGOV
kcdkXyQKNNQf5rbVmv1aRVgvLomszeBmVLtlusk98DWGTVo52fecLdUPfWQCiPNfrPqFCcrv+mqi
DlUEE0Cu1NkWJsCBf9/EUtV+xngBFsPP9FF0kwVyvA2TtMDgeLa086zIwnVNGn10/jyv5X+WooIr
W5SXRxq9E4IatqLoWem3Qg9WcIBENSEnbGBksgHq6io3++RJSH6vpTCExY1xMVLK44d+mzHlPFIm
INpvNSHjzj90e/Z5spCi1ZPdJ+c0xrBrzNBqjfYc6YlTGvlza0PzeDdaolOZKCSEM3HrGUxzq556
IVi7mh7KQWZyVQjpPD0vnMGaA5k2PKwpukwq3TNe80cWNC8vGgnM+3tgcSdfTAx1+CG6M0UF4rN9
0nt2JZk9y9vqZN03suhhLoxQJ39ooV8tFzAiFS7C65R5YodXTh+1lQ39g6ai7rurWZw/5OK+G0I1
F6V5NJzRkvLQbjlL3ci6gPdDrgd6tOGc+FBYk6HsZKPUucOvelttAjDy2YIB6nSDNUQLFG56e4b2
F28lJw7atIEzEhkzL5DYCK11Tsx5bemvnkuNc+oZ9yOdRSw0byz5GcgKHfHKGSfj/uwvoVYA5cOl
izSjBApg6ugFHtsqCQMxhQIN/QKZUsuL0XncvNSJ6ZekSIgip8dUWbm3ls7cpVnqzPEyUydSiGEp
kWI1A5pd4oHfc3L7IXfBmmLpQoCBMUJNe87ez4Tu1ysvYxv7goQxxry8iWobWTYu863E0SSrVlZC
1qX9jLcpknqIMCAWQflmMfQ8qZj7Uuuq0iM22yG3bdb5KWQH8Fj/84zU3K/wH2PU6qUJlBu8DrBt
IRgPklI/+O27rHRGWJWE5WKrF9fExBYXToNuFbpusSNVyieoPnJ+RYamq6gGtG8sSpAuy+hXyiqR
IxF6Q5z7G3TZHhKyEsQqAOinTq0WgYpM69Cu5HObX5soQrw2FGuv4Xm30YcMKQwUU1CnRSKJ8kFs
OPh8PXckFdwLWxRWh7QNH5758i0QN3278fmAJGj9VeKvUnTS6vX+GJf87KV5aoxjFo5T4hXQUPBk
wHZzZK+86eyX1dN9O/Pr8naYqIDPaWdke6hDV4D7yAeyFq1fwrvISjshapwqPfPqR8k9JlFqds0a
zcTy0P42SR09H2hhAECAmkK/RG2AYu1LbIDxS+VyZWxLxw6liP+MjdqXvpAyE5diCceoshtZM4qx
OzVqEeiCXBIGGgP353LJL1/ao7bMFDIemsLmfQkmo1B8atU/9w2szRy1Kdi+1ThvNlC4UhvoRX4W
pRUnvLYfZr95cSOWEVo0uhL7LmshT5aADrbFLcc+gnhPiBPoKn0LwHjdH9biOnFoMcFRZqEWSq3T
iOwmwwsAIRePA6IYX497JxZIU3zct7M4fUgQIh2Ml9ENi6FXsrE3zRC2qFY+R6+LdY/zHoZhjbJz
cR8IeE/MJG5zT/L1HEplIqlZM8PVhme5dRjp/F+MA/QSrKhCcwGy29e/PwzaHCkx4I16UE2lEpAr
wJWy3RrtwFKBG51Rf9uZ98rFXvDYMWbkHrUNhoMpz0pjME2ief8baTi7V3jAZkpRTyr1Hd1VDcnq
RykGqpsf9ikW00d37P1xL/l9Hs4YWWV+Rl1T4xaYoRzjfq6QIVcobZDOn2KirgkBLVtB9AkBM9Dw
0TpADDSFGWnCqIEMrovPBk9CsX8U45XYc3Ezglru32YoZ5H6ct+AVgmFIzAmQuA4HtAPlKzhFucp
uXDvePxrGAX8+k9bPP58vYRixXPYjA13FquUBOc+stlGJL4ImpCwNLi0XTnK1Khoe3Tm1BvEKG6k
mjsP8qZWwCzsZWRiV3pb1oxQ4RSAHaE3hhgU32tmK+oxECUe+3x/s9GP3Zuh8NdTxzPQdugrWGFP
9Qd0vewn70/l/I4OJfzGyk1F7bnZFnrokHwCphfygHQHftprAsj5WO6cV5W01zyPe/Jyif0M8KQ3
gCmRViqJy/aAq5jbyzWBTtKKkaACDgR7nWKP0m7IOcLwGZBairMyi9Q79V8j+9sSNYu9xuZVj2v4
7OemnGxKDWFh9hAZYvleJ0eEbn3Pr+xB6gr7yySCthksjL/QhXQRlbohF0buXGRTv2GrAnWyKsss
DWBbs2nZ6UmKqmQkqSgOjj+IwmZlzPP+ow4diig89BLQy4hOonn/XvhNtDNEzVwCP6cv0Z+yJoMr
Hfq3FBIEzSEbVka7cBiujFF+hOmSRs5h7VyHxS5lKzNpYn0cG3NlUGt2qNgj1ZS8EHLY6TvZkAL/
2JYquI2mbQltuIbT4xZqWBBDIHKSHYte26hxvGWD2I593uDGzr7/PYuLfDHH1F2ANnvwGvUShu1P
ri9uuXx6CONSHzlhFyZAxWesyUT1yiwsnpsLq5Q7heJfBq12WO2T1mpk3/K80Igz3mq6ccXUynzT
8JaBySNN6bGJGvDA9OL0ptSHSVTWEkl0nu2v0/L3kH6SARebtYNQG+AoGBKbfqfKW1cl25ZTycTl
ZpjzpEwYJ8CVwcqTlTMiQWeCLsdrmlwrq/njiy8+QqrzLvc7bC4Gqf6wl7bIZR7ESN5JTWdIZbtJ
EhDjC2tzvOTjcXhmGjcQqaGiMC/ChV2/jEVGCRm4ivehQUGMdGTSt52dnQo0MpDu/f6mpTMr/5rs
v+1Rh7WMwEGKzCoWNVCdAkK2RSiYedrpQ4FWJxHJI5STUjDJDWCGrrXQWrG/uKlAhKHM/X4ASVLe
WNNiqSk7lTtnLXADY/TQjxEgZ91hQlGl03pbGpHLGuVdPQHih/J9BGXa0JGZibTCCvJocc0vvoV6
eVYD1wzgA+TOQmL1LHoaQH9mKKOJUu+EvGn831x54H3D7AI1jwTJ9VKDW7dM0CfPncfhHZzb/WRx
UGxaE7r/aXm68f0XZqhRoae3znol589ZAq0DYMbA1lhUwMqLbAQlo7ZA66ce9bVG6jry9FQCxqtu
it4U1FwzanWKt3w9eHbQMoPZ8eN7qAzlToFmyRZCTqI58YB+KHE+Gej96Q5+WkSb+5uEer387FFQ
GiInxkJ+iaPr0b2vIZoXff4ce+WxqfKz36prjfJL+xB1aBBEz4UXCAVfL0aoRm2H/g/MkjyOTij4
ykatObTke9C/vD+cRQeHZwyiHMheooJK3RR5P4rIkxf8WYmFX3EkW3Ji9/yBF8CgCK2VkDcS9iMo
Qz2Ja1MakFPNcs28/xHUCxfPNOBoQI2C5y3+wfG7Hq8yFJMXKnXtoq8WL7VER0rQ8ITvQvYNn3+6
b+wm5ofEAjptEQHhrS4BWHBtjAmZUeSYrna7uDgzJX8KB2haF01LCnbaMFOBfc/27MqFTDcDzmOE
U5mZAOaUKnpir836YIueUmGo3XoaLbXp7CLZV/EJB42pJ6sZ3yqU2VjXb8yO6+y+3kyQ9ZIa4/7g
aR2rn89A+RP8InhacUA0Xn9GXIPeelS12p3C5+mYCTrgT0lnKy3x0DRujrbPmEoGcFs+91PtQtlK
ObM9FYUZSNtmhBYrKfcBZ4cCQR3cy8HGbbTDjktIyxzr81rugy65//W9vAA+QXShIGak/FKglEId
l17tFhvlM/0KzU4vof43OZ7R7NjHyhRwH9VOZTVW77R7SHCd+11jTEf2MDrRyj7lbpzyLM9x8TWU
+2JyMWbUELPH262JHLXemj5hdMTruBg98vtrNCLy7Rsrz4SF88GDrxcMICCggpLr/P8v7uG0nUpf
y9jG5UJjkHO95V9nOW0uh8eE77y/RW49AkQmoHKM1AZoaLFpqS1S1mPvNQ12atQVjpJVbha/a1Vh
x0EDHSh/n8ecMXEQM5D774b5atXXPlkDp96GHvNHiDN4DBlz/FCnNPIavmMKuXZjaHfkcgWEanTy
T1JuRCKvj42RMz4ptc70yn7u8uPeVmZhwU0gFwaSEmAFQL2qUnPuhVnIqlnYuGL06kEst8+/Ip/f
CGlGWoUlSnEs4mAzvNTVpi8eisR3qqDRa8GQ/LeQA5MoL65EBDSMbz4LAoest4i8CDrbFOpaYHpe
astUaFyhBtuZsM8rnfHtAdHoEJFck4yh/Q4HW44eS3YgoAQxY4FfSS7M8351geMb0C+FvD8I/vAv
6hvkPqsyD/eT6+clqhcakJJqz69hKG4jwdmMhK6sWRtJUG6EEqpgBLNw17poAa99PY3NWH0JhYNS
WknvermBvs+2/bOy5rMzuR7cLMI0Y9lBXwjnSK15pwEgykaBdFYnB2W98TAOujiAIlXaaSNBRIC6
5TA40+pr5vbMAfwA8gcVz3Hk1IALuz7hDPiReaXk1bPBONbmMzTRsUw4XZd3K67k9gKgLFEHK+Gl
RuIqWBrtYl9tMmMgXxlRjQlFXVGH5oFucZCZa5wOhdrODG3VkCE4x5mhEWxTi9351vS41m7406J8
NfPUV80R0YWHyyWhlST4gXOrj/pgRH/UbbbJoO0IuQci7DgnsRIj178AswJ+w0BHCGrLssXYvKXY
PBkh+hhbhZ2sNITc+Hvqs6gHyZQIbD132Z17HQTBumJmpACwa02Ri+7QhxzX9fJTG48DS1yeRz92
8heouGPQmeH65PfrR0U8Uu89wpKV3f7Din4z58j0I1kMvCMwPtdzrrFMn0qZpJ4nq8ecC47kTE6o
c9voMBqpgVKsPqsOGlvMq33/pM3joUzPggyIQYD5AbMiZTrjy4Yfwk47B7mr8g8l9AKj6j0sHhJU
SO+bWlhCpHjR4Mnj7pzTXtej7IVODqoI7YnhSPJSB+DcR0NWgbgF+RiDXZMMnL+cGtmlOVpJY+KC
CVu5ZM4KCqBl9JnW/3jq5uo1dDRAPCbgoUZNnVQOAlcB7ucKTUEEqSZqYYEZQEcAoXP+WtPc7ULN
qGrQuM5qTMiUUwdAZPw6QgIE1gAj9gQQdb3zr2K9G9dEcxcN/Qjh4ZRjZ8z//8IBJOLY5VkjhC6v
loBUmKlbIH9WOmW4cove7gfMGVDiIKZhNbhb6gJrkfuUFCaMXOWcyIChiImZew0pGT3JScjyJph+
7u/A20cveh/kmdiHA4hZulkyZPryIor9yG2ged4+fIrbUf9mSHRMdbRE2jH0K99Zo7EL/ATmWsGG
hmvDucA8GBrRFwM6Xjia66lVxYZtBiGJXPm51CcDgp1Obent68oobx6tlBnqCuu5MqqiII3cFLhY
CejY0SxJoH9OhN9Upm+LJDi0RgWAbAIE0ftzofvG2j3Cz/vx+vhdj5U6HQkCFqUO8RHFm+8wBIJB
ekdauO4JgrCiMZiPEzSCwa9OClslcK7osjqyJFtZ8qXdfDnl1HUmRynnyyymXCEjdxQUXYR0a7GL
q/P9Sb8JUjHns3YKsuUKojHaGdTiKMtZ3ESuhMSgmgWQfBZZnijcqd9Affi+sZ+3IT25l9aoUZVt
G4JcpY7c+iM2E72zNILtpKsmr/O6YgEMQVqrMDkyGJPx+QTguS0D4h7a+R5Ck4CDNaR+l0m7YUll
Q+PSbvXvikQOY0Q6pOqNwWgMZqOurAUNVvzZ/8rM88eigw93HfXZQRR1VcyLkdtZgtHtNhPxHYW0
pwki1TyA2qPObhuj2JR2ZPmnp9bqLZnkG9YSEty9H6mRbYeBnEODeVzTR15cP9xO8A6KCKAtdTSH
vsFtEc6f1mqAAjlNOxlNyTky4oxIICn7dH8Jl44HeldkFsS36MUSKXu8Gmsp05UxOvHkTTYleu5t
ZEbZM2uJvtsAHjvz0hLlDaq2xKNugCV2JILll1bZWp6yS0pbNBjkFt7YfPO/jY06+kGlFQKTFRhb
C0Wd4LEdDl04kGYFP0aX/bGd0IsyX76gYUZVktbQDdM440CvELm8YlTtLk1cH8HotEGPChEAw29F
xKPTrmOc3o7PHLhAvuo1n367jvgGaKrMjDuIo2iIIzv1gcQxYezKo1MpRy/ceeUDz33en9HFoUKE
5qdRBWgNjYqdBn7Ay5uNY3ewtKPwXprpd/EYGfwmNhUbQCgTciQ5KVdS0StmbxIQPVrYfGgixG6z
b23xlJ9qo7U0c9q2FmsVW8WA5znyK4O9ddkIEHEK5zwd8rs01j1J/D6J+SF2A8byHsRDHTujhxQD
t4LSoNWR5/2DyAOnT5ZBGnvTMs2GePcWPpu4074+vSmkJAj0IYZigVuYPNmP+/2r/fX49eW99cf4
yBSkW+O+XhgqcssQAUD+GoRNPz2bF7FWChl7EGiVmev9yizmgzOhqG2sbJ3bMAv1XTTiAt4jgJ6A
DrvHgiu9rhoyd9yKL+2v4Oj/Ar7ClhzmafzTmP3Ze4VjfYhZkhdGtHZGZ+9yfVPB+szPhIYxEBrT
CfSqF5q0DITMLYxhj6rAzrcBkIayC2765GENcPmTu71njnKr3Ag5pViSYW6TOulpgJq1zm60Q7WT
N1DDdASjfJYOtQWZCruxw3P2rLmeyTrtqxIR9cC8J8+rC7A2BZQDZrUwYgpt/iYA4AtL1ks7sABI
N3gjt7zDmsjp4npfzDjlfYuiC6swVzKXYRoyqScheZDGo9jqWvUs9DrIq+9vsNto83qFqUu9YDpl
AA9q5rLege8SQyh3ofgPKZHno4oOb3T9SyguIhtKrWso+6OgVGzg1uDs4V6LtTTXwiBAmoCwDZKm
eAQL1CC6TAOdJM8FrqT8GZpHJrNDbw1ytHDYEfWjmgl+BsSJNGXrIKXaIMp55B4FQzSfeFKvPKhu
05J4W1xaoG4JpCUzxitggfOf0PdE1OiRSx7Y0c6lPypv5a7o78S99KFBpAk13Pv7YCF1cmn95rJA
RSrl+RHWxV9+qfcv8ZdkTbvkszf8ByI4Y2SKm7DYFM8CkdfkrBeuYcwqDzoubBJAyKhMuZhlQitU
JZ48Kenx2HGqk7wGUZsPzqVvQYiBXDyMgCJTgvgIdY7rqQ9rOfdz1x8ZEksHFRnRlSmkzy5tgjq7
WespjZ/CRLbvv5nfGM5L+cJ/pNvgHOKtJG1jj0zfySF97F12JR95k+j/yzj6/TCTGCOdYeiqvsrV
MYJxV9gVr4EenOV9YjKPOAwBWbsZ6BNHW5tPy8XVF+dDWQyzNdADGEOzTwKkNbqX+xNKR/WzEcS+
HDSwkG+6gUiCQWoqW5HN4XpV2Sqf41QfJrRIrZFY37zsaUPz/rwYTdk3aVqUU+4KxBt1f5c/Jztu
WxxUZ+2KWzVFTZw8sYXKg5jJZXbeQ7FJjr7t74OniKyRHy6t0OXkzZN7OSYthtuVYUiR8GL3/pTo
P4nt+wu0uOlQ2hFRBUYABFGXayOczAixx3G5229FUGWS7rN41Z5BqfusPEoRSVeKJjevISwUkp0Q
vEMiEok7kVqoCjdNMYckrnDkE9I/1Sf1iEhzJ3yHxzWntLD7rmxRK9WA3t4PmKR04124bYjnlFb7
ukawOP8SyitdGaFWKZDVATz/MBJskkfBYY/8fm3LLY4D6EBIYeItiaLX9RqFAKDzcVGW7vS7/xAO
wadQEf7V+7i/FX6aMqmR4IpHURd6eOgJpgvivBQngKnnpZu8Bfqwe7Ita9gRRIoHj7zqJycirXPf
5MLcwaLKsfB2cz2XuvXBcBi3PluXbvrkl4Q/Nja23Qpx+cIpmlUw8JLBZpv74K4nz8+YuMwZpnJZ
7iFKNMICmO77KxfHkhGU54CeBnqDhT7ktRFQlqRcVwS1G3KbCOgwUBqqABLcn63b+w/PpTl7j2Ig
Xkw0ml9KtKosygzYEKVAwTGBlkfeJon5v1mhhsK2DHrmwUeNeuOZ4XOSD+PKOG4AIJgmDESDD0Dp
Aw8i6iKXcjWMag8mWm47iR8so1kyr8sy0lGPxUhGq9G7XNf8LSOAQ2uTZStbYnEiRagQYO/hWUTX
XLhYjiXBT2t36CBoDunNVG+rkVsb5rIZYOoBLUYtlca5SEHrjaMPeE2FzlsJlN56PulZp0OLBRBJ
/o2Nf3XTL3TNQOGSW2O6oQOyeY6BspkdO1qwASS83pETkwLa5wGfUYyVI7GvnhyZI/8CReiVYd5u
/WtDVMjEAcIG+LtSu2Dd01P08XUFujvs+5vypipKD2f+iou7kJG4XA5ygCAkAroQq34YPv2vDBTe
m8wBSgk1wdAobEfpyWBVxokn24C0RDLm7LuPRPu5xV/vf9PS8kJbClQsM7X/TaE6mHIpTcHE59ZK
GDxxGqsZ0xTUKy7ypmTyM3Ig+nGJgG1Qo72yMo1ToKpMg2KCuuV26ZNhsXpmcTsFmSdgUBNH3qHm
yxu6tlm5rH8AYNc3Atb2wjblO9uyYwGHhW1weLw+oBitF0a1kbfdsbaQEbbyzUdupcYLCy6VxDz/
uT/BP80M98zz14uedIXAtb7fuoBgWqpdHCWkiFi72HgJQY7dkuzBUfTeQhHjid8Ph2y7VvW+wQjQ
s08foz4delbADPiqnjefyutQbz3lrQks5TUSdS7AI6+24pLUnJ0xk502UDUz2OzPKICaNd+DTFRW
coiCMUZeR+Ah0GXGSDX81+mp9e18+JKgTdKDDD93NNa6P4ELoSpSA4Bs41ICgzHqntcTKPWRHIQt
sCN+oYfFvvZNmdkxTv2aPWj7tct86Tzg5gMdFNJds++5Nla0HFuVDNu6bPvRiTHh+tC4P54ln4aw
BIUL4G7QmkfFjmEUisoQxa2LntBkOzR5tgFTYKWzraYRQODLFXsLwSqgX8DfAP2FXhuOhtzVY4z2
9iRt8XyRyEN0lh6cMyBt3/eH9VNroPf5pRl6kymJkjERzIw22mu30ln6ze0s64Ez5MfK8fa29IvY
hDx15GmjmdGHyWxOJ5YEv04t8B7nQh/J98rQhfls3fumebUvHC5b1ZOktfgmeSSxuosUQMue2MDS
UMVANRGZxFP6jKpW4U6S1b5BvgD0RkBkK0bpjGCZq83mWYh23HfDbWr+UzN4iVR7bzSCtfzXTaVz
PqOX00fdDVVaN1lTJ63Lx7u6exAKHbQK376V6Zqh96Tf4W+Q0yCRGZmVrfNPxinhVo7aD5rh3nxR
e5MfOpbhvbx1+9QeYxvA9Jz9BF7Lr3TNYbRTLW219JT2x7KYiNDvkmITsp+FnOiJQlAvSVNdYN4m
VY8flMrQZGPUnjrg3WNTxINZ3Pa8lfZgfP0uNlUPBgLCMXYVH/PYHFQdqvVcewiKw+A9RjUooWuo
DoLgoycJlGa+4tRu92phTrIlbMLfkR/uVB+YZuIPq1Q8txkUXgGtMP5BUW0usl/vm1qrO9DNt7X7
9uv4CdAMQ5oN9CwfGfIJlWKUnufyM7L7DKhIfFBUzT+5jj/jPzIAFR0OW3PLku1H4jwLJjgRcbWf
IeIA0NWIlPVfP72T6TgD94/h0mmHNAk6fkWEpWAlpLxlW1VpOigjwkJlk7Ds71BuH8TX6ENhHFmz
sqpx1fYliqq1rXN70lAW4OeOZnBo4D10PWNCHiYesnaN20vdROqp/CVG2hsb+Q9aOLEr53rpSgAJ
KVjlUTpCOpcuAQtRFWatPON2hWSXjm4t1UbBioaCzLT8FgnHtCN1uZabXIokrsxSx6MUSrbiZ7iw
dgTXTPEoliQ5x1v/WTZ64NYEk9N5wmxYg0OajdnU4KQpneCfFkPgKVDOmRPMM77mRh6kV8JCZMB9
6fLsNiSaavGRbzTP4xkkd4MAgIKJB+JRLFai19lXUr4B1TQe4jfAD0HslVrhdIxSsWIRxzDSQ877
pObXMEM3qMmfkV2YoOaXCUrkpAavcUvOLrCUYCnp+MDufCtmtoWeFwh/+8/O9vuX+6dmIWuAOb2w
TCUn5CLitTTA4PCIsaoN6Khxkr868vs38A1YTk6vcEn5hoafNRzGTX2UHjYVc/Cin01tEAAc+yBu
O/Rxwqf42wA+BXh4/g29WaCktMY1Ps8bwCBtl3ok94pX+SqD6a7NClCNQJd1DpDBeC8BBS+keJB4
JLeyU2xoAL7wK4XTmzoDZZ5+E2ip53c56ISRgiz2zEE5aE/Dq3JQHga7/dQeg4e1tN3/s8pI4QJu
jUYRGoVc+Xwn+wNOjjeQ9CV+Ks6BNTmanv8OMPiApNCMeBfcc22yPkkN76Ca9/fZQqJy3md/fwG1
1KwAREEqYqkLwVQS3bMhOJY6MZg/I+LxxDuypcn2f1asLl1naFJB7XTutgMr27VzVhnWy4QaYRD3
e9jI6GeF8v0v1hQFK/Q3aO9mH7lxr+JxeRYTt62BiOX1Jl5Z79k/3PqPvz+CisX6WkrYQMbkq0nb
mwEHX92HQq53cvF6f7yLnmpWZ8ZbQQVHNWVJ8weNzwsJ7RXTF58/sFWj3zcwr9LNUC4MUK5QE4oW
pE1s4w575k1yJDyEdtOzvDJhi7fcj8r0v8ZBuUNuqjJF6LnGjb+F38xb/KU9q3vxXB6zfGVAy/vy
YkSU/5vGrJhCAaamlvC/ICGYPiSBXgIuvGP3w4MG3rv3+3PIzb+SnkQwDaEMBvVwZGop76OwIKsB
/2bjFqD4fQdu6T3dShIYN4cXCO7UO8VNX/0MKnkrGY/FW+bCMC0VJ9Ysg7BCQycIHuHVXra1N20H
QSE8Cb5TK3xcUwxfcjtzCguXJuIibEpqHaMMXagZjxdfUz7gUR3IlS1Fz5X4XJWT0wxmjsoSZDQS
gFZHMrCOKOpVJhBo9rb5tko9PYszJ8+sfI2aaGkqrr6MWva2rwTOG/HoECOHL3cSuk+6x4B/z2Io
Ax08xirfm4dpm0Sf9xf/xiFx6JsDCHmm6UCsSjciV2rQNy3CqRP60TQA/WUdl+BTOz6WXmVyvYeO
/jXc+G2+FpjKmXAYK6CCuYvm6gj9WkThvKhPAXP0x5OnMcYgHrMGiJ1qO74G4MGT93lrCSB+1oxo
tNn26/6ob7Ng+ATAAtD5NrOHAex17YfzQg2CUGvqU6ug7Zgw4JJkfyV8YwY5a3ESo8sK3lqHcNwk
5UYJjDJ95JnvaRzRulUeNajK/PEZsO7qLbOyIDcebf4ydCDNFDC4hOiq9CQ1bYW+0fok1IHRifuS
+W5qtx/fGllzBFyX92fi5i6Yzckg3UYEjzDg58RcvMubPGXADtLXJ9mPIYWw08AII9druLP5Wrvy
MJQVnppuSU2TUR7qU59+K01HmgYM8F1p1CwySOxTHFsR72Reqpetk03PUAFYcavLC34xzvkLL8bJ
toEk+Wh/PrWlHgWZrTCNGZUZJKnGTT3lBhfqYlyQCSXK+P19KPdi/KtpnkEpY3qB4eVbUamJFj2i
94zzM+e/WAQkY7EhWTDn0vFXzmdsKEcTFDAAQWh9Z/BqPek2/9wIkl1o+gJYHsLP1Eu6VdWwahSv
PnUq81nXYeXEypTYqKmvUTvcZjmx3BAUwXN9PlyAUF9Pdi20AYjVuObUsc0vOfRMf3iYQqCURZv3
ax1sEnPnkeBkqVELT137JAxbqXXCx3IXeeieSpv9lJwD3gIFUvAr1COzRz9s6h27cpN3dq6QHrwf
pV6Wa4iNxX0yh2YzABTaCjSFSj5AcXnSlOYUM9wOnE8m03dkDManEM0tYi7qqfrI1N+zgGpQIzRV
PvEOJ3X42IdAFkMkKE4s/q3F+6QpjERkDegcr+zl2xAB06tBW1BBkw8qMT8JrIu9LI5jVKZS35zK
3oB4SYwbaY8ucs/s/o+069qRHFeWXyRA3rxKKtPd1UbjenZehLFylCMlUdTX32Dv2d0qllDCzN0D
LA7Qi0rRJZOZkRE07N97PwDhFPHtzbNyTVyYVPzlYJSZ41KYhG5s/TgCb6TN7yyRTHioNF/5Zr+g
3Iyqw5BoYNSnUWq11VpXAQeJjFM2JuOvYUBzvBsG7+r0nXjhMw0Rpx4LZ6MhbcURgj0BYipoJ5Ft
mMp7YLaAUm0cPifI5ixx3XH0i2RmBcVLb0u+VkYZyuCkd0cOHa3H6DJQomK9DWhuiGVOgLmKOxOC
VkEWtf1xzDY49VbHdGZI/v1soxiTmdFu0OdkGg4e6cKhvB/FFuvRVYyPAOJ8NEpM5TOGO5ZhNLx6
zcpvXfrp9ta7zqMpBpS9J1LDLcoMBhwjNLzjNEa52KMtAmVPcOMuT9OnaSPev14g8BhID6abqIxj
cJfzZpsjqbw0n5O2LdpD7nTVw8B1EfuLaIFMN7d4/q/vfJQ30ECDhB16f6Gue2lvSZ0SkAw6J1nh
HYdnYmdhmrJdLcZ4qbDhs3KrC/x60QBgADbDhFmk79Qe7MkGTRWKcXNC/ABp0wIt31XjbVm5flmA
CeHtYQHZdTgt9SIQBGyRfuFgIqfeu6Ok9vfAMZgR17sqHmndHWdNq46E4m3BRPNr8kexK2ZvCjMI
cOzA4pSFaDGZ9oDoZTu/msnByuhWkllO7+V5xFdCbtSSmTwfzfmX019MThH0IK1Ngo6HQVBEOlCH
Bvdjn+/LYIsFYG3qz60pi82CgDmmQNw79W2cMedos2YDOLo2INNE6yka26WqgLJ/oTBqj9yuRGIB
7JV+LBxso0fX+qQb726fTfM6sIN3xkGx0c2P2EVVTa1IWjh2PYok79p9Tr7odA8F97AcovmZvngZ
2hv819znMVSGcGy/FOW7OjuUwQOYDjr0Hk/fnb+awgt9yckxb4TS1+4PPBxv1XQHmXCUES7XlUMl
PBA9F0lfZafCARQk6EXY580Wa/vakgIN7+NhiZQsjvClIbcdPZNrg0gWf3jKbHo06/zj7ZleNYH+
SUwz6gkwdGnC00CHanOMJTdyPFkaA9zDvb4pti0DcfUoSCwsLiXZCKtCw0TrGj11HZG0KaREUviF
Q+YZQ0yddojy0RevTsGmY6PlNKqFYDuIr9b3A6UsqofSjG8Pem0B8T6Dhj1e7DiYyrOBEN52tDRE
4jDv2cHGIWP9DHqjw20zK+5eCvIaLti4UNlWIV2EeNgbri6SgufvGrBiVEuzo/Sr2GIbWzuXLtSU
cLnIIroa5y8Oc83eqpaETeVPWgVxg3+FqBPF5hJ86Ae2VZ65Dtvwpj8zqJyAYTAzy+cZDI7DgRtl
ZHTf7eYD0QHcDk3/uzXtbk/lSmwKi6g+gVMFqHs4/ct9uoDgsa4BVErq8t4Yrdg07lOXgNFsCDM8
qzP7hxjtvViyZ08v71iTbTyl1s4JmhFBqSgzR4iTL+3z0ugtcFkuCTCUS0StrDuA4ndLjOA6YY+L
zQPeDI4v8PCiUo6joLlW94WH5IVXHY0unkRMi9Ac4rR2w/K95R3QtAwWrkOnBYdu7GNrMR/A7MNQ
mi2qL9w9lnV/Twfr/cb8XwfO+DD05YDKE3zoOMmX469NNtDGwYfN2rMLGItpRbm2M/tn46PV7Qvn
C9/K8a4dUkwEAEWAZqPzSXlXmjZK5ZVtLTg92U5LrT0wFXcN2XqBrB1S2ZELEk0L/Plq0cuELutM
9GVJ5nkiaC4vwV7h9zR0cxAo8fzH7XlcicgQfIPLCRkqbGRVXG/IuyqYh0xPjHbQD21RffSJ5kR6
Zg2nuinrQ00NbzfZ81bjysqJhWEwiEIyGdlYNRYB3Nm3Bcth+L15Tz/wg8mjpbkffhnjX7eHuLJu
F5aUOKTWa8voSgwxqJu73gHlB6glc+G93DazNiAUOyQRmuynVB2CXZMlGJpWJP4jiXBG+k/vWiey
8qjVw9uW1tbs3JJyW4gGxDdpC0u02gfuT8AII6onFfq3df8Dm/a3ra2NC6ghbHoAz6+Z1bK803kZ
UJF4Otl5eQYglhFbfix8KFrr75oOBdL0w22bayPEo0RCMUGJc9U1Bdl4UPLWJkaIjgQ7EWjpBnNc
A4LK/VRugPW2bCkJM5L5fkoC3L16pD+1wPGDpsJ8aDesrDlStAoAS23qoFIAR9Clv7KH1qv93haJ
CABAHNvnljexM5f7tHTvKnIqtR0FAoW/OAU/NMvwSUPGIf0RuE+6A6r7iCbC/zEu329P9Iqzufgq
+fezh/OsGVzTCoRBc4aOZ3+6M0sQ44AfrAJx8G1Tq/N8NgHKMUx9HEJoeYokM20SsgZVHzODcCRe
Iti5JccSbyniroQhKLlCvB7t8XAyarwjmqwqyVLAYw96kmaHLtV3QX43kW/QDb89ujUnI4kWIWaB
mwG9sZcTmRpLNVGrXRKA68YjT32x12w8BUtr6e9um1opKwA+izFJ5VXpPpUd2woXfnPplqQi76n5
qa5+Eu/78OyXcbE8DfQT0V6b7mGoY2AqwWRXHm7bXxsqAg8gFdEfC1yGcg/qvsZ4TgRm1Z6rQ92w
71BLzXYLg3rBbUtrrudNOwxXhI/7UNmdJqj7AmHgxuVzVL+z3rfi2XpYzAIEB/ss39qgq+OSSmX/
s6ZsUDovXaa17pI4PWqPE0DCfrHrx2zjzXoNu5PZCFzsaKnAixIdHJdbZRAI0DNbWxJ7iqHuriPd
3iVB8FdDu7BmAHp1u9I5ThqNePmDsjhFdqR6Sa2wrO57dtebZQjuf9JF5vLkzB+Kzg8r7j26zcaj
ZO3AIvsKRBpaV9EBoqxzOvf27DvpkgCxrYcWtV5GUM9HU0WNKMiLKWYgw45af/iDLBF6DJCxQV4U
qilq2rcXrGMeuPMS7zPUDmyTxX4GiPhd3c9x/Xp7i60sOqIslLwRSwKLrvYOVuh0Enj86UkOIsGd
kddG2A1tsaMj6Y63Tb1lI5Q3J8pcUOfGowhJN1dO+JmzLcuAc9fjRuJ72QeX6HXcpoicyWyY0SIo
xATBNR7PVEMj/+KCodJZjP1I9fqYwZG9o8XcQAS7oOEyutWDj+h3700T31tFkYWUBONjadpN7BOD
QsCh9XcNHSEltbip8dma5nGHbLO1AxaifiFCz9/NeeZDcXZqY4J+rw0vtXKzgNtCPmiRckLhTdnl
3Tj0ZT42VtKOp3qgj7V48RlKBr6/sU3X3OG5JdUf1XnR9stErKT29sAvAEC6IBKiu7xpj0bx5BEw
g0EprsrD1s725ReRPoyNCL1Z++v2AttYP2V9JQst3oQ6lL1RD7pc3xG1PxoE+BDdaGJmI8G+BYi7
xm3hWJybkNv5bAsNWr3MQVNZSeU8uO2TR9FggFiCj+bBm08ze/KABERSlYjT4IrIBDtRubOA+inf
/clY8RzCjY5LT+2pMipWscHtrcTRtZOlTRG0xreeePIJfT2f/9lQtlBJR90Yhs5KRNRYMXEPddSS
yDvQ+4ru+jQmn/9fY1I3kjmhvYrUGFOB1LsDZBYg2LctXONrgA1CSwqOBOh60IqmDMmaabf4jWYn
bL6b3V/Mfh1CW/wcIf3yvTd32v62vWvvBnNoGUP5RXodXblA2WAuNAdBX4KduS+a57k+6oRtGLne
9lB01aFu5cJFovCqhD6Qt2NuBRbPhOdoXRfNAFZuVJU2jrmcmcvNAOoBOE9ZS8K/XCXforHay1rN
dZJh7/agkV9OWqQVCXU+fzTKLXzkyryhrRI9IOjARrbTU0IBUk0Zq4rMSdy+PvWAjmlxY02/jaqF
Wp2H5JEUwsYtp+43Ons6tzyGIaUd3UOkmkI3YwALLGSBTs2cFzvXXvx9X3HjyDsPVG+jlz951tAe
ejNrj9ypyo21lANTZxldd0go4dLHlahcUXQpwUw0dU7Cdr73WdPD3v7OATfTDrc3ptx4l3bQX4ed
4SKHBiq9KxapYXFBSc6MZMljR7fC9rs77x2x1eJwvY42EOJ4c0n9AfTWKMPJJf2RqF0DL8ieHECn
BglJagU75NPo8faIVh540pY81xbqgIDaYMhnrjnAFao7zDESY3ktWPBqzeXORGm90mPOdpNXRKPH
QrQsDv4C2NWhcM1jZYdte1doAGh9oHZcAX8z/bj9XVfsFih8oY0XG1nONMJoxQf0LmjfC9SuEg4S
rQFMoCN/6frPrF++TYMR9chZkglktZkeWeVz2RYo/D3T/rXV+YceSBG3MX9Yi7/x8Lw+zsBD2Zgo
eENk+lWnYUycUxAdmomh3Xt1G3LRQt4q8mm+b5dPsxZ2YsO7r8QJ0iSsyU0nr9HLBZp51hgl/pLU
78RUA6yfxmVLyjDTq0gbEDfopR9OT30QupX1nPOd7pRROnl3GR03jtlbMuhy/4PWCPzAsukL3MTq
/vf7tpq4yO2E0zTYmV5V7/vUmI+T6FnS2p0edq2WAi1mT2Hqt+5RA2Ibfah8+rWxPaR3vvoSHHdD
6rUBuKo8JivKajfTCjvxjDl08p2n/TWgA5v5ZWiAQZg8DZH+0EOI2Nvdtny9AzAFZ4aVaEkfKs9i
NqagCjpwSooWHS81XrJRHdxr1QvLN95dKxl78DKj6mE6UrJbV1PZqa8ZAEFRN8lPbf5hFBwE4Act
KZGC1HjYDE3o8JAF1l7vNiAXK74BpuHuIPggO5pVNHRl1amWTaObWF4RFrUVBvYXngLEAueg51Ax
JqCZ3NNuZ7Ew+w430dJdB6XUtDsK+7Eo77KM7AJ/3viua28vPwvOHswpEHxT8RmmXwxNaXM30Rzz
aLG7LgMl9mLETevs098HwRqOZUCOAq34Nraayms75YbNLUd4yYgW2P5EwZMqs4ml2JflewH87zPl
j619l5fiwTO2gsnrG8exALPRkTnB+l+lZ0feoEQSTF4yWDsOmks3fT9BgW58T6YfpH/nfZpBl93M
5WGRfWCvQG6JeaN9Xt42ylG7+AQlUNLRh03ngnuJ20WGtjerT8CeInn66A8PJTjCb5+v67vvcsDK
wbZ8Y2k0bfESPH/diHeQbPI6ASyJ32492K9BvVhaFIgQByLKROJWCc54Myz5UNteMudoquw+5Si9
uQ/GAiy33Q53yE6UAF54MUkfq/Hl9jhXF/bMtjKr0PYpwU5reUngHYrupU3fZVCB33AebydUWTsg
OywcE5AmorNbzvbZ7Q4Ig9MwYpXvbE3HDulJahdx5qUTeBAaVvZxUBooJA+9BUxHMYCv97Fnxvxa
dFnXhyU6odPjrLPiaw/BmlctCKAqgyJL81TWM9gcplZAqyjAf5zFjU7QlzEVeZMeh6rU/ahbyOJD
LANY3njKuPcTrclFF4Gtt62jYjboR9/h9Wc7F9rXdpHZAJyCxTuUVo3b3eGL596DMEQb97bdIU1o
FMAERlpjyx+F4HzEq4F8HRYGbSIwfoCs1Eohk0QogEhuXs2vXB9THjeFO6FN0zLqqCktdOu0Q+81
UeXW7efSm0e8yJxWe6lB5wWOMBRInUhAR9B/mSli95+gKLewCfiMDAYQ4OIbrTlrwrlOneZpga97
HdlIQCKPto1TZRDSRx1N6xjMYxz0gqNPZlBkDdpp0a0M4lHIsLHYxdxUMXcW/s11c1ZHrJ5QfBlN
sw0O2uLY2dc66OBx9NFp+33R2uDXFHU7WR8Fs8lJpECobeT6lZMH9A+qg7jY/xGeVF4P3myLJm+h
b2kRlEsLzU3GoplCf9y4u5Ub9G87kvvch/ANQP6KHXDOpMsCsdhTW6fBQykCP7Lq2Yn7qi7AcMLp
gQbMv2vNPtYM+pusYv+zDpUDvGFkRVQ585WoqzTrvfI0nYJvqPbePtWKr3z7dUhE4ImMaE0mzC7P
W5mbVWrVS3kiROyoN9wVzhBxFLfq7oPJDq37ewjCK3uKtwzmzO89DfY87FFbq9D514abbULKhXtl
RYl52o4ZjWYYaFZ3Z6xQ8Liw4Nkdhvsp6I5lteEZ5a+d+ay/reElYiN7DtpitUQuOZEE5DXKE7UX
PWrrbI6s2Vji2yul5jT+NgO2FLwYAesDrPRyqbq2rQe0/Zan3mn3tn7UAB00I+rzw4KctCAkRhd6
zMqt5Ibi+K/syr+fueSuyy3NcrFkbv0UTIehZvugexm7rQGuTuPZ+JRj5pDKMNteigHPoXjPN96N
a84CjQf/zp48CGej0AJcnpOcPZMhT6l91TMd+L8tTp1VKwBAStUoyOHoynHinVP2s6PhsAbdgZss
dGsbYc7vxZN/r8iZFfUQBU6OHqsM3ZzGJzftosGEmyb6rhU/mfXx9rZbPUqBj3oNkifAsErneD5v
OoObBbPwCUloJ7QcEAxaVaHHJs3KAzTJQR7fVVvKCWvTCAJM6XBBnYCX66XRrEkNbLOiOhn2zwH6
4Mido5siuT2yVSPg/kPaDm3PV72EKYZbd35TnWbbeJoc/SkbnKcZtAa3zaxNILT6IEMH4DQeospi
TXU9CbPqq5Mn9hX96tmnJotBHhlXWz1f6wP6z5Li9fiEhhDNhKQ09t0dqPLwmrw9lFUDgPJJXSFE
+OpVlHFrHrsBBnq93vnzQRfousk2Nveau0E56l8jyhFyCSha9LGtTh06Zapdm917zWHZSgquDgVX
KrKP8rGqK6tiAbC8VDrH4tOd3iM6bKIct/nt+VobCoJ02XiF1x/QrJfbuFraFAzTTnWi+c5Gq2Ua
BXiGm7vbVtRX75s7ODejHFEdARbzrIKcdIoGcySZeEQX4y9DtKh5LqmbQuy8JjEyVPluTkf0mA0e
Wu5tbQz1AWqMregiyxPNAW9UbTdQF8QbxZzFk7VMkTNP0JoT1vLh9levLcDZR6uvVGp0HZCamBs+
nYz+YC07w924l9diGwlJd7BX8Ry+KgBPZZlNdEAR130Yx4+9XTybbArxOIVc5k9u0Y2FWB0ScIoB
ni7IUaodH72ete1o8PJUB0MZT4OjP1gUxDMBLZ3D7dlbuyulzNw/ppQlp9Qu57IcyxPbebst/rv1
cQAWBwSND0Yv5cJfCB8NKueNoFce9YAo75Yo4Bvud/VwoETzjxXluqeWyBZiwwozUUutuntHkCgY
v4Kc5f3tyVodD7YBOi9wqeAeuzyGDGD9ToBW4zQUXx0vWbKEkz8ZDMBbsjaDBgUVluKSsRdkQAiI
7l/B7dBb0N4cJJvh89pTRKoK/mNHcVt2wCrNXBCL1aO1czr0GGroWtNExMCyAyG2KDBAjZlvTOBq
6AmUODDNHnAiVw1GAiUaSA0ieBJOF+XkGTnlAyi75olD/6KI8vS7mXmRz9D5envpVvc53iXALwI0
gATu5dJ1rVnOFkcgQMoy6tNfQbvVPbG6Oc4syL+fxTfIYtk0Z3jczelHPt8jORzy8dPtUaw6IlnA
RTOm41oqn2ReuC53Szzh/OagF1GKRl9jF7B9CQG1LdTQWrjxViz+ny1lxhifKgAtYKvqgBduwTdo
PwOS5dl0bzpbwKHV5ZFpTeAxUfFQ81G5uxRoPEEI5We6DubS5qVtyUY2T1XyfLve8NOyiw7RGkoZ
lyvkzbJPkJbVCXXCwGchcnmsuN/P/lfN3A3tJ/s9iO508or+8hLSf8wKwbA1z3HHq7Aym/3ttVyb
X8kKCuiZbIZRH8yjNixiJnV1mvRm19SJCViHAF+eXwM9FWwEEGubEy30UIOS3e1IFl0OvU2R4i10
xI7krtXrsA8ea6iU3B7QmkuRB1sqaYO7V329CiPo0hkaHqdx0O7LsgY9DNl1VA+ryaAYFgj76yFs
HW2rU3xt8wDEARQHIK/oqlECvcGtBqPXkb7RefO+wZrxubq7PbbVxTozobjLarTdUQOz6AnJPdez
3xvOY2nRfdOP0exZG4u1ZUw5ebVsr9UcR6aj9hWHYiOYdmixz+z5NNn+hrE1l3I+eYrb0sbZgOo2
jFWdeHbIEruFHRJe77z0iZFmR8zNMHN1M1rog0AoJVmilJijll2mZseqU82Q5wgbZPfGiIHHFYLv
uQkspNtQkIz7dQO609FAF3hpMKi/itb8ZteD14dF3gOCijB0/F5Tj73UoirKncNFsZepV0gcUf4z
CyggIR5L9Q/57BVp6I5V+jISw09xuJF0fNQqMm+EiutjC/CqQdkIdIpKyGP4c1WNUH4D3g/5ISPM
hiPYWTZO2qoR9FoB0Yl/0CV5eZrTDLVfgXTeSUur0FwO6GEMdfvr7S2/eqpQAHoTCYfvVHehRhq8
OCo8Ajm0hgrQs+7aGWD821bkfKgpL/h7zJaPvhioDV4OpfSXkfrQVjqhYWLkaFIBiO5+E8azOhbg
ij0P4FsdF8CllXxmDfM8uD+wFQbR+OH2GFaXQ/baoEQDXlAVFlL64K9nPn7dCT5W5ZOX03DIP922
sTqCMxuKA9dt6FA3BV7MDAKed2nbaGFf+Cy+bUXl2/r7isRbVoKdUORXU4PLoKUAMco387IXJPzs
P4pwygBcPSJHT6p3zlGvy0gfD87H25bXfB5gaSgz4sED1jplhWYBJgOXuLigilrsWDaCZ8JroM0+
Le2DxvWT6TRbEvRr63ZuU/79LGIzRr0p2WBj7zV8D7GDR1CB7BidNyZ1fWgQenOQFkelQXUJBWOU
c6865bYVQ0c57ks7NvXmJRj1sKYbtQwVqfC2hECqObgOsdmvoFDQsZ/sLpuw1yEpOz3lECK6pw3Y
TO5H9zB8PgYfbq/c2iwik4xKsew6g5Dy5Sx6c4Na94CkQd++ENdEShTUFGW7u21lbRKhEgpsHGDl
iJcUK11hNU49aVgrR8TovRYM3HPBw6TXp65t/sC/yo4xEAkDeYBiyeWQUJHDU3KxoHVfguuvPwyQ
Gx+3GhBWR3RmRIlaNNdNkW0xES61c1ROAH4W+8WaozT1Y2tMbk/f6iLZgIcBoC0PtrIHW9GUU59j
D046DVueyJLetIVO2DIiR3x2nso2qLjewEiF8l25pAf0rwMsVmycpy0zyis8sAjKmBqO7TCGc36o
tMctKc8tC8qlNNWLYBmVKSUAiroJjPaQ9C28DTihdGnq1QeJpn/WRE1cicyZM6vHdPkOiyZQ6tHl
D2pkMsBC0gpVBHifywVxeOq0qScPTemGXvCtLKu4AXHaH+wtFwoHsitRsq1eWjGafggsDeNw9F8N
fcyKETQFf3Qkz4woS9IVZEx94lengoGVxAE6HazjW+WQtWAEbSv/jMRWqgVVV/A+l57aN+77ryR9
MMhuC3qxasMD15Ek0pcyUpezVQKG4LM6RfCbv1rjr8Y68PzU2xsrv2VF8WCG8IscvadwysZjE6NT
HeH0yzRteJV1K+iNk8zrstP2cix0wgvWLEtyYk5zNPP7agggoHoI2q+3d5hc3KuTAontf+wo+zjz
C0hXdOi5A8YhMINI7xieKCL0IaVXWN/IpEebAdfW2JQYux1R6R6qGrnwL2XwcXzywEMC9pPbA1Mh
bm+XNRL6CAoAc5PA2ssZBAQH1yXm4tQsL4tvHmcL5MDsjgyRNeC9oofM/tktH/oF0DPL3t22vubm
0LiMexsIbUl5d2ncXhq80oMZcAQII4M+lj56xafbJlYTfrJn2ETKBaQfahelW+kGC0pU/To7zSNT
Jwe7EE/eBA4Z8s4SzyN4RhtgOh32m91QcmpNlJaQD5D/BwHt5egg7WKhSwbOb2n/0oBX7UOH3A96
hPL2r9uDXNkqkLw0kJeDKbRdKdtzAfGFmOceLaFAXiP1Z4/9nlTHZisjt24HI/EhRWt7qgJsv2hd
2RuUnHxb+zjb7OvEvbtGZPctnqMbO3Nlb2BM/9mS33J2l2d620P0diAnb7h3ih1GlU8bPmolALow
oSyQ2VeOaD0MZ+pxAdYF2PdMq3yhpEpAp3MMIFZze51WLlwA2EF3bsu6I7Aql2OqLatnrY29qOev
CyCz/lZZc8VPXRhQRkR8wqx5QNy4aAgYd70pDll9579kbb53KTv8Lt/233tcUj1A/wb1ApWsuKOD
YxDIWZ145v7UTOcFsuEb4f3qppOqA2i4A52WGqXMweJps8CYhjFqfnTDQxYcs24jpFtdGcD0wPwE
QS7ghy5XZmZ6CkENOPgGDS+T7+zz+feDLVxR/1mQX3C2nxc9C9K+IDg7uRuidoMOjj85MWcW5Ik6
s4DcvFWLBRZcM+kB3yH0B4qpf2AEVSEQztgoQWEbXxpxSs9oM4L7ovYeum9jcJdu3AlrK3FuQBmF
yzthVw0MWG2IDlZebZzBtSOCuha6dFB50sFjeDkAneqTjTIxBqBPXWg7GRopgyMxvdADnavNE0Po
7x0zP94++mu7+NyscjJnMRDedA055emjzn5qNvLfaMvMtspMa/cd3o3/jU+5U2ekoErXxPhK4hen
tDG1aBg4icHk9UKcZyKMZ1EEXxpuuyimp1v05fLnlUjpwrwSJmfGNNpmB/M0fV7IBzRtQIZiBF2Q
cNqIpRu5hvVZRUEBGRuUbd44uM62fDGxnHQWrEEEJwfI1oTOO7lvnC3azlU7piUtvOlLK7seL2Uj
twOsHjAWy3jvtPcNuYcUyO09Irf21dyBjAsQnrdEjbJ0mmeXNFtwjcNEyhOMZLNUvWVCWR6SewzM
YzBh2yPun8p7BcL72W+22k7XJ+zfoagklZUXoEPax9VaNRL6Aj2Vpd8Hf+SM0OSHiAfvWKSjlbPc
AUTY04mcBv+jn/kx3BHv+g2HseqQZEYQuFm0YL/J95ztMUNoNNUGTJmlaU1c9yiGaKXzm/xXbxcp
bjdEwR5OKFJ1l0MRQ2O2RgcrzHBjLD7o7nsDvNpTbBob22xtQLiKUMMBr65UY780BbB149WDQU5B
10L/xiN6hPy32Ji2tZ0mqS1gBxooV7AkbTGdCVBu+KECKGwr/UuyMJBA36p6r+00vF5wLFHrAIBb
ubm7afBbh1jY0cD7HCoe+lZUeBvvzNXBIDX8Vo2QYfbllBGjpUNmmjiZCEOmTyAj89mGK1sLRsFd
948JlTtBWMTNBxOrUkNMl5ZHMT262cHQPUgObeUy13aAJZEX6KdDf4muDscqqn5xpvrE+myPh5dM
O992ZasWkCfF2pvAhfnKs5KYGt7MOWIRS6tCDfSCzR+A69AP+p8F5elfd9PsWG/PY/aVVfV9M/7S
ycfMIxsX9+qFem5IeVzlmVeAIwFDAdgxze7RcWolzkfkmcW0t8Ftxv8gwjq3p2zocrQCTmUYJ6dO
4jgoaAo2Xj5rhwaclOg3ACUaTqiyPH41irFy8bgyU+ugUTesGERGhi9pu0Wos2oJtBxA++N8oony
8uT0dUu90YCLtvRPbf8SIKtQWKiB1VtCMWtH1Aa0Aq8rC1gyFbKWB0MK9pT57b3ICusOm6HavNbW
tvW5EeXgwAtUXTnAqWWug6zBPQgN/mD1wbFsyLoqXjyeHObZbVPaYzqNEyzwmqE3CAAR56fubLxF
VufqzIhyb1qZoblmjbmyizoOxl/ygIJpJL7tA7asKCEvt6esYgWsdA26BMnke9Hs99BLA63JxmUj
512NnEBFB+8ZoCsRSZfLWeuF3YCBE/55+uz+Iu+bpQqPGvQ56OtWsWnNTYN6GxQlgD/hTaqsD9Eh
ydAsZX0KKCiWl4byHywDn06e61oimubr5I5bNNKrZwh7Gpo8wK2jCepydEbGoV1OqhpXaYrS5xzR
ioVWM8Uu/3l7ydYsOS4y9QZQpoinlCUrtFzr24bUJ8M5sa6JuzwBOXCo0Y3muLWtAWiXpA2AtAY0
0S9HNHPaTUHW1Kdxl/bRN7rF8LL1+8qMdc2k+bTGOHTvYWxPgF1n08vtqVrbcudDUM4Q+rTmpoMs
rczlzPyh+tryB2B0o9H6idIAuifvb9tbcz0gCgBgEupE0I9X7jsDJaEGrI41zqwAQY8djn+A7UM0
KFOlQMYgElEuBZNRNmcQ5jtVfYouv37XuJ+Lvyhoi702qqstobrVixXAHwnBAdIfHu9yE9QLIs+u
bmEvZS+szpMWJYJMR2dr6WrhTL5lzS9e7I102Vi6tV1+bliZSjqlplEzGGY5RccfZLCLaZ/WCdkC
Bq9tQ/ARyuS2ZHxV6X2GwnEaEWCba+PBa+/T8fAnJU9JefivCWWn13q3zAz9VKe3ySoiMd5P2a/b
W29rGMpWB2dPmc0g/j5BeoWXO1I8evPh/2dCcTwuydOAgh5XzhT6JDBTdrtxgNZHIdExyJRLTq3L
7WY5JQi76FCfTCtb9niGQS7P8n45wsh2twez5hrwTkS6ADcFSp9KlFBmTWc0Eyz58wBOiN6Y8JBz
gCgO6KxDViUbHsfU7Y9LPxhflsncKuyvjvQ/+yocqCNQTHEgtX5y9S9Yr7T6+Gfr5YNMEMcXTkM9
u0OmEVnHxBHyu8hvoba8RPZWa8DqOT0zopxTzee4gj2/PhUZP2TZHPMpKXzzpeN/EA8Bm/XvaJQQ
n6SB7oragScCYSg60JB58dhGyL0WOIDnFfhv0IkgGFZtVCAq6p20Plm5Dl7rR+bTsNG1cLcRda0l
4HBHyHKojmfxVUqsgUQL06y3sWhmCPXP/L3/YcofN2+ktRGdW1IucWdwWeNPNm5AqD7kzce0/2WT
aT+wNOymrVeYXGs1wvOkNKAD4Dl4XpXTy4H4hkoTjFW/WhDUodXiwYpf/DESaUi+uJsqn2tn6Nye
MripLqbCKLElrGU8eZM7Q4CrjfzGDd0h3wm0DwBRPB948BO8Zvucm/fD6HwOzDnqK3fDc61ONDIc
kgEScrmq7pWeTmBrgzLTadTveW7tR5ZGXvMwOO9Tbt/d9l0rtvAwkP1KkuL+CnQJQQrho3O1OGld
4D73QndDK4Pmg8bRkOWxuoXmWks2HKYqhiGzX5aExMswALQyKrePU3tDAfWK4oTmlij9BDIRcIXP
Qdibz6Lrd4FVvBjlI9EmkA9+mTkyysar0Y67If9lNVtUOytuBx8jE726B5pwFXzl8kAbnakrTmYw
7Ju9w0D9AfKlvt146q3bkdkkXBG4wpX4p3GcXG/MsUC/Rtnv0XXDQtsu5h36sfgRbW79hmeQW1Y5
QhBN0+X/EOCjW+nyAtRAwirlmzDJIzrVlypt4nF2flOY4O+lPLOiOG0oixaeVcKKhc7nhu7zYt+4
ZGOXrpxO5PuQWQR6CV2PahEH1GYstykvTmB0P3jmS91pd2nxJ+tzZkQelbOneFc3eN77E4oo6A0t
P6TWT/BBWhvXwuomkJOG1z7SMWp2uQI9Y2d4GMlkWveVvvu5CFBaVRvJxbfXwdXan5lR3GchHGEu
6VycsiqPKuO+cp8LWzt0joj4YL8HoV1oZonRfBT6XcDcKGBznPYsts2nAY9pugvmk1d+BeOI5x+p
dcRZPmkVu2s5qGWNZ+cO6Nnd2Gn/R9qX9saNA9v+IgHal6/U0rvt7vYS+4vgOLFE7fv26++R592Z
blq3ieRhgATIAF0iWSySVafOcf36YPJubksxCUBStPApAIqYbPdjJ/dlHkoK3YOMrRJ25SZ+7X4X
f4Eiw67/1wqbskwhF901KqzgCoq7nR2Daq1tVE6mYnEsyFMA3YlWGJFN8w6phCrzbCVTbB8Fnmmy
gwe/AXvQ458HchwXQFEjRwz4xex4F94rDYbQNi1KgBrg1A+JGfyqGio7k58KKy0YkcEucIzctrm0
LS9tMjtmCoU+qVsMDkeGrafvg7SlLeesWNow6KZHCxXylhpafa7HpTUDuGISGu1R/AH916E2fubG
KvBuj0RdCpboV8IJgDwcEqXMUKQoKeQghZnSVVfdXliDayFz/A3ogmywrYMDjhhEIrmdkNQLvdh9
fXqpbGX71LnaOnio7Fom/cZYgeyGVHa8iZ3njGR2tEo23W/Ot2LE7N6+/FQmxdqNbehTI4z2NMNd
qP4ZKqvbBpZAYsqlBeZBIwxdncg+JkPR4xXqcZ4+gE9TfEzk0h3ATWZG20qbyakNA5x8vAZ3lsL2
60i5MP/VNX7hyn4fB5naYoAy+J1Bh9ZOpH4D/BLKE/fdu/+jeR/uICsfHpHyuz3yZS8AITGgYwts
kNAr6sQoycHxUkLlN0mywgkNSeNsG5Zw8Z8BAp1v4ihDI4rFnJm6n5U4sCuQiwmeFr35PXUNPVoX
LYnBbUQJ9FYICoLZ6DRDclL7NWqQOqS/0OEZgOBp5BY9lqIUsgr/fhCzyawUMptBgI5mA+r2Ffoe
IFE1yIat+sg9DZzDfHn4M3UFdhpoZ3UmVGlhmIogfoZ71aNd+LEzySGJ/R8haMrbg3LIfg5yTpTO
k7vIGw7SSRy9QHrIkbGB2uLtFV8c+cW3MPu+jKCmloM/ag8FcmP66AVwP+XrXCdFzKteL/W6oOtR
A2QHWd35GngdyhKIP1hajy57XzxmYJJswobE0kEot/5oeH5Aid84hgXtaXeYaf2gMtF3nEzs4tX7
8iNY3ysoqgESWsrxgu93HaKWPdWHgNCcBI/NpzU40ltERjQ8PNaPvN6/pQPj0jjjZyHwL2qqoPl/
DFJn0N9QsrK5GlZzdPoWH5E9n6lzMcnsZdGi1VgOE0ZYbRJcfGV5W2fbPv0pKvuuewe04y9OKPSh
AGsK/mSwf8xB5SJcaVORWZDLxOZptiVFZRKoT5oj78NDJixlUCHCqEDVCElbPAuUa0tBVPgCIHjR
Pos7OwtPpWTYczXPB9Wb1aGJA1Eaj8TT7S2y1OADKnqQzcxM7UhsMn6bKnFkpCHaXYfC8sopsafE
86tffUWkfRxZB2t6ArPdNuJclVnOwH/CJG4yAD7jnoZqyPVwJTEslKSXo70lf0TygEJi7moaJX2+
y8LAqUIVWK6RNJCjTaaJ6LRe443FyUQs3T/gRf9+BBOsBj+jUa2BQEA0XoC4s3vQFKDlcxP9Idvp
12jhQoCpASkqYY2vR6sMqWZCTzPGaB2z8ab3JiFBZ9MPE3uR8z5YOudQUkArCHBxls7WfaRBTwUI
COCpQ7XfEJbroYwVGZzQOn8wuw8N9JqjyQ5JDPShXQ+ojvspxZkCt9FcyGuGpau85+G+BaUgrxi8
FMUvTTFxBQA41GkLmOrt/FnaJ+cCqFHyF9vg0giz+9Q8nOK4hxFDdt7aHhLHpLOjicjgAAYc7Xjb
3OLsQeNKBPWSDPVoxpoR5WZkBrDmG+JmVOfyM4Eq6iCBoQOMvzXHzZcis2EBJIKiPbY6+xoyQGw/
Y4QQNHuF2lnpH6wk+fQrn3f4Ly0VtE2gZYyqKuIz4xVQMg6sWATfSKNUa02CwEm6m5oVtMilcAdR
gqDMCNXvZOsZ+kJV7yWivq47O5weA4mHWVraBiY4SQE2xl8Qq7n20CHvxQrsV+A8U4p4YxpN5NKg
ljibbek8wiYDghZMzui6YCJIlk/KWAxqtJ86fxUmgptRwPXD2oHAPGmybV12x8goOAf90oKi2UcG
4wPuFfjjemygwkHzB4og+7AzbbA9GJCZ5R61SxN4aYQ5+iQpV6UeGPr9VB2L6VkNJ86mk5fc5dIC
s0T+hISNlmPyQus+11vHR6O+luZbEaQSmTGRNJif1WkrbMP0PooPAm6ssUaiMp6103u0uKkEr3y3
TyhgnMZd1LtBMnmqsqolkknVupE9g/L65XlfzSx5PFYCmqfnJY/3Yw7NdxOCG280sUFpzZmh5XWG
QDv4RAFll2fvu7h9gCRCi3MLhySYAIBXokRASjGRvNvRaHGhAZZH1QS3ADQ0XFuBRoTcxT6shJUJ
oDm1wb9928LiOC4sMAst1NI0DA2mLJcAVO112wQJd8aDJy1bMYCBQx52VoW8HkcbqEna1tgVxmA4
HUo/cw5rGFe3x7IUuyEQ8K8VZiwp9csQ5APgOpoOsq85Vv8bRb+uSnAZBXlv8Gca3V83ByjEQ+0L
iBhk8Rlvy/txUFMLXCE0u0M+Lx3iQwuWTSD1gr9xNsCqkL6W0VGoMQOjlR9ntT/8Q0U54sZg9U+y
xGN2nb+XvTig2eBfK8x4MNQJUngTnK0t3KSFXiLEY4RgO9W89/5SaJ5TjNCXQJ8yML/X7mDocdUY
PhYq0SnCSW6Xmq0lP9CqUaixK3UuMqS3XWMxMlxYnF3nYrvSzAiEkGIj1Xnn+LLsjVYZELML1nkT
vlQ+r9Sy6IoakGWzmAa6n9gVy+O0jCeMMM4qC93LlbYe9HqTZdBtKJOAOj38CQJTEe+xMv/wt0W8
MMwsYggmzIFmOOf1ucW8PcjqbzRa/Y0/QuNWBYRu5imUmdkEaM6ffLDl+payAiI0Rhal1jk3scUl
A3MYariIfjrbAhP4II2mDWIGCqCkVaLN8GJ1IPJW85UVt5xLM6tBMW9miHCgXDMTYsz9zddDUjO/
qxsBcdAsKAmlaQ2+SgsvrQ4VcYi95nZ4ELcpcdskWRm6a5Sn2w66sPlm9XLo+KIgBr1p5rEXBoog
aUkSIzeF9DsY8X+UIWi2896w/SDnXFIWjSHZig4sJK1Fkzm8jLYaklgA5Usvjhl0zZLOzptUgdo8
jV1cSHnETYv2TMCTZ9IPVMvZ3RCbWq/1DSgQBgUNrp20TcfaFqFxLdPw4/ZELmwAIK0hIwANH5yb
bEY5LU25ELH5UC5H90CQDEgroTneUQs/4jgNzxQTVOoxj0IB1Dl7yUcGgLZEGiJSQZzj9oiWErPw
TMSSmVIXzLPMnu4DWowoL6C3Vj9BpcLOnfgx3ojEv8/3hd152law842wuW12Yf9dWWWCNK4FkZCK
803KDm2D/DZWsXPbwrynmFgF5SgUTWaaO1QYGQtCArWX1kCfZtV3oJ8RoagU9q+3bSwcNTjS0B2s
WnhnWexrOIS2jFFo6JxUy3CADK+xE4PYnXIIekhuTtPXWU1M+LxtdMkxgAxRQfmAjnnUna+Dydgn
UZ4rJu6h6MuKq7cEeXyBtz4LRwyKW+hAQ5YGDRMsGDfVKyNq8IDaN0Ftx5bsicFJ24aGLQpPXPbb
JWcA4hfBAsxHEJNgno/p2OqQV4CxPHtOLc2jb0rkkz5KbQD6/mLy0AUExPzMw/qN5a0oKhH0IhhX
lCsk8AVxBRBWahfVyFP0XhzVhSnmsSZMkEVQC2xgClCA2Lz1/Wk07yvkScqCdzAvOTsaTxBskdVC
8YIJ8G1XtEnaY1hWcOqg45vmKudUXspT4uia2T5NpH/QEH/tdlHch0av4AxBFzEJrBJ33hF4mtGO
oWJD62lF018akt+W+Bc9sTPXIp7yqonmXtbhFUGP+yBC83ABgfnXrrTxpL/tFUtHCJRpENDhfJD7
mLfcxQUOtfswQkYNvFhj8pi0A+S58i2NLJfyyuBLm/fSEhNtu5COLdSowOzWVJCDoTo0kP1Btk0t
ETkBkGeKCYAQ74qGPAcPSRl+FulnV72ZKgfUtDxvCOTYukjO68zGrfTUSnIDoxHVyM6F1AZANssD
j7ac42J5LACNzS9idPyy/l0WyVQVGEs/uF2+njVCOInp5aH8Z4EZiqkUQa3C0/bmaP8EZsjf/U13
CxBJ/5lgLrb+1EJWeKZP8uXXsCBV9z7xDj3ePDExB1QqWQguQ3AHFBvV0yB5t769U5aCGgjqZpJy
CBl/KxvoxRhaIwXbB1QlqraAotMh9je9efx1285SQLu0wyxHpcRQHc5gp4OQAPhVhShd/bkFkGIj
wWIhO4qwdr3nTV+zcmMAc1YlOcDDjMrz7d//AmmyF5BLA8wFzip6QfbjmVYBuudK7cpuntso0AVr
Yzr39HPKNhHK7+nk9l1hFy9QItMnCPO9jalFom0UbAoH/MICjwBkyUdAPI22Udz3ACZjBj6OQlPV
Jr7LMMFIK/wegiMXjLu0fKhmoYAGkhGctUyY60tlMDrDwtkHyd0CbQeqxtmvSwVn3Lz+M8EMww/k
1MoFiD41abQO5MMY9bY+OEDq3/sR0OeKLxIJoMehfGwqk5TnOHcgQ7bKpdhRwpNGd1XBw7Us3Zpm
TAvcCigAPLaufWpUii7uWnxTYOQHWT+H4y8pKndyptxVirqBYAsPpj6P8puTAd4yv3vmXjNmohNx
kjsQOoIvIn+QpNIrjF/tnJFOd3r6dNuhl/BnkFKb+wCB24P3MDeAAuJQeSGDPcs86NtsL67Ng+I0
nrbr1rKjHWM7dfUzPTT300/QFDoqgSiYIwDW09iqk3rGSiR8aeRFT/vvo9j6+yCkkFWP8VG+jE2k
Rmtcu+3OUtdUNFfxWDsNSCjV9jCMqm1Seszq4cFszBcgfb3b87MEBbicH7YKgspI49cqjhDhPl0L
6/gu3fqe9OKvwTu5j1bthieVPC8uu/hYdTRkoqsdbMlMkFT9uJCH+cxq0c0a9kQeXroCtOGc7MGS
V1+aYc6tFJ4uCyGmeOjOcmnT3MUhHK8RnxqOpaWqtIriBqilkbfDPWmOXZcXsUrtlMhADbMt1bOl
Vb+soNmpidaQiT6akEqN3QywBr8yHKnSOWfbUmDE0x4PEbzoJJwK18brVkjlEhy/+1hZ+ZNhl03o
DTkPlb60YwHNBpQBQEikKJnZDJRR0coImD6ECqJHpQA0JlRILbRIFJ36EdYCp1S1aBD1WhB3fymh
MkEJmammGXTMabgxNxr1Urs6Zrw0wuLcXRhh5k6S+wBEzSpQg6jVdKAhLK032eTssKW9jlbDf0fC
eMcUdgBg6xrde4Sz9F/UDOxWuvxpJo62RW3ExfzTo5s4KYl3yioqgFBTnWYv/q6P2cO0k34oXrRR
bbwWH8CGsJKGp4ZuTR70RJkX5Na3MCebJVZ47Fj4Fit0gl34K7S1H5oH1BQq4Ynrb5W95OFgy7x+
Hza7YQVMUfyg7tLXwc3v/Y/0vrmLvZgMTxbABs7tILd4q7mcqDlYXOzQLpxEPwzgTQhvLlhhEQ/c
AKx27kjtFEnvbfFqNcSEQ9vjhm4G4a7/1bgUcrJrg/Mo4Dk2cx4Z8ijTaXbsFCmq5Jk60SbkNBUt
Rdj/Rotz9nq0glg0IVSo4NZOe9C96sCZztsejRrc9e9TLclFTcBSi64b2LeX6vb0oF/g+rcz1e9z
bV4p3Co/cmeyRYfXz3p710Ox+9qEJcQ+Lnj4fF3fiem219eS+XB7FLwZmv//hb8J+tT2yQxHFrot
9iipJZ5qBG+evkUVP0QFZ56nhHQKeEGhnvArBnsP8hu3x7JU+Abh+v8GMMSq68FIOPaCzoQpx8/v
ZPsTQNvXyInvZPcx2PVPtCS/wdEoe/GDvBvxml7FP7qnZM3r2uXNKRNgItFX1RiQkP1kHvIBt7SQ
dzmf/fb/DmG4PFwPdJLEoCpbHAcq8NYKiR3puVmhgnkPyWXjPlvdnleeGzKBoIeamlIlOLizvTe8
tJx6xmL15mLV2OSDAoHRKpgH0/wa7wR7OMerBJmokch2ccbjjq6r4q7PDyPvqrCYm7+0zIQHOazy
USoxsJwUjoU/9lFHgrX8Wm/KTb+y7tDK1kMwjuOn83zdWL0vKPnFnlO7EK2hPtx0AjeySXLq1Rrp
nGz8VMxz2HKchWeNCSKlMQgCCJ/pvnLQtfmjW8ebwJbs0P3/chIW7TCEgjpQeQ4kglOGhRcriVvq
nPNicSxQD0EPEAp9aKO49vvEaK0CiTeMBUd3uAWaTHHDwU5fxh2PNm3ZLS9sMc5RhVmoBxHmTRSA
RBlkYk0yGQZj1VmAy1QjRFJ+SDkJk/RIWwNA6GSlm9rK1NOONDEPAL4YUy6+hjltzEEOm9HEUWDQ
LrKnwTiphcJFW8+/8s0zL6wwvmKoY++Ls2f6h8SZPGMtesre3OO6Qb3O4zW0L54MF9aYs8cclUFH
thinPyUpej42Ru8Uxt9cai+MMMdP3seSNYjzHs8kdyyfxlTgeD5vaZhTp1W1pkwtWLCyt7Tf5SIP
cbH8bLsYA3OgoAsp1PoWFgTlOWpV1482Y9R6aewCS0L7rRR2Tg7JBxMZw9u7mrfhmIMmT/RIrGeH
SD/pNl0VrrQTnlRkfja37fwfu+0L4zjDa9mYWNGhGqygBRpVjsH/m7WaLtu0jVtqF0OaSY4p5qOG
B1089gTiz/0xkkwICpeTMUFqJleKdStLGV35WaqjG7ahOA6tTOFRqc0D/r5D/vtOZoeEHaq8yFIg
AvmeOuA+XhXEDeSHoefMyOLVGDwms2IJ2oXYkpMuTbKuzP1EVezb6LCBuLfn96XTCb85U7+46S8s
MYFO7KhiBmMAtHad2JGOthkLwvKPw6lBJ+OTCoEKHRENYluKdL5tenGMENnWVDzVQZbK+LVWW4mQ
KSkkG+WU0EiRSGdaru4rW6wz776+uHIXxhhXViYx79oBXSshnd7GPlA2RjbM5bVQtMsOrVIj9M08
c6x4CeHFPQS9XGjbooyNDvzrQwvqp5UWpoAJN/5PC9lR2t+P8j7ovSq4j4AmAijl9rQujvTC4PxB
F/eLRJMEP+xgcKz7FdiOgVe6G8CGE0qoImmaE07b2wbnGPptU5hoswDYB31W7DpOJZQ/AO3B5v2M
lGw7SvWzLqEf6LaVxeMCuqqKCo7jmZTvelg5hbCeOdTR3jOgqTesoHkVqSTg8RguVmIB1pgXDJ32
EPm+ttMDLzgaOUaTgdFgQuei/JHT1SgkRKoe0JhK8hJQWh4m9YvljZ1ESM/AP9D4ihIcMzzahnkH
wZS5g2/Yj2t9G676Q/DWn4yetMf0qG9wCv+UBTLtinV2HL0c6d/2XLakekLqfcV7TS2G5MsPYuah
6SMzDuYPGm3Ds9zYNex8Ve0iL35SvfheeY2OE/eom+PnrVlgDtMwGZXe92FUxPijh5++U7nCarKl
/Uf6wHvYLHnU5QiZ+GOA6caohK8pz7zfaC4jmXvbZ78EAm+Nh9n8U61qlPYwgWLTnQWV5jurtvfI
tO7kh+pUrgu7XSMIedLWfw021bbdiC+3P2HZny8ciw0HKZRj9RafkGw0R13F24ZUxMerl/cEWArn
F9PJPuT8SvbT2IIh0PhUzbEotuDBhmDY8+0BLUWbSzPMeQVg4QS1M4Q3JMpFotg8uKnCcQv2LtIF
U2XqGcah3Jfr1h1QhPHt4lXdEuMuv1M3gTtth5Vy1uzeGx26SjKiutnPyJvuRme4C/f9C/7eyiT+
Ga4zW+PcDJZ6vAAy/DdSsG0u0RSFyGHi+8bsuQLw76DaRUhoAsklm95ljmj89K2djmfK7YlfvIde
GmZC1FAHegoeLYQou7dFEtnGTiWmk25kYnI2ztIZdmmKCT5T1pVpWsy+5Gqb6gFpAXfOeHIGxHMl
JtoEaqNAawlWDsOvh3gzkJp0bgef+g2ZjY11n3JyHbxRMQGnk5qxpCHsNY7uWl7rzOPiqULwtiET
clSxMKnVwcgkEeFu2sawcXvevgCtN6IaC1bSwPuDYaAbGe2byEoXoEu3863s6o72XNyLm7azu0N2
NzznCN/tr3dIwNz+gsUxoqlzLssCtqQw7mFNVIyMCWe0VR3RE2sNb7XyZLScdMNiIAB9CtoL0RYL
JpXrm8CIRqfATxsAzzVSZq0NebbIcqbA5ipKLx+2aBBACz1uHIBUXpvKwSSZpQq6BJSzAfZ70+vR
+WLS50GSvM6UbZRgSYveC6NVwTOE5rmDlr6nYCC5Pa+LRVY07KF7Ew10kGqdHwsXd8dITPUh8jFk
qbH74lege2XhdlCV+EHFtwpUSvo0ECtK3VTbT8qWh4tcolFQQe09SzSg1w1Znmv7CO6JqQ0zOr1Q
7Tb+UMeBqOCKzPp1/5lGXg8p0n4jDdvB+sUZ+uJqg3tsbhwE1pRlfBbNUFOLEChy2ewI4uqQv1JQ
JqAXSVDXeSt6TbpCEXpu7se10W7Uo9iUZBoLMquj8LS05lP52xYD4gC6YGCIBsXG9URkUFDTimTu
RYszkySVcG5z60wb6OlZaKl0oyQKSQ/0Nyi24lfOVMxH6C3jzBEbN0VVCQU6LiBE5oSV9Kgqr12w
R/fJZorUu7oFY1oauPln+BcqAiqwvqjgAm+ugWTzetjIcgR506IvB9IvjXmg5r4v7gceW+PS5M4N
LObMhYsdx3h5ltNKb3QLp0vV7QKabeWixcjKxzKU8Vpq3qdK+gGCuI/b87rkYZdmmeSBX0/oL5pg
Vl41aEwIitQV/Iz4RnloxpazlZfONoD24ckW6GqBpr+eyVFXhKKZMJNx8QkxwRz9tlzlqKXzDLxH
oFqd96zMPm1rNQlDAQkveEZg58orbn1qnjlx5I4t2IFyiRP2FzP2IGRHrR35X3QKMGFSlMv8n9ac
QkNltH4PSpD/lzXJqqO1bhPBK0JUmdA1LVqoINB1KSNx20yuWZjvRShyimeLU4xOGhCvQPUASJHr
KW4FMVGFEOupqBURpKdYQUeuweu/W7x2gc1HQyIIxIh4X1+b6ceokGNTwJ4Ar4uyaZuYiLGBvsjO
6SIXpCtqYdPMRu3ntrsuDg98KzObLnDqX7Xqi7PAnyYtDZsIKnidOestaIPu9D7HTRdHB8YJDZJC
8CMg7q9HJ0uNnChFC3Q6pfnOzETFjpU6dC1fjDbNJDce8p/KbizwT7n5qvSlvmuRbefkopZIPoC+
AtJ2hu4BJ8/cBZuqiywBGcd9Nz4EsVPRnkA1kSja2jDcfHI1QTlAKKqcaifIwldZXfvqQUASIp+1
rJtg/eeTf/k5jKdDG1ur0HADqKkRrVuQvkzDUybwfGspEIIHEy3sYGtAzzwT6CElnPV9iVMmrQ3X
sN7GodrlBpqDdZA41sGdIZekzHksyoxjAWWOJMfcwoSdbIGiiomD6PeuQzmN6EkK9AdgddwgfheM
gXOgz7vv4hCbrSBbhN+f6Vdn5sRrxwJXaWnFgRWdINP+IvjNHTqkeDkp5h76jw0TvV8g7gcTANun
7itSF6iDEJ3wiLC7cJf2WxN0MFX3eNsbFu2A+8dCbhmyJKx8p6D4TQYYYnxqosQZgtAz6U71y41B
OWimxUm7MMTsxmEIMsmHNPpJbH762dNUPd0eCOf3WfVOgCl1fRrz+GQZ8U8L3K6Wzit4snfYfxbl
vzGozMKDsC8HwjKNT0AaHCrwIOA/aQd1NzxaNwOUxexSxbv89sDYNMs3q8ydwi+1RFAEjEx/G7zx
t/+gboAc3Psv0+ttSwu7Bz7wry+wJM2BLnQ6Tt74NJi1JyYm2ipp6w2WyOv8Y4LD/xsRgHQzGy/6
Aph5RHYUiMuuik9RYqOFIgK1EqlSou6zFT/xtzyq/4wx09eFWobEBowV5n363t8JAalLiOE4GYHW
vD0cMmQ4nfbPouy3ITKRKKDqKPdCGZ9atdiPE/JxwCiCUYtH4cFclL7sSLqFyxhYM2Yg8XUs8stC
DwvfMI+JLz9MeMf5hYazXN+OzbFJXym3H3xpn8mgsEAbJe5KONauDdIIRHdQ1rSOSn+WzO0IZc3b
XrhoYH6fqBaISb6Rn8hiV+tgg7SOtbVXzfsp4D3xl6YMlw/UFBBcwTrARKIWLIZJZfj+MW9k25fu
ZxJ6WqcewErA3qmlyHnssxeArzXC01sGNPafvoXrKZMKqInLZSgcIYydjkRPVKelz1X/XHTjJgVU
o3Ta9mzlqBE9i5Tkakp8y9PKwo5yTpT8vhkA60dhCMwEOMPATnn9KXnexXlZDMIRfdy2Ug1uCt09
K+JwILCJRIwYEqVo3US1A43aeAtdm0mE0ij9LApOu5/jKfqh6dtppQHluKEfqm/XBbem8D2i6FBu
w4DwosWo2Mwl8AWZGmoJPekNUuCIJeW0yh6Sz5BKXpB5lJcKWwjKYN/G1WZGcEOxkr0DGII4DHjD
0lOuaHYdpivVerE+tNDRJLuVku1khIcJDXa398aSWZCaATKOPAZaSNm2gchQchCvdPRU4zno6Caq
SKnVGa6vVP0pSstsY1g98ihFH25iWkpPFh753u2P+O5DeJOZKrrt8P6bxSOuF1foUkiP1RM9FXQ0
bWh/Y/s0ubApNJ/Hmsy8a+FHkNyYr1kyMDnWN6Z7oxv7ThKj7GScg5p4wzY61fvbo/nuOdcmmNEo
reYnWTebkIgpuE1LDCTlMvM4TckuCdZoznf/3CJCJ7gmkXyZCbmu568LaGpSMclOFbjFAjJZJFP2
geXkrd2pKtF5BcClEV7aY+KdomWSEmuwpyKjLk4kLFxZc6d4OwMmk0f5dHt4bMbxa9Eu7LGkBX5S
TDSmsCdIttm86xXR2l2Itv6mWKe53QF1QDdNmSP+qHZ4bIA/5gn6sXnk+RugSC7jjMIFHR0vsw9f
vDDTOhG72PCzk142RNtX410nvPvBQWof03zXFh918dNKifk5SMcmN90sl+yaJkQZ6C7Oc5IE6Xaq
RM7OWTgJ5s/C0iM+ohmPbZNoQbpB0deGz0odIdjr5j59ld4VOzSI+DM41ympVtqh39SeDBVhTvBY
8AMYR/8CWIOQumHVwKImASRRj/KT1FpIXTgtgv9qKHBlQKtpcjA4G+v7ywJjxdNlfnsDa/L1PL9Y
gqxFcbBShOwUqtljfJJNXIPSp6CIVxx/WwgScxc/CH7w9MPQ5gvFhaG6rpoxkpP81DfvqtoTy9/1
DvZV6r5+ArDzSYE5Mx9rDVmOHHCTXcl52XyxBVy9B9FeDTZk6CxiVZFoYD5gbBWR6rWonkq32Od3
yUY96kd5G22CrbmZjtZbeOoftRVwPU5lWxue4gib6DBxElzZZ5xdMyE/niLxecrAidLVZ1pSkBU6
oDbHXw9Q0AO66d4a0abY8QSDv96ht8Y+e8HF5FdFkA2I4OpJtrMNwJnAcjW7bN2s0fawG9Z0FWx0
D31+YCmXj8pD7OWevJZXyYonIv39aJxnAflI8G6B3U1ku7j6UgQFdoBZ0KWDWryr8haPJqKIG01Y
Kfmp0bweFG8c35MxPHb4aN1Hk/vMYYVOmevhl3pRDCUttZNG5E/wm0Kj9BDsIQj04JP8noe/+b7S
uGjgHokLDm45KjQkr82Jo6nXrSzopx/JffCmZnYbEf2+OOCpNkWOyLnGfdtYwIjhngjSVgBW5qan
a2sxasVxkMTWSbbcttskYH9X7ZEIisabxkVLoCeYFUsxOnYH1V1ZV22eWKdu3e26l+xcHuRXH30y
5jq+j1a1G+6z32rNMcuzyuybeExQrvJhdQw//aPQf0KBizQrI6x4cX/+pSs3mWfyYnzMLknbKqiH
GjNZVOggeAkE8JSXOmlPlQgUuG2Nz3L4hioR3HXdoosp4+W3v7158NSGsMhXaR+ta+yL2y9Q1QQq
1j+1GmDvyi62g2B1pz/d3g4Lw7yyMu+Wi2AgJX6R9lPvn1LivfxxGoQZAvPwNNtcEEXAiE/tHfCa
xv1j/+C3pCBIw69uD+P782U2ZSCUa2DqwnHNjKNMQHAr9Ip/Eo8i8u8flped/VdxA8ePqO2/WA88
VTS2/gBSVrwjQOwL3iXw7oFL5Xrq/FEM1FaTgrOwDna0c4adBeLvbeqd27X4szqYd/mL5mgOZ6Tz
FmYcU4c/QDALnDQi8tPXZjWkaKdQDcNzqnp4rdQ2JCUU8OcrUJ0oPZ7M7oIXgnAaeX8EzFlrl9lw
ZWVaZZ/R8Aw1nZWRkh7dGPd+SkROZ8K3qwdWDtcsvDsBGkTgYm68eh5ndAKTFR4NaKf7lXdn9M6T
seFhdr87CniQTZgw5irGzGJ1PX1VDiWxoA6TM4pu5kr/XYkkfAlfBJwGe+qFv7Vfw58BPYABvrbI
LNgg+wFQzkFylj6ygnQvUCypUUwlHa9G8y04MoYYh1T7oQzEAEOjARmIdjIg8K6sb7vft3jB2GAv
TnJnJBKOmHP3YLm4iN7+de7qMO4GAkuzjBT8fPiY39V25Bh3sb5ufzipowm4CRJAETgm5y++2k/M
iJhA34G9IKgnmOzdn/1TItsArhxds9n69q8j5H5vm/t2o2eszWt4EW8tsZuMah5gCfdLiP8A7D5u
e9PBelB57Q5LtixECnByySiusOBVSW6tUqplrFVOAL4TkGL5GFvbXM+dYTyMwvdpBFwFRsASAeyv
xQrzhIMST30Q92dTCKP7NuprFGMNHtHOdxdHaEBpBWVI2AIw5Xr6QrERyj7M1HOcOp3mangU7pr8
YVKPt5fpu5vDDp57OE1wa/smuKpqY5JEQquewe8iNSi1CjY1X2/b+H41BNT90gjj7Gk6qWXZD+r5
R/wOd6Cn0Etesmf9o3uPX27b+v7g+bIFvmi0jmCF2DieAeIDrr1JPTfeEL+pb1lH8LC2lI/Uf4jj
jVYMJIl3PWRokPOWjjP1afVcVxsLfRYtqfcJj1hzcSXBuPu/H8Rsu16bpGhMJPVcPqejm0OeKFJB
3wL2M2XDGfvsFNc7HPMMBBGqynPKkU1tKsXU1iL0BM+73v5hoanvTXUnSNGEDrUH+7V+fH//HMm5
Jbweqm+H5zzpF4bnDXqx2YNSz+ImVKAX9RTrAEdG78GGx6/PoqRwvFwaAdfztRFRzSbDmGQYORTn
YvPT38QrC2AsawU2bu/2VH5PFDHGmNMTFQCkZ3HrPXfVWkRi6N44KQFZkWaLnl4SPHR3uu8IvHlc
3in/TuS3bZ/kkzWJESYyflYeZVtFI7x0NA7CAQlV9/YQv11EmBEyh6hVlIkUISqcnfK46Z4FTorl
+62R+X3mADWkoY0bH34vH9PSjmQnfBhTpwVXETHcGrsyddDy8jGNrsp9+s6rw2wEHAYWKCjRfoJc
FuOPhSL0qOmG2rnagwpj5+8b17+Hn6zqHY/CeWnJLm2xZYvIytNS13z1LK6GfeSQjwfNrtx8Pzzc
Xi+WnGj2/ytDjEvWaOFRBWogVJ+rR09pSLMTX9WHbFc7rWMCv1s9AS1SEOGhDv78unJtmzmOunJQ
IMhiqecqdIOd//BAppXwpq2mT8UOQsI1uBBQ/oe06+qNG2m2v4gAc3jtJjlZcSTLfiFky2LOmb/+
HgoXa04Pv2nsGljsiwzWdHWlrnDq4qyMcAIV24/jCkzVyOSKTre1NhUmvjkcvXbll6diRDQt8jEt
B0F97mm0yx7Kk18SzF6AoQrtXoJ9+63mRJUrzuDiXIwnRGtvlQHzW3s2Nzk5Dg5Hp68OBLQHPAmx
lkpFdkRiOybUuBnQTqsCJAqoBlLxDahRHJZduZiZgiGhY2nuVMV/l0Y4tJJ0fiEaz8Wb+Gm4UQRl
FmoyuglCcSe2A16kfCUJWG2PZSd4lyFPgd2b898XrqUKcy0NFck/AwVJOmN2HXunoNzYamNErlmh
00EDDvhTZwU8Y3xlIGfKiPXQGYxEscGOXgVK6HdTOvhnI9+ZeOmWCF379oPD0KtX7hcVpIYBO4Zn
LhtOep4fYB8JzqeVgauEToW546ZG48FGraedbsR2spEaf3Ob7BpXMeqFiiRyCcBaZK5RQWNNg03o
/hkNQ3TST6ia0QLL6/JgI0W/lGQit+ldyf2MN48RL+Q/YY6xmujyFhtFCSpllIPzuBcdf+/vJKfn
pLqvk6wzDUj/jA0HCHO29pcKQ2iFnRqcg526H47DQd/VR9VFWyZHia9dG0OJ4Z6nlKMRq1pwrlwB
oFyA4N6Xp2ob08LBiNFjuJP2WHzH6w24DoAYsgwTY2zfbfsJZPt98BBuVZo9SI/fo7tyZ7rcnvQV
ubzgJmMbs6CdBCHXg3N8d/axbe4Ze7zd6FRucx43Z25dOGvmWIxNLGXR92IPxxK25sZwAbP3gQfP
XnLEbXASOIHdqiAuhGRW+oU56VNTCZIMxwrv7qVv2Xvu8s4zxxbXxwEWIjQLfXhs42qmWIkWi0pw
Fmnv6Ht/O2wB/XWPPMhtlbqOB8A3VMrQXjO/fK/kHUn/XI/1KjznzuTKdLITG7B5B92OdxNVKJTZ
Dl2MUW5fOYSvRWPe/IMCGoZDUPBnn9toydcND43yX+IPCGdUUpJPY6MeeHDlKyp9SYm5LXWQKj/p
QKmxu91EPLdwvilOfcg5fvO6ew7zNMsjzWKzEIugz0Nvmo+k4Nl096N7+OWatnYa3eDJ/47CGM+N
8ljIeLVijCY0qoPeCEslUMNpMReFjCoXYmCVEDCm0EKtY6KHbVYPk1QtAeIfnZHWRHndlu7Me8nB
SOaz+nRbLFi4MxPtSmgK/UOKCbrzcDIStNxE59Kpjolb0sT+0bkpSbdYU7jtCzI+yPfmfbnTvnC7
xqfh1wcmSHi7Znm/Q59ZsrjLKIVXLxv8jn6f7CRoRnM0H1H/EunoZK7v+Jtw17vtW7xLXqM7a6PQ
BrOoxo4rVLN0XlqCC4awSMaBWZqIMPFDCruxazLVVHhqvv36Dsj9U7UJXc/xnOhfN3TNk2HYojZ3
AcvYQsGoTJzKeadhF965c9HdoBwDOh0mj5q2eF8em/c9jR6LU/lN4oFmXBvWS7qMBqVJNiezQNd/
V/fSQZZQTxY5InZtWi9pMFozFEGIPqsvrcFEOPmp295z6vJcxOxv2GvDGA6w8DU0ZSOavZQfQQ6b
scaCoXOmHevoYdQ+vJFnvFnIuy9lWRJh3GvhSUXVjiAibtS9txH3/VdNvnZDNFi0G29Tb6qttJ8c
Y6O7uZ27/ZaXLrp+LGDP2Ay3PMNiarLKSMpoNb4CGPnkrANPd1A6Esf0tkmY74Pl5JICIxNJG0Vl
JFfJucMg31jcpWZGu9ERYuxsfVKa/N97RCyABlL9LPmAdmcrRpFsRNjZpMbnWnkcWtoIaLVz/P5J
UIAZJjkaWhC8VNzlrbypAH4ItC2sD7ZzTFMWRz0AFFbu3mbAmijhBYElwfhdKNYxolTJaQtVlMFi
r2ht5FcnO8XKFCfuqvfblK7TEND7GVAEDzMsh4WeXEptP5lmrvdFem4/6zvpkNKjvyt/SS/RSXrg
kFoTHHS/YnYCpUGAj8uXpIo4aoomLNPzlEyjTMfcL36rfRsKtMVg1G+jaXID65Cb6YgJqvptlIdR
p4nv9SddanKMTQtWhIdOLSS/ak1vyw3n981HZcVu+fsYVoR6NPp+2aTnOD8M2Xi0gJwRTBhhF0Nb
Tj5y+ARVy7C6trSVl2BAI0b/ePsnrHJIB2gzWoQBPMsuSdTEUOjTKUnPhantLUDcCjUANf81DeAl
zwv7sNEIj0fGzRVp2vrIA6dnUyzQtBrJPrXyzuJI8FpkBDweY24hgtHSNMZKYC4DAy1Tmp0ru7Mn
W0I4a+50W0WLurVHwXurczo7rktjML1Yf4hVTSg6Y6kG8x7IpFQVgGqUnQH4OgOBYgb+wXkvNlvj
gRdgrtwTSBmYM0ODFBzm/PdFqKAZXVk0Xo4eMPrAy6+uc27xceYcljcY2VgV2dmr2/7eEir5TRuj
6lEo2pYG880SSex0ExDLRgGZLGoJi5zRGKvQQUdOYNOYqZTQukjmXvDAqgPO3V7XSjQ8ydEhrKBu
BhPFdiI2njH6hWl0Z7GgJvpLAsx/AVzqsfR/N5g6RjuU9dR3u0gOnzHxR8oWK8Xrs98GdMSWKc9W
BMdS0OdQHiseTNqX+F4qMX4bsliolqMXEeN4l1cjTmKZ6ELVn4VyW/qSW3g/WxEmOnryA4yCT9sx
q51YK0lquKEQ7rwOfVvY1JiWRMCukrfBemuEI9pW8sTVNSdIt0nw2WInsHlvAk0M/7qtToDSCTs0
mU8FAaKePjYkLxwBGS0RRb3iTVABUngqi9oWvV+ZmDvBXfg77TZV/FOP3qye1GiHv63V1y5TA0j0
V784VoHKrG2FEW2iTtL6c4puBJLpne6IbSK6ahR+1moJkGzZ/OhagYe1/OXtGX4jGapg8ADpIOT1
GF8thQA8a0QTzYDDN08bdoPo5v4uz57G/EkMHxQDCNmv1vAaCoiXA1JYklPcKz/1nSzs06P4HBl2
ZJo0ugO8VOFTTboPanRy7tSDarqabkunMQTA9vBojE7hhA+y5WIbECkqMpxyfdOFtFRerN+yZd9m
6HW7LcIB9IRDx4GYgPQTEzRmWt0bXiX0ZzEO0OAL5CD1HlDutU4NdRNMp7YssBHaNh41qh80/1k3
TmU1ECPamHdpQIKY1+uqzCaTZfXyFzGiPVTqEI+B15+7MCOS25duXD7EFq39hhZWuhl1rD23URXJ
j/pOD967Vy8glfCgiTRt3oTOxv5Bz9xCGE9j4EyGLaenDJgkgi2hcdnbxkkJyaFjc/DtJuB5/6va
CtrrsaMZ6zqwaRt9W4zfifu4GCZ5iM8asb3RGQe8XJ3nkWgPPKDkq+iJocQUPGLZCNUi6+Nz5Ana
bsDOcVpNg2n3EnC9bkvJ1ctiJoW+KoyfIHEDHbi0NqVndkk5TdhSRmxjdDuKNhmgXfLeyFf+Ziaj
wZ4pcKc6wOgvydRmGyXowAYZCx31iJBaKpsNz6t95YwvBAxkYDpwTfNGKsC/XZKRLLlIDbnOz3U1
CNvMV3OgyoqhF2+kUs81mo8GZnmSRq02U9K2FU3UJDRpH49xRbpSRO+TMIVmQTPshxpp5o1YE+dh
VRN6v4qwjjZR23b+XSgIQUAGjOxIRFE8+bksFAuiibVDHU31sU5I0WJ7DBWDuIeVrTwLCalA798T
S4g8t52yQKFTJnQ/whyg9VSsRoMHVHnthsEMBV2pyFOhfw1T3ZfMENUq61NLSs6D2+zKO8WuN4Eb
okQX3b2r22QgLUeWrgMYhiJzy3rXdlPnI+pv3OJ4CpV92tNwBwM3YWuFYHtP3P7iq4h3dpWY9p2h
6IDGwXaLtGMVFwoaovDOuGvcvnbRXYxFbq1bd06TvaqH+iPAKAPi4Ntqc52gA2GMMmOaQYXbAEDd
JXOlwvRGKUzTc+0YRN2fAqrvGmc8c4z47HwYgb4gw3A0MYIxbbCN7NzS9OX78yevoYx7Dsb71RYg
FPwCBLyNcWjI8U5xIkL/fUsjwy7GF4lGNxVFPZ/DKUkEM2OSuwANGZRzLWvysLwWxsNo4eTVVopr
QROMiyO5rk/UnUl8auwj8m8hsrAUHVKAtw4Kf+g7wWL4SynoKtGsQmUmZ/dOs5N/1zbpXiuif/u4
fbCr6IghxIhbMEzR2Bdhen4DBs3BJ5GTuhxRu66yzDTwaIORRmIdUn15GMRIKO6MOWi492Db7hgf
nx+5ednVG1pQkS+pRGZZYqYMVJB2kIgrbTHfidaSl5eCfnIeo2tMQ+/ADB0NmB/UJC5JDZIZJ1Lo
Z2chIG/5AAT4yCfb7e2bWXGgyO5hxEVEwdRC2H5JJK8spVSVFi8p4v1Q7rNdR8RmQ2sO6Oaqoi7p
zHxdvNhahL6CkIHO2+QR60T8c5OQ/bPJGwNfY9qSDiPSeaIMihWCjvco05rq9yioOBxRu4oDIWlL
Gow0Y79n2xZ6k50PnkYw1/Ux8LAer7NCDAnGrgm1gZRAW4NdyU7eiFRwhB8KfeaVXmdusPZ5eZKZ
m4tbEadG0UIJJ4l2+t6tjvOQ4s6ontSMPAcvvOTpmjdYUmMEWpI6yRprHArTCO9xSOgn52Jmxt84
Drv/KUGyUK90vNybnWpHe87X1+KD5b2z00BFhpWU2A2YnfU9Fohrjk7uKrr9GKlCym+31ZInAGxK
1Kh0v6uCMjuPFAEnmbealHZ6lDArw80LzpH/LbYxugnE8a7Lu2q+FwQCrhyR2A1dweZIG0c12aRN
1OuDUE0QtsYenrHwfVPR0ObtpLluALzUHDY3kifD2I8xGFd+Rq66+20ddhjK1Jz4edzKBxlPq9fb
V8U7FhPj9JGg+cUIgnb49Ds97re8I3HUhgUszr1E9BQRBN5UKm3VXwnlVRR4FBgz0Bel0E4iFNM8
HSZ3IHhs83Sf42dYZxao/pTEGi6/BzpHuamcPZ7ohOMxV2OAPxYGE3SX9mwEqJZs1N0sySPtjoDJ
/ujd/dakwu7j9q1zjMEVYE/lT2paKVAaO6CR9Xh0XkSR9ET9Vgcko7wpF47/vH4pKLUvicJs2lxb
wxoOWryndrIvKI+FawHOkoWMMfBlX/L84ssYzHs+TFq5k61tqwOw1RtKE8rh4xyW/W/jgymeyyvz
a1PNK2VWn5j8UA6RrdvHl/iep0S3fTbGei/JNF4Z9c0I/iFtqO5q7DTfcg5y24qq7D4fbJIe5LCC
7OGh2jybD8GBOtTkDd5zBWHW5YXLzoq66QXAf5zFT0Jqd6IUqI+E5+puWwRDZSxClylSNuoIo3qK
MqdJ0QF8H9CQqqR7z/A+NT7bo7DJHN6Dbp3u3KuITBWGABhjGvvV4CM7AevtVPapJtiZzjHX64bo
DwWGf6kW9qKYJ9lZes6fBNrsFRRqeSj6vGMw7JNKra9EYEAgqv6BVLy7VR5uSxuPABNKifoQImsC
AulEEpIR81f0cpvC/xC0fxjFtmNYLcZlxhEkTr1p63S6c5TM2dOR16M88+LaAPyhMxuIhUAD/B9x
VRZnyBGIr5Ft3r8kDkc3OXeuM4+ceauSigWOszRbRMCE2+DsixOHyP8I2f4chLGcUdFpY2VEMDGu
uUnR/yyQeFPb0V2y5ann/INv8YwxmklfpUra4GkYHQ/AnHZNhXT0+3TK6JaXFVs3nH9OxRhOqWy6
PtJCVPX2byHRnzlHue76+YrX/nyf0fjMqkOpanE3Ur03iCTbkkakO+EOtRuSuhVxEnQ/PT3Fv0Nq
DERGdMUxCOuCriB5PGPwoZOXsQiy1mlF0M7FRCzxGnYSMbZoNgJ6GOX5ulkCrq5tQYkxC5j2bJNC
Q01W/l36tEJKJyCWfRhOBd1ygu219Olcjv3nVIyFMNIsScMOpxox9gIQ6OM7dZLt/vNVQZQic2R/
9eH1hxgLWYDcWI90MIgFu+CZlu5tU7Rq7BZfZyyEWVq5BwORnV9/TAF5Sn893/7+qnlAKnSGXJiT
78y1lOgKBgIEwl97sO10O75EKUFkdZvI/JGru18QYe6jKMqqkAbEOeYGjnTzgpmPv6OgMMFvJWAE
KfARYgdvE8ECFcywi1tOeLh60X9OwW4ZBvTp/0e9T5tHjsSu3vLi04yRlscQfZw1GCS/9hsNCwnU
LeeeeRSUS09TNIUVY7gVpgy9dY3z7D395REYs+yhyw09MiCQPHS0tx3uE3rdVi2YxFhjIKT1Y2BA
VAG08/Qzpw+9LR4ryjkHR1bZcldiVYCaUkFlfHz7ab0jwvz4K2VgTW5gCY3UyiAQnKdtvDnmbrW5
TWHVbS0Yxej0ODZprqGEdE52/ouIjXAcv7Xu7RcEGH0280Iok/mdpG5eK1s5mMFsM7B3lqPVnIOw
ptVQ+ymKS6hFeYfNuueM8l7mK5eNdiMNK4rQ9CSio/BSK9LSw4OiUXKELXiZY0+PSzKfJ1Fr7Lqg
Mh9zEeUVGCm38D+UNh3F/SmRHRZYoFQz8sL7FR2/oDP/fUFHystsEOfT4P2/mxk28mR35UI0NDeh
hR7AObrEdtHHqoJdi7qW4yXuygnaWYeSc+VrOawLEgyzgNIPtBUBJLwfrdO/3hdu/VI4oi290vgj
IBxtX3F/F9QYlllFLk1NoefnN+/kiiVVgaCBnQK0+n1bJXl0GJWsZLNvknqmgx5z7My+o94d7+HF
o8FoJXyIoOkdODdSfeM9ItNoo3e+IuX59llW/OCSZ2ymOW6M3ohnOkBPJnnHTSasZEU0CV2+c2Mo
2unYnblW00uSMIFX4Wvv1MTE9myiIF7kq/9aIuuCFMMyT+iB3yaDlIYpWAOPFjfAVnNIQOCMRPzG
S/is3tCfk315uIWC1pHSxtF8Mo1YrkA7iv3knxz3sm5tFkSYiFFW/aFtBxCJSbQ7jM50hzzJCycW
4lJhIpZRaywjEEGldNTNKT6U1H+RPl/GbxxCPJYxcctQTDHaJL5Y1r5LW/3ZyX583pbn624rgMCg
81rEoCbQzrGw4NJu5r3UV72hzk9k7xTfFbtxn955m7Nnh6fwhFaI4/fhdTzmNvognNu0v77NhMYX
tBkP5KNdWcTKPyQzApp8VHZo11jjYlfBJnV8ddsC5b3EJH/V7zsbreDYI9MpVHRGCsyQ4Xuezlgh
4QFjGupnujeccq+4SU7MiqQn8yTvY+zd+13GpIpI+rNSsKGFRG/9MfNt39u2fkqVU5JiceRWfPfM
DTbnqd/MmAbDO7oOw+rcTJsuwwaTXaOTzufURVecL1AtNMxWYmwBPT9MzN5lGQDAKwmvX8kuDpNG
XkKbE6nwSDC60Bl42ipWP+fEZerqx/dn3uDFWlR6cQpGERRB1ke5EbNzXpG30pGp4pNMAx8febO9
a9bqghSjCy02N5p6hdPUTrQrEvoGNMSKlgmd6y7GLuX4xhU7f0GOUQsrkIGZn4LcQfyNVijp+23R
XzMhF99nRF811aSZ0DF6nu5R5TfQ0RXQjGxf8638dJvUSmB0QYmJKUp0Lii+BErjRqanemP+2v4d
ASaMUGOtihR9motIIv2pP1ScA6xYwYsDMOHDINV5lkVQFaSGd6pTJeR9+8m5bp6uzL9h4ZzKPpT7
NoYgh5i5c8fWGZUtL990+yLQNXhJAxtyKz03QKP9POUb1S5ePU4n/m1OAZz7kkKsTI3pibgJ7yUn
3bm3CM1tyvGxvGMwOu+VOrYLlzjGoUOi/qX/t5hkM2rGP4bxagInkepBKUVUU3JyCklkP2GnJ28S
g3cERrmBop/5Qz0i7yOiKJnY2FfMmepbeStcnIJRb0/I9F5KZvMR7tEn7Mq8tnOOAdHZqtMQh7Xs
eaAgHMT9aa6aAEprcF98mzf7els3dJHRbxE5+qk2cCNlSUxCfXQilFuufZ+ln4kFLjjGaHmRG5oS
N7iTN7ytZHh5g5ZH43XPCalu23WdBZrBCFquZCoOc941hPcI4XCKDXEh1aoVJfi42NnuRNLf4akp
uclkDqe+JGNhq/I0Ves+gD3sqeL+mOcqdRI+RLznLseYfJXcF2Q81Qg0L4eAacR1xWf6kTsco7tK
AYu/APehYkXD1VtHN4GP0ClQEgPdVPlEtEfSf3CioLXeasxl/KHCmPY6U6bQt2QoytYgdp1sS2Qf
XCzRtQGYnRMPxe1uI6KpOEdgEd/pm22DUfz226fzLt7veXnUVdPz59ewIoJYPFQEEWeOSf6jtL+j
v5rD1VUhXFBgnEAu57lfeqDQNMSiwsOhh7re9vir1m1BgnEBGIYsMjkDiVdcmw4quUduU+Adgon2
IhSHBLWBjCeV7YbEPAY6KShHNDjy91VJWUh40gal3PcgopGgIzVeHta9i7GY/Hz7MDw6jDNQW7MO
ywbsGumPanItDEVQR3u5TYTHMSbMqwYzrHXcyvlQHV30JtrVa8VJT/Fkl3EEYdcPcd6DhHHvdodo
y7NsPLGaj7i4j1o3cquscR8YNMY6Y4ALP9/mEY8AYwqsbEJdG/b/PD2/aU+ty+2rXjXNfxTj67G9
OIEaDUGczhD1wN7fWeQtvhsIyprJ3ndvn4RzFV+DggtC7aBgoFcAoexXTu6h6eEHR8e/tuNeOeTF
WRglr4W21VsJt106jS25ItVQV8L+PhSaQ8yUdhU1Hp2KPH/wmuE5kswu9NPUoJ1nIGcmSnYdkW/7
nmgft/nHUUkWIxw7lIqxKEEj2vWO+fpL2hib6fff2ZevCvjikgaztYrMAJGeajlgt2yJfq/u/pII
o/eKV44JYFeg9+UrDNhdusPQFeW156xVlZdelJ02hINtxm4WOHuwNhiH7eiuOZdvsav+PKhbHrlr
tIX5FbAQPsYURLXX9V0N4XvrjpLuhMfTGVOID/GA6eJhr7xSOgw2zinFziemR/9jZmPxAxhTEbV+
ogEIYBbCk7/19+qzSZ4N2/wvL7Y/ZNjSrdoNfRbMzvpN3BzGryYVTBLmP29L+3qeZkGGiQmmwMiK
0sPtDXAN6IP7ePdotuHo1Fr1YnlpX5HYQt5FGIvRCMAz9JL2DtYXeVjICSRTgPLIp4gUsB487Bju
yZhAIfRCA8NxYKDdZCSPyDvyaKG7xfKTv2Sheumcgj4qRzUEC/EqTV/Czbf3jBoPvIwax/axNblE
FDwjlbSvlt+B+LvOEZ/+8iCMwcA45ZBqA0ic0q3rRh9Z7dLk7TaR1WNgkHHurMFWaHaEF5vdy6HK
TUQKAHX+ngM8Tt+G/8XwLWgwGlrEoS5ICWhg8xGWx1Npr76NB14SddVR/KFy5dFLTUPBWp9jt+i7
8og+/LnZ1+CcZf01vyDDKKhuAn3CQPx2tkcaPFgEi7uJtG/utrfv5auj5cqpL+gwTh2bG0y/yUEn
LjZYpfrDIzPqGKEOMDR3+7v6fIh2gmvua2LgRVQAqBcT1Zwn+Hoqd/EjGJ3NgRWqF+F8WDk/+I9Y
IKQ/w4d8C4iwSW2eL1k3EQtyjOZOgYeB1xGCcjjJmJa1pW5ukpE3vGOtBn8LOkyYH6Z5n+a1MT/t
UJkgb53t76fPz9s3yNEsdpVrlXZJ6IsggjG08vUg9wQvIwyj3KYy24BbYsJG+oMVeABvRksOgIZI
j1U0/ynWXzBrPufCV4xZGoxlNwuiTlQbw80ff3cCxjqEcoPxph7fHzALcpdx2xpmRbnBIdZxYwh8
HGMNHPoq07o/fSfc0ffI4aEhrE02AObhH1PKNl4FvYysmICDzH0NMr2fCLp+se6N2//PkSzWe3eD
7uWejxOlBMDPtCXB42uLIWHhPngodpW46VAVxtiOcb59UxwLy86+C2afzWXo+RVuPQv33Rl4Aa4e
2ByRXj0ewMbmXj80mbN8xPxZBftqwei0r80h3r3ENteKr1qABQ3Guo59GAt9DxoHfZMdxb1kD2RU
6Pt/e2eamN8FXiWgo1j0A8BmxaGPReS4q9fkDMDlV5+EwEyBa7p9OavvzAUhxqbpXdrWpRjNhAzs
c8F0IK/NeF3AFySYeASbnCcpmeK5DUlCdDo6Nf09UPhyOyC8LPOqrC1oMXZtaIYRO7bAty6md0D1
wwsitC1ezLDucRZkGONmTeZUGBHIvE32dHzQ79vjY85J863zDVs7McUPaca6gksLWnfTiEUQ2dzq
0Ln5e/+OuJTW9pgT1ZVtrsjNEciVwftDzphlf2Gw6wjrwgSxyPGYndzxFSiF5GGi3pvkcDzcOvcW
lJhYqLQyq4s0UBKxEfs+sFXsZUpxIJ4wrMr2gg6jrVi52goKVkeebaxeEODnBE6Nf/UkBjo0sBBk
HlFni/xtr3Zxn1YQN6BJ6nSOO+Z0M7+Tfc1fLwkxLMs8b9BTr5nVNL4LsTGrq+zm+HMgpS3/gkTU
x/Lc0P9yUUuqDANFofHUaQQDFTK9pXhXNgCZ75AT4hGaP8TK3pIQEzAOUicMY9rmZwN5weS7Smvy
lJHJqe6KPSdFuKpWS1pMtJhEop81Je6scRHBjY40a5Vb2wWsBW9pxZo5WtJirKs2thBCHdfWzWi5
W0xy5Dbg+u3bNlziScf894XqGrViYbE3yBSod86ow8A1vcemCoh8RxsHW8h8mEEuLByPLGNs0SMr
GY1VzwZqcqsdQA5t9V110LvcOMnd8EN61fn77deUeslSxvTGCdqXY+AZQhOmnLSvo2O4hmu99e8B
9VEoM0wqak76wB014goOY4/DThlMrcJxK3AZA2y0OABCBtixxYYLRjEL4f9WiKvNKkqa6HKizoLj
yjNy+tGVjjpNNYeMzzzpWQtq/nAUYEuX0oNndiQ0GJOBkCYfsuOTX73d7rzDI0dK5+/cOhNjTfq+
6Bs9AR2gEP1MncD93TjZnYwlEtyYmnckxp5YU1z4fQ5Sk6ui/I8FQyhsZ+h65AY385duHYqxJpqg
ymJQ4qIMMyJa37mK8ntUHy0UHzPRrhBXV7bebftmY7XvZdH9a9hq5FGxMFX9wlEDuDEjlIkRhlVQ
j3PTpYGakAJn6hR48Wf09u2tq90/dL484cLEIOLWBL/9olP/6F3JyTb/oX8UsJlAyAKAuokBJ+Yo
gqkKTWIMsxxi9nG+M+GkvfO3GK7JIXa+GqjVizLGwhgL4veWUPvAugVagUjdDNLxoG1eYvfjNsdW
7cWSDnMeTarHoDNABzj6v7Bql4S70bU2EorPvs3r9f+6AFYQF9TYCxpCVU09GdSwVJj8HA6/ptc9
Dy3pq2pyiwhjKiavr8pgNks9VtSlRPmF55ytjwRYRvb902S7eL0++DtVdYbPaLu3drxtLatliuUx
GSOShKKcdiJ+wdTttfzwcnj071oikrt+h7DL5Ej9modbUmPsiDe1sSFMoKYBdQCJjPateb8tJWt6
taTA2I9BHQcIKZyK/47eui6gxu42geudy7AQSwpMDGLIo9hoNc5Q2fIMajPZGfrADaLtUvJ28h9D
mpDefVB9e3hx7Pd9Rj95VnLtab78CUx80gqGNfnaHHIBbyBGIlcmnzxsdx4NJhgxwhS7XOZQq33d
FU7jvPs27xirec3lORjLUdZZM5ralzgY2H56Rhex49kduk1exIP1cPvieAdizEeQiFKezuZDuXdn
MgMdUfi4TWP+xg19ZpPfjZ979djATyIRJL+rJMXqNuxW4EQYHBlna9nyOMnhEIJKD7EDuPMU0LvP
vzsIYxYydahNQQCz7BDBLonpRGN0TPH6ClftAfAiTR3QharGPsmtqJDyvBPz8w/FnXbxg7q9fQxp
lVV/CLCP8ELAMuewnHCOLHBcfa/TASAQEZFzUsGr32UV5a5Lm03MlRAsaDJGPVISPzJK+F0gwtOc
6BjWnqNb3e6o6NLy/m/PyNyVXOZFFadgIuJ3lQpYiii/JG5M9XNH3wNH2InzgGu34UjhuocEuL4s
Q4cVhRX2ri8UgG1KSDtsOjv6XtNAJPl5Hw3c+sda+Alo238oMRwVVBijUQElTYbEN65GTkNuT5tW
5o4T8UgxzOwNPR+kQJ49lBvZ8em4B4Q+vwo7f+ZaRv6ciHGEgPMNzVTBndXxFuli7H5WifpLcmg/
uTz54NFiXCIC2qyIEhxpcjsgjkcBIOUUWt8/hhhR4eWIVmvay7ti3GPda1kKJE2M+gCBSXHSo1Uh
EdBs5lcJWgYP+RblMhpsbiv6quFdSAjjEYHKOuRiB6qKuanr16J9MJuN9iImL2LrpiK5TW21+oh0
JfZ9AXMZyXGGpXFhiIIYK3il3O9ctNv1p+OA7rH/UrFdkmF4iRV4BaAN1fltbpFWJdKh+KH/5Onx
rD3XsvjnMAzv4gbQ8ZKPw6CnryTB2zwMevSI8Qp0w9t8W7+lP5SYmKLFyt+ptvDoEZ3U+Z2Q4/yE
5MWY3MuZA4HF06qyitYv58uxk+Mps4GwD0+vODy1Wvddfw7DxhOeoQp6ADLZg+0OduvUL+VOfB7e
exLRym456ev5V9+4JbZ+JiRYOZF70OK3KSPFXYHuzoyLMfVls6+oqNhhDrTTec30bB4XvJMEgI8G
JSRuhtKT3LfQpq9tSOOtsg1c+YzO/F33lDgeTwhXJWNBl7HwaH9Q9SIB3QoVjR/ly0P58Hhb9lb5
t6DAGPYCXYyRVoPCwTth+JDCrnNuiHcGxqaPWHqPchkoYOtKuvXvBg/wcPd9vfX7/zK9ixT5n3ti
DJCWVf5YiqCFAT5behJJtnnkTRvO1uVSFgDirWJGXMLOK+Nq4k5V/SbJLbU92zuem51/3q1PX173
7Yu9DvEufyZzsdrUjoE/KS0QVWo3PfUu5RVceYxgLrYHBHTvq2DEz6cHXl8q79vMRepDk+qtgW+n
lLsnbOV9dcka1n/4ltACTLs9K/ZTbQOuxzn6cL7PH8+vt+9gZWbgkhLjQwpYQqGbWRSTHVCLe3KA
wXjWbeLS56dsc/hhQ98c28HoocPpCPwqRN8SJsareJiojKsOAnByf/Qv4YvppPQ3wKdPdnf/FNhY
976j2/DZoa39vL1LbY/6rrX7uM0B3j0yTgdbYyOxq/Aj3CfkRjl+89rVXHKXcTVtZ47iaOLjA/nN
0/KVtNry41dTdmarabXva+35NXaEu3RT/EwIMNyjF1vgbVC7rfbsuN3fMBz7Li89lSx5U6XJM8Mf
OFfJ+5WMupdC7XlhCVn+6y/PlBfetZtaxfJmUwXsaF5j520B1FnYxlEQ07Af8as1QggnK76Sp7yU
EUa9szhtQmuWEaDfP9WWI+cvj8lT4yKlbB8/ji1wQ8fDUXltNGqcgp/BQKJjxIPil+cr/d+KfjVX
10veaJizjmGZNVVIjK2L7nHOa9ck25bu28tINlvn8y/FgdHs0TCyThDB2IFQzqcVnqgxij0UaPyM
dXwbj7K4JPFjvtk798eRPFH7sSXH7Tv9eG4PdGPP2G57JbJLXhzL+QlMnvu2Tl6vWzIv5OQrNF8I
eBhIGOeYcJ7Dj5agwh3Z7snbVUQmzm9sAbhNDXv2bgvEl2lbkOtlazL6BGJZkp1tkd1gCz9j8hGj
ZFpvBbKrXIwVpiQvyf+R9l3NkRtNtn9oEQFvXgu2PZuefEFwhiS89/j194DavdNdg+2KT6sJSaGY
ERNZlZU+T8qylRwPaJBRNpy9CZ3dZkJ6WwyI9OukHF/b3OzE3eMIUH9sy83sg0L4gFR2UNre7HXu
a+OedN6WfqtnAdvdXBkrfF1jL2GfHgl1EmH55LitgGxB9INwD1QQEoRoS003XUraO/VbQBflBvAL
+AOzFe1GbOrE6i833b98SzFK9PqxtoSHJrfiu97HCo/7fF+2dvGsOYXZ4nO53/qHEv90RMQ5GVzJ
wW7Rxiz2PpJLmStg38fhrljw0r4O/KZ13NL5MoiCCdcNKmYmv63swwCiUeKNVtyhpo2UhvKLt+fd
eKpI/3DS7dBEIhubyFQztEon1snrpiJYMA1rVpjjCT28DteSjaO4kFQjMxGOmoANlsjH3vWABXGv
uZFtazYy0gfjHOzKHGWMs77NbEB7Dk6J0nn6S8EGvZlM1iiYxpe2EzdyS5QMFd/jXWgVI9mo0dI3
pe6QoDu3WK85+NangukMnVSDuf/gf2Xu9qXaHStLeT6Jvd2TB6xPy60MeE/ShrPO/rZ80h6VkgBx
FZDGWBpkc3CNXQAOC6hrqMd+sCaPtzfd9qn4lTWm4oaWqXfAjYkc7QjbZ7emVgLJC3NtaNGAjGCZ
QDIje+dv7NJ7GIgETNz8+3OwxJP3+TS8KBIh4dZSt9NGv8fAxRbdsh6pv9SBuFsVwj9zpD2YJIfn
YcpQXb+xoulRk4hTY3VF/KWZxiY+otXlROyHmqR2ZSUWkL567Dh+6c0ee5y2ifXdCYCB8mqy2UoH
cz4fI4cnwn39FEIDPsLxxX30x+MG/7MzkHLEoSFz1eNbrMDE6Xvq51FBZ5Cp44fiJDjzNbTyX7Pr
AJ09x38K9i4jDnYtvXAo9n/6dvFrAMR1iuZcmQxWVNpGah+9FzP9kt1TsTt2JjgFoISGkrAbYT/K
Y+kad4KwS0lnJU9fsHITJH/v7wEeWx4+MShK5JJ88p5IGm/WnK2bbgtyb3wGOQm/I2t69Z0n7Q4r
q8unDjXXbYGRYwsPjSejjXy9RyR3u+Fyyw8glaHdmfkBBW/XVD4/EhPosdL9Avuz7aymMYmXEhzt
b2RCuc0xbcl0anapXSeEeBu7Aki8YWFmOrDFOw7+TnIqiTeZPs7mG7oKeKSk3T19vman58wZz+Eh
/rDy0Zk9Ho+hSw9bFfzfVmhrZlYBkJGsyZKMIV9afaphrHFc5PfowZUcPP2RvEfHpSEjtdqM6CfV
WWDgjQ2uahuh75thjpj0KZ9KmBupTmWjB3ykkJnCLnp8dCLg6XcOeofuik0Jz1m6M6BG8wMjgvjh
jTLuV7xTXpeahTGf66BdTeT90QCKQWT6BFlK7/YhrzT3YALh4pAXg3hhNHg+0DAOzvWPr1ZkH4B6
Ix2rVzwWBet8NXaN6+/s2jU5KgYL9Dad1Rp3Wpbk5U14jslOcPAAWGyt+H9gS8JKFUmUVEDUXbMl
ln0o9n4wPBoE1f6cd6AhMUpf3KHXPQYeVnXHRJBbqQAsvP2hSR1lUsVdFuigCWT3PIQZxG6XyPke
GLyxXJRr1m5fP+tnUZ88SoUY9yU8FOue8ZV/p3+ufR/qosOgEWqsc1sccIMktnJUANw/kIJBRmTR
oXxxQJAVXJOCzqsDQDVCDifOfD88BjZMHfGwbOl5Z/Pk4dlj4SuuSNhFPkj9qbVdPJwgaSohW6IX
FLNY0QvLE6YHoDR9LAduCV+ed73jhNZjjD6SnLw8wgFx7olnbxR3+xwSE1Dxn5O5DSxWu8xPDzil
ga74o5xxXxbTqh3B36tlHe4/TyevIm9wLZ1dQTIbTZSOAzkvzF2/8y2smgL+W0CsGcVR89s9j6b9
YG/l3QNMA7mLrPtvGOvN9sv7OvKwUC8SORxCuGCebt+W6J9J0hvfTdfhOKNvANgAL1hwTr512Bys
AZ/67iheg7ABw2qZI5E9NhgWJ1YFn/GafuKBC5GIZwHLqJe0T2baLHGT/y7FXT2on3Dw4oerQ5iP
1RJMWI8BOWyWk3ZN+9cjWmJCAjcttzrL+owQC07I6SzemmKZcK1UgtCJkdv9gfG/dcjXOui/pFJN
uUTEx2DvgrV5vX8JzvLm1T1Ym8rU71pie65JHvBvTM6grUC1bXyg6XoPWLIJmAyPJa2Mx0hXoLhQ
09V+uXQgKrJM8cILzauB9L+EZakYmfjLlIRTkLUZluYiYKkFuEHDq+5hTJSzmh3rlte02SUtSh8r
IfrKAGnXQ2tGdu/99snDcpe3n8iac4FV1X84onTz5EdZMqoKEJ7MQ3L/KzPTD0wzMBHgVyAAYA0v
6FC62Uj1pjAU0NEQ8A32u/SrxkoQoN3mAC7n0JKPLafEfvqundsMsk6RSoF2TYwKb/pzirwdvGuw
PQ/aQFhNcSwy+rWPEcbGNEcl2LNSn0gZ8X9nEIoUL/A2O6uZHgzqYIeoaPxs+bsmpIRaUvijDh/t
IGB4C/ag9jhEnCGag2pEEZkVOIOnbdKvBWGhYjz2tYrCJXXqrQulVE5RtVDv7u+bTW5/3mZvNeV6
SYAS+iltaqGRQEDInGyyCs0WffMt2PCNbTxPvoWrYy0u+l9oAh9SEzUBu86pu+NnP+EmA4/6YACe
SN3GSIy39myb+dO/4u4PJcqOctjW2kkxuLP853i2GgvBa2J1Ho8L4xiZydUU0DLr999s0cYPEOJ5
3Udgq7QUMmDnpED8DY9JJUD4a0AlIgzm1ozSJb3rytV/JfI4B5kA5tK32VOOrimiEBtug4fbdNZC
MWiSP3zRoZgfNr4cIRxCIqXwZEvqHc4ud2ilEHcZFnSlBx9+BeL6bYwaunqsNMJSKmvu/dU3UO8g
xPaXJlwuckLCKLFbT98L9kP16/98qNR78GOOw3Q6LnHCDh3Mj2CVjvOkH//FJP+inv8cKmUGYlGs
jH76YWhBscsAtDA42K7lMjlaXtPfJvQPJcoQRKouT+kIjpZ9oQags3qMp2N67rhMz/nwlWLkKSIM
VDIpswSUMgU5z9WGISzv3AF05Z1qcW4AisLdbQFdNwV/GKTUSSyHORcGCP0yzIwkbgrM5Y+I2U0k
LiJ26xwpXdJJuoGVS7gx+Twgo4qdvyYAhFFgLOHYGqbvRIAadXtoz2164DbBqfFY/XyMq6QbL1Ku
yURfhm2dzOap64AZowalpYZ273//x2cKfFtVFkU4XgC5pa4uG6ayLjgw2zuvDUDCakwePLBs63r+
44IKdXNqZ8xzgG3gj88GCc1kJCMQWwPSWCKaZFI7coKH6ReT6spFXvFGXaScpZKcyRDL3vnxKRGr
CjZykc6WuXlj5cIuSP0169P4YhRUy9vLCI/ZWMUWrQdWC67EIkLZAUFVqyAAyCOGK4xd/pYjT9Z6
sl2djfv5nOrLCDP63cwSjkrhfddn0dtDe+dk+4QcqWVhBNUCeo3FewazyX7NC706ANp2FNmU58sN
46x53axMA708v/z93Ve5eynRAUhUbyLcZvJRRbstwms2QxHQDGrIGJ7B+neKdq7wQRLH0AuTiVlA
f7//KJnu4c+EO6UVrohQhikb4gH9oCBS2dnROMqn7inYqpvKVezonGCmd7GJx9z2diNS4d8dGrK+
8zOHFDqZMGjBSl6shRdX30PZLyNRxqrR8D21cxBtXibuaPfHFg1arPFy5vlSJizjtLJTG5Cy/KUO
kwAD+enBeGNFTCvq/Yojyn7x6LdNlRBkDr+C7Z0OkRmIat+WldUndCEqlLoTu4qv5Ak0yjt/X9uy
c0YMz3DlWXxQyi5RhTjgW2RfD/FdZP/m3Boh2L+xuVenRSk3jPGIcc2Dk8pu7MLubDRhw7xn7IXK
a278JSm6oT0NhFGB4R0eMaNMtJ20C1ByOxZO+1QeWHytJT2uiFFKzpjRCy1zOD3hJLzyUCSHjYbq
p2A5GDZ8l7fTIdimlgp9Yr11GzP/ULzC5My9LckEqs0nZrXZhgcJdSgUwWzfOW69/u22FK2lv64+
ktY4YS+W6XIi+ohhhZdIQvELs87a4BS9F6puJ5FCsqLaBWZ8LJyiicyKGc5mzZtpZvsxikdonJ9K
Ow6teN7W5bmpXL58YHzm8hk3dJZG6awYJ6m2LcoOvOlvlZdgN/5UPl2b3wEg2IuJiQP69VkBECVy
nhnE15+aqkkYspCxvYa6yFFVJ6UIcZGTOXy8olY5kBYF89yKtsMh1VHfm81yJnb0KJ9guTr8bkKG
nWGVFuNLFkp/HQN2wKpwc3Txr3WZvMhJAYfNknCM4x6JcgFlcFRvv6rN3ehFGGV6Q+3tISbyDlNw
FmuoaV1T/yn+8JSmzqXaN8IeYZXUmckXFo9mGzzSBwaXq1rnggqlpIOkVIU8wHHzZv3JmckbsvIs
XNx1S3BBhFLRKSChRD0GEXgSzyqGdCJEg8MjT863r2wlG3JZL6PRrDu+4mu5BB1gDt+LDxIiQO82
hXWldsEKpaXnOtOzdhFPGLX+9PWWeoXF8K2Zx0XpaEnBaG+dg8aEzRmCV+76bfNpxi5rD8LqU/vD
y893XGStg7BHzexHwiDd44a7V50eOarbJ7au9BRNklUkyGTkaPHMLqhEMh/lXZkMSJsCW8R/NhJT
2qFXBG617qSe+bbEYyK6s2RkCZTn2v1kiPi6k3nxBZSMy2EatLMUDo+vY04AJRhs+52BzoVlrC4m
/C4/6EfgUGLzcu4yo4lVZXpBnJL9yZBkbkxAfOwwpL3Jib+3SW/bDKW91taK/mdNVWQsPjUMmWIy
isNOCpV6wBuT0anQR7hTgGmYY45dbIfIk7cVUWarfeli0jxii+CurKC2+BhgkepL8oB/eiWra2xV
u1x8FMU8Sj3arKY9/CbsbEoTU358AuB/83JbxNYfjC5IGHARZEn42UVzIWLYNZNHKRaIPE7bGZWk
N/OJWWhYju8vY6DDDPC8imkDetW5j6UIY+iPCyf5q/q+k8/pSd2M92NGcuzqfT+zGmnX8gkKRuIl
XCfyQLJGXWiB+XWF89PhMfpOnpe9s0tmOTL3zsvvI6o4AdEOwnlG381D6JYxYRzpYuNpfgEqijqE
LqqKJFEe71TwxRjz2QBVOmG+on5MbGBW7nksbx3dB9aksrAogVvkKLUaFUIZ6Uk1AG4GuyGqozMC
wt9H95XJuQoLDu2n1vcXNRF7FRRNw3OhsXuCvB6qXIe81NboxI9tZgaaqYJa6tnm/u1thjNYvPGY
iP5kHOuaGIkXlCnvpvVnv4j6ZvgHFh8dVfsls4EVuJ+iI5IKGT6GSVx7gZcEKZczmCS/4DqwGvrk
IO1ToqSEd1qWkl/TchBVQ9K0RWpUSlz6ZJ7TGgDi6GbTiYR1gFVuNvI5K7HDmP8YdUflDBOjdqYB
rKfi6KdvGedN2kcciqQvt4WA9sa874laeEKIYX6e8YErs34KWqz/fCAlYI1YRFK5vCY8Jc1JtgEJ
Dl8+IDPeApP30ooN+7nmjFxSpKy4Gue9pAc4eQnId9U2baCVG2npQuT8V1XdHOeDgYJQaPbw8YFH
wUS1XfNfRehE3lBVQ1E16gPCiJO0KcYHKMCr3N8bGCoYzSPHzOOua6o/hPQlz3uhfvWhnuZ2kbFn
ILtjKOo1IbJtOPmDAOzyrQxJsI4f4q40u5zEW+OuPbByXGtVOFzv/+eVjhqkXuwTvsIn7BY8834z
fFWH8iXfzW62+cAUKdbbe3Zse7HrH1mJpDU3SpRVFdOVgib+BYg7p76YpuWEkLpasmbo9WP2s6wM
h0N8L2hQdynrKXrwCtA4tHd5Yi65lC0cF/cJeUmCFhrOYqU81l/MH5J0ucoXqnKYhnlAIVrZZYjC
lmZZ+w6A7eGBs4RN9YtZ+Fs1OhckKe3o+0k5+TGMrLWsNWvO2NgNzDGMGkNq2GAwq9QUCUtSFVU2
ZJ06U35Oe2wpkWHSN07Em7kF+CP1NOzb93g7MZI7q9EccuX/Q4w2OX6XAT+lAbFnDbkW1IYFrG8S
AUyUsjzB1az5JSnqFNUoTYBVKw6Pvtt+AkAqPIrapikc/KrsEOW48UlxZ6Qdh45RaVkrcWJ77h8u
KWtjdOmkDhlIt45GTrFoty1Bn0R6btGTga5wlpO06vldElzu+EL1ZHmVJdhXsuSYYgEpRig4wKwR
Dq2L/8ZyK+qy0E/SNVGlXNkEMdmUGcriAALKBO1USwwxmr9Fywttdl/BaqAJR0EWEYPhb4WSTilR
OQ4INNAqo4RGYL3j+pnwdTKf1Aw7kEnfFUZrlZkGENLer6KKtGkt1FiEqHeq7Xdi+y1xmvD79jFI
C9m/XCeM3OrLlmRD/Gn5uzhwfk64QhiS8TFFyCabQvc6idtUImM3ECMsHB2YMuk7DwBWAZM1+n08
/+4SUknnFCWi9FX5MFL0tCvVr1Q4izkRpxek7uymPhTSdyZWZoq2TPFXUpKER2M4SXJTrd2p2QCq
QVMZFflVxQ2AHHjZwIQyaF4KJea1QYrHR6wcjNWv/iEvAEv6kTxIT7dPbf0y/1CiC3OVJgS1KIJS
vDEA/41JjODXNG4T7MLC7b1HoRsjqzVsGGRXCqwKqnP/w+DPOOLFZS3eWgBwshGjjgJ67FCnk8xt
y8z0r3k6y9pktGoY2M+qUb5VPEozz6GG/Bhhkel8bO5YubCfaIOWuksK1GPQJa5IMD4zPmoF+lU5
n6iTPdl1jnGQaDvvR4P0m/xUyqbyKoabNHT9EnMtWM4SkW70AM/WmKJk8RJWiw4HHvm0GNI6m1O5
0QOX22IJZK8eU93qSs9ghlJrvjF0osRLsoCOKoVWitLAJ1kJQ1pb2feh50x1U2Lfim2WX/2B7fat
SfUlOUolzrk81Jw8LDp4idwOjzkgwTT7ZamL6Pb3A5KmzCTHmgRc0qRyPJOvjA061QfsTUce8QQ0
sAL7XdRNBvCOfWIVFnw/T2FB8qw6npdkqRA5L7ssmmeQLYBlDTyIEyAUoIqIPMC7l63FM+K9AQ2N
1a7Y1VZ8KGxUORnppTWNuCRd0AOmalgfTslmoXR+pjf80l7wK7U0ezY/Upc1b7Gaw7qgQufq8hhB
XFBJA55yRX6dOIISiolVfS1pH5J9vNMq1ojFqgN4SZLyI4pWTAERBcYmW/6aHy3n3er3shXc9a7s
Jb9Dm6Gt1vyxS3rUOxm5nEcnJ+gdSuxXikrzaz4mWPSNgswSn32y0p9rsbgCJCdBwMPksZj72ndo
uaTMph4umdz7qRVqiFDHqE1NbgZ8423e1mXkDykqPB4mnxeFTkfK25VeG4VUmqVhSIsDmK/ozDKD
2qq5UQBxKGsAj9bRQnPNWdCqkR/K4MyCa9vcF1vfgnm5V3cxsz9w/RD/kKJ0f9dPnDDEcIsmbNsc
N1NFfAvdBSih5bbVPHAbNA2wBGUtsL1kj3pxfDWPERqcl8CWN7tjYP/urBmtEzmzfC8vMkAbngtS
dBBUV0MjcRJIpRnkojUFObRS1RTQhzVvk84q89ROP8fsUBSR2XVWaw/za6zPZAAGWb6V5IMxWIOP
DOE2ajZKEECUzbpz/M403jvjMS12vmr36e82fG3KgxF+zgAwyb0pcUJgjAV2gcir9pX9IJ/45hiP
np8y1pmuxpbotNQEzVBkCShB19KCxLGup0BhfnzdvfOqWaCj0zbPhvVdYnzOYjYp/Xgd9Jle0qOu
z+elouklfwQ294QuSAPYI88o7Vmb+829Zt7ZL2/aREzFTL1t6wKfBKuTgxNmET5vv8kfp+uv70Dv
B9rsREnRZOo7igTrbnN9mB5fX5GzmAGgCly/2UOrwoixEbIn9keMboLefSjN0v3GZnHUInfn219B
WWsgvIsygEgBXsKrqiJqlNJDJ3Q6JYMS70sN/m9v4ibM+VkbJZJlsynOhnmbHiXQ/00PcCwCliVI
oHp92VMz6m2AHQN7I3kCsKwTx1sdOahOZ/BF6YV/6Eg4XR2bX3VFplVQ1PiBPhnxnpO/Qw6eFTpc
W5FjqIJVKoBfN1QdhSVeka+5CeRkaPs2T/ZFkx6U7gtodk4wf90+Msq5+YeVCyLLR1x40VOVVVU3
l8lexrjvVH3zGNmW7+bMyoeaobmX770Qyb9IUSaJ47JqbEbwA2hhrDDt+IJBgDJEfxGgriVvkqjD
yodkrw7SiwAUPEC62GMtbzQEXiEvb3R/tKNYq8ntM1wVu4szpHSMPxbGGORgLGj8z1ZLiBKNn7PK
7WZeqhgiTidA/mFSgdDxmoZQnZbxGghBWoDNxvu+teXwzI8mr97lmaP3pzz40AXkIeaDpoWkVA8B
/xpkGE7jBnNMWTuDV8Xz4kMoD0opDXGQB3xIGcWmID6JakLK2b19tKsyg5qUpmqIyaHFr8XTSMpi
CHqIpxBggQtWOoWpypCa1du7IEHd3jT3k8r1kJqgCY+1qlha3TihJn9mjcq4vNUjuyBFKWW/KuSh
X7iJmm++BHRY+FVq9u0TW6ehyMCbRnOpQEfjSikLAz+0yb7mc1Pnvmod0/OsujeLCHX3qdFmZYf3
ttfnM+cnhO8P/aQxTmtVNaHk+z+cUNZjyCbsrTNARMywqLd0S+4RKKXm3BdmEbz9m1NDJVJHDVRE
TelazkS+n4K2hhAsWaaqfio1mdQJQ9JWT00XFdQ2ESpj3c41kT7Khj4su2SvNf5AcqCqe/pY+E5b
JqyaAYvU8vsXan0oUkHwC5ydnz/nHXaTVWdsfWLovdXHqQPyR0fqEA39FJGpRu+DLw3Jvqm1p2HW
v4DYw5ABOk77R90he8XziqDxBr1kKdNCVc6aKdlnWtCRJOyPgpzt8iy1grZzoqy9a/FMxT4+YHTB
rHpbzYPIbqLQSqRgP6g+w6FcPdiL76HuUBSS3g/VceF5IsVwbpSvMnm+LYwrGknhMT7O62gRA+ob
pfTqvAefHeQk7zpv5PXYVcUSmd8UruPAsyJFOq+9HPEVOUoBlqJR9MGIa8zKwclrqIvhlzDzTzo/
vOQ1wIbTTYKJIZT3pCyz8xLdagLjmlccRQXrZnidB8PopJGuxZUb0difTz1cnbgmfJMRhevQGDjb
oYhQA6gP439uV64IUteYqCE/GfWc7FtRAnZzpSEN4Oc6g8qKBruiQj2QBusu5ByrdPZT8a3HQHMR
FHdQA1Im9m2JoYPif+7w4gAp/QU/o4vbAnc4dfehei4jrLqQDvD3lbsEb0XGuvj60GInQNczlMD/
QlpCf44E0DJDp+5O5lOdTxoJRk19SGCdg9LRIsInbiJEtq5MWCHsH3Tg5KjiER4gg/zKe8QRowQs
SpKEfg7K5c/RxzHliZjs5z6zkhZhK9Yhpfe3j3fFsVR4SVNQBdVUSCdlt/Uy1SVB7+J99J1haeHZ
l3foyibpvBfh7WXq121y9NDZP7f5h97PRPaF9q6aIqj5vo/3YeYM+SbcJ1547lKrG04okpAUmDjj
eyM+TujOEQo7kL/q5lNQTn5q5ooVLKgztnDiXEDA/B+/jDL8oqEIbaLgJNSUzCKR3nwXpizywr3x
UD4GyEi7+lkA2LVB+KXeQZTQ5vm73M9MD71pb8bm9getmCD0+EHwZUCJIMSnvmfU4tbo0QiwL+Xv
UX0vdMZVrL5gGX9hBzB6/OjGMy7uIHwhH++xqXoXDs9RT0Tg+Cjf2PVxus3Kz+QnFR8t/Yq6puIV
ybCo10qwFAOhFSNEywKKfdzLkFmC/Cy2gGmqG6jeRyxTs1JZ2+tFACwiJx9PoeJUdWdxcP9V9X1k
FTxXtTKiW0yQyKogK9QHRfjQcDTwQR2/NXpXLYHdBYxzJxDfu/w+TXeVhtqEbuWlG8lPolV277Ps
hWkMWKqU8c5XL1rRBR03YRiGslzUxZPQ+DCZgewa70e1MBXlzYgYRnf1jV8QoKzgXEtCboyQJL95
7vTJHapxI+lbpfpdy/rbKD2nANC+feOruuuCJKVWhBhyUPYgmadPcrQN0IgdpZJ1mwhdRf5HmaB4
JWoGMGLEHw/r4uSgMwshznRQKePCTttZtRNsZ3Sw3we21mhbx4/ymQT8mFgRpgzcXoh6hiFcPdyl
hiAhZYKec+qZZupQDWHIQYGWH9ILpMhG3JrzCXqGZlPXzrdZXpVbvCMDBbulsCZey0rPS36Q+eB4
kpUTtJU1ThNpBk/p821yN/Itc0ADP/Cvl3tBkHooPl+EtTQiH9S3h2BGACGwxH/1AFHrlBRdUnXk
Ma9ZSqJSUBI9SvYSl5A4/cg6U2jM/Jea2H4OSAOF5duvE0Rj1ZJMQ5MrZVeBY4BAScLb15QQelze
x+Nsy3FqBxlnxool83YoB+bti6MbSf6RVYRHyNSCUWBfX7NZtcjXxkGY7MN2SK0qEyJTG0vV6lCt
cbMOpVD0Os8Wl2purRixJ2pTfT8ZQcSQ17WXicqJoBgAR4V5odxDKTfaKOnwHYDEg9kyxZfbjNLL
a34YvSSwfMDFowwkbhDGAvepupKVfQT24Aqvmac54e8WMDWPhRmjiWUPTLx7xZQkQCAmx3iDzoHm
lP6Hyx7/+hbKd9T4tEnjEN8Cl0Z1hYK3Bem7VwYnq8919y74+zBlKNtVp/GSf+qix7nnch8glfvD
lJLy9TDX1oSqCsDUEM9BLaCPmlVQXbMgAur4CL2RS0LnwPWRD77RyiOfImeRaCSsvkX17fal0n2+
/32QfyhQj7SoOUlNloPszBA9viiYYCfQXoowkxp5hi15jU+iKWJYEQZZiaeeajvxXa03CRJxPYnl
/EMcbIwSd/1bXvSbsT2JKQnG5yB/CtKGzDxmcVWGwl2/TlE1kHQ3oDLoaTi5amBikMbYq235lfR5
SbRJcNIYU2jteEq11MWothJGJhd4TSBuxVz0GIe/mBBaBwvw03RJwg2IdJPuFKdjiUFg5OSF8DmP
M6LG0I0zZ2aq6IkYMuPFkQCv3exizhnlf6MvL8lT0pX2PA5AhwlQDPQC+6VZKRUan4VQXrpg+NqS
tJhh2VeV1AXHlLgJcaxUY7kY1e4jjzCziURcwLP2564ZAmCTA1xO1DVZoN2HKG8LfhL8eB/MwFDl
0bEY2vXwKgXvfLHPlMqR5JqRY1l1WSQe7xT5y2XjNaV+kwSTvGHDQyNpDVyE13Y0rCR+jTKUenPs
7q0P/jCfs35g2J81FSHB0ZdViBEWRlJ0NYwwVsAZRio4UYk+wqtlhauLLqWlVNaA488DsgE1Kuqt
9oMwNQkHJVQaBwmNfFn03I2oyQXft5/Doj9v0aEdrlBsQy5Ach4bpKy09SNTSiU4zmIHswILi3gi
Yc1Er7ldl7xRblc7lzWvl8ihzomjV8/jp168d5ZYDyTtm39xU3APJA3DizrSRtQ5BjWW9gxxDVVb
fHM+8HGV99sHuPa4EPfgl46AA6g219bCGMea02ak0eeHuDlwY2BFbcPQ3D8F9r9uyUBRWofS5MHJ
NREAbQaBkSJ50Uat6EW+PllTVLQW9khzZsNJgjcNAWePeYTmtj7tAEjUCmatVAoR9bp8T/vknBi6
VQS+b4basHhLU22PRa2bfsNlppEGEuPk1w4GThF8Qnw1Wr6og0kwiBVHPAfXqB3NpNnoOlF7lXEy
q0TQbY7CD96I8tMwdOEecajl91FSpfs5ImWGUPddbu9uX/DaW4fBwhsUefgEdPtg1PkonodRuk+R
8Rf677xgoXStvQdE8dAkaD6AiNI+TtOUcsiDCeSKTA6xR9YEZqMeoK47EbWygaE2Vw/tgh4lTXKO
+FVHSmgfiOc6k52+GExmbnqNKXj+8HVQlpGR/L8W2VDplVzUmnQfi5gpSqBShNlW+NE2+NrpitiT
GxbS5tpNXZKkdJnSc00R93W6L4MP5KktXi8YMr3qv1ySoITa4FOlrf0h3XdVr7kYthPNiA8xeF1V
gZsjsjProp3dkteKLReVSL5IEJcsRJ9v1RoYM/zPZfPyc6TrQ07nlOs0BRyHiPYSHSPgrA6GNauO
9brCguq3GPZFli4emKIPcqUVbbpvizPMj28J8UHdF3tOMX3GXpA1sYRLiCXyBmZ1MABxTapVdT/N
+jLdK/1OFM9CFxKRe7p9YGtmVUObM2oHGKsXDMpwJ5gNrX1hub/CMPscm5+kTSdgbJ71xlbPDUYH
7SwaihW09utqQNL1uZzu8UTMeZxdmX+PlfcwV7Z+WFj1pNlhwgr+V8UTZoJf6jTLjj+KPTT5AJhL
0NK9iBXT/KCci3wwoxSjsNLj0M+2NL1kWmJqMeqk4WD5RsUKntb8CayhQr8LwicDM7jXlwgz1PvC
7C98hzNZykVEnfPYbEd9O2m5zQEz//aVrigaFYvkhKV5UVRFndJmszwUhThmqMhymFhMd1pp9fJp
mrFPMX2PWOZ+hT8VjOFJYAemqv7MeV+8Bz/vqnBIca+huBeTl3z8XX+UxXFmlfbW6GhLQxRQJjDK
+4P0cUEnyRMNZWA13Q/5Tvb3iaqcpqZ5UgDGr4rCx+0jXEunwLGQgR4qo3SKidDrW0uMSNf6hVqj
ZQD+6IXSKhsgbCR1bKC8jQ49I+u3Q6q1JhZMqSYfyoObpDXn3v6QleeJ7mFZlYBItLg51F1WpVDz
Qpdle66uzL78PXeWDm+0Y00FrrxOYGugEiBh2TYKUpSUtkKR5ONYZvtaRpJzaEmjb6qNZJjCTGT5
KwfI1m3GVq/zD0E67h2KJq9CYSFYWVFho8I+v/DtVkjt23TWagMqpGbZ7q0tJVLKBuKt+33t4wSb
2MuxDOEbWD2y1Yamjv7h+wCphpfZHb+xtUExvRSYzf+PtCvbjVtXtl8kQPPwqqlnx3bsxPaLkMHW
TEnUrK+/i757H3fTOk0kBwiQBwNdKrJYLFatWiWIllZ38Ew+d0HWWVpOqQH5mYm3g/xVqlNfcQa3
yxbBkq6de8xaxKnXoTHKapc2q8XKiEEvRnGsokCSszDP0EljmEk4Vs6WZA3IxBxVdFDYhcoF4iYu
QRu5PsDtwD59KVRlHHp21JVHC3jfm6mVn5XIBHjCiRLHHYuq9uw6L8OosI2bPl7qjWpP5HHKSeI7
2bgEmMCKx/f1PV+5N01UkcB2IANoqL0f7jNXoY8RUe0oL48kHspwKYveSxM4JGtQRXCeNTNGkPru
/ADl4FFWNK9pBlLZ4mgtryad94O8H3085jaDJAKmrOHXcIfoGJqH/nTMN+QsuVa0VBlSUh4VSseb
IbGiIJJlBdjDJA7AGZBuK1LZQQpEgDcrIzAfuCWCaezroBhpGygjGQCFkMfDtGAOhNw2lWDhV1fD
hId2MPxBQ93k0hg6jZTyPNMS1deq2uRVrW0MkjhhXplFsBh6eqtHEdld3+21AwagJ8PTWfDXfOqh
7VJt6YDGPC4WQN+WdjvPT9SUK1eORPoxY+aNHXc52DQ0XdVRsr3UTynSNB4JjL2me8O8KyrREV7R
xZJRqmADC1E05XsPiIZhC0uMLa6N+yG9R0fTqGBGjWio9Mo+gZcYIaWMzKMFK7jUo0tjJFKUGfuU
4D610eK0uMYkubPa7Zrp1/X9WVk0C2A6GSGmDjy1zJmtQkonNhMFp5F8ybpTSUSzbNcEgOIbD2t4
d3hatqhnx31qSV4oGbRpq9oOck3BrJq2szbX1VjbGpDVoBOFvXlRZbmUkqNx3xgiSHkBks5BG1nm
FqIOjbV9OZfBaWKSmvE+Mk2AFkKKKw9KdMkDByAC9694SMa88x9luIM6w4znooegHiUDbVo8ZXpE
AvPP3cGFFO5CktthLqMKUqR+M9V7Gru6vVsqL60EhRjRunHRS6SajTTqEDTOm0X2tLf6ZZx9U3Q6
Vw0NUBYDeRUTaQn29zNDG+ZG0wxiYyC0jko9xSMxQBVNFazamqEZ8ACaiWq9hrLApZS2nPoK5frq
KLfRDye6jRIrHHN7Gxe1wKRXrACwHGRT8UzQLIy8vpTUaTTVMJ4A+1M31oHqLfj4Er3cpnqsBX98
eoBAgAiG+kdeinuXN9SeQLfrlEdbQqNv81iXb1qLJgoqSD6uPfhQ7GUE4Q6GyABYdamTUZLaymu1
PLK8472kf+tNMNgfwerpjtLB9hbNG7tbqfOv67eWeEe7iAbnjXnK0JHzcskUsehCK49y1W3nJA/0
4d4h42EEhYk5xafKoMhgHSxTEkheMRcAY/EyMuD+0BeuXioc906EEhaMkr1wO11z4+p5wng29fG6
hqtyQIuDTlUk+lX+/VVL1JwaBTsYN2gZndyq3ff0RER4vDWbVLGEmP+DtpdPV1PcAppd9yk5Fupb
M56c6UVJBN5iXQQwDo4ODiM0AlyuWL8gXpWtkhwn6YVYLwlwYWNxd321VlyFrTp4QKLbgKGsODNM
yslOMrN6V8NAGbEt/2Y7zgRwHryq5YmaWUOO1DkB4b0saAClJ2E1ZG3XWQULZwogFIxRv1yrOlZq
kmk1OTbKCZhdzfLxQotEjmhNCnIIOopWwA0AjHYphcjzQMFzSo7KcMBASVfPfw7xU1o9Xd+UVTFI
8yIHj6wysGKXYqRZlWnT9+QI9PCmDFownDZq5zmNwIPzrXOsnG0bH4LencXZRTFbeU6laoCF9Y6r
2V0AgWGRp3cIGtvhwN496di4hfGQFeDKXGLzaLfOfgGh5vAqOw9/rDbgPO/hMXBMCMQu1TYWpZ67
BJUzQl704Tky7yXzNjX+/DK5kMJd9nHdj5VCUMgunHHvBEYOltJa1DC75mYdPDfRMQ/MKnpzuXsE
nWVqaumoXgFxUc0WBkliLRsZjKTF3gB9SYphhRoREEKsOAwItW3m+YCK4gkhsrJWmgxMQsdU3iSg
x8ukW6UTXFwrtsno45ClUAzMheWn4aBciymt/YwWL332hxGEqlUV5mi4itDrfN0emJlzr5gLUdxp
cyjg6Y0NUbN8MrPhkGKyIJV3yHl5EnlNWrKNleC6SGZi10Qy7c8ORKQRuZ06YP/t6bHxSXWwLNNt
wTuozKIJzSLtOGtP6AKGVguiaiOIvs1NdZuZB9K/UPO2yZ8jpxas5lqq0EGCGZVOWAaY8bgLGIci
orMCQPzS3mWy6lIpARdvEyy65s9J4uqpO1aeauHBUDb2n5cILoRz5wFv1FJRa+ylSt5GVXEV7c7s
f1/fvLWY6kKIfrl7VpcYiW0zDZE/y3zzh6R4FpjZZNdOXEd2Zwlkh5vGsAR+lP0ubzXnK8sZKh7J
8TwSKKcMlT/UvR+bjWD9mFe6JoIzzLlboliOgJdoE2/cAIBogpWs3YkK/CJNOKO0FBM4sVjJj+M+
nAThzPpvs3mJGJyIFCd3q6GDsq0iB6uEHK16FF0ea3cZNv8/P88zVFWtOSgRq7QXu/lR35Sv5d7x
iq9AsHyhwb6SvDlwdowo/rrRCbRyuMAjK/u2HnVkEqWOtjdtHLVBpEhCgkmW6fi8/x/acYe3dNqC
FiW0A04clNFsVmzl6RhgK5p2tuaWGH7XUFCLQpqCswCQWHRKnBvIjJ5Q8JEOCUiVWx/lf2RfBEsn
EsXdxCjTaIT2EDViBLHmjF6c2L5CkXZWn9pul/f3ZBZlxkQyOSOU5JnStoHMCrVsOoYAtbk0C9u5
3xLn0MuvjrT7CwP5WFA+hxWriQSnrENLZZN3GzTqXv/9tXQrYNAINPAQYQSy3DImddVGJEJ3jqV5
zvG+PuR7KbB+VpvW/aWBVute3uqYZntd6lqocS6UW0ebjFI/WBBK/Ti4F/Fxrl3DmMqL1KUOtCH6
oC8duZri5SzpDsCG6rNSnWRZ3prlIx4/RfbnVQ+8rz4kcYsXWYmiJBmwLlbjV+nk/mzgW/UyvL5a
q1Z3JoVbLTywBlwNEbuYMCx6rL3JOCztIc4fVYIpWpThLERJrc+OCblMFt/jfYe3qMFpRtQ4tUH/
jsogAA+hoox3I5VFZrASVDApyM3K6jvOhnN/5lyA360oCpTHJtMtpDAbvEYzNuqguG38awatGpnS
w/AtMgTn6nMgCslIo78nUwFh59YU8bXZ2wTYm0HBmDUVFRMt8xMB4EYghOdPMds6RTwNZIOunsai
YE/XVnuMdIGYlR7YC2X44l8xpXKxqAD2FI28reKnrK/xuMyDHLBS2n1Xm0cFWRNnOs4PWbkZiAX8
g1JvZ6kWtH+tWg0yeqjJy+i1+tQHJ1HNpCUUNssbDcVHY3m8fhQEAvjGN610aN0UFXAcoHyKyEsm
6vtceXphLRk5CIN4srL4pfPIba0vqYW1VBPwPLVGWLe3RD4N5DabMQ2e7ItJduNZxJPGztPlDQ2x
DHeOtDtuTt4Nz4bDIpAJYosATzD6W5Vuy7QMOtn2hdjF1VU0kfAAZIQdP+7YTZlC8mFiwhLLtaRb
PKYFMe1nBw91WPEFjWp4Ur5zl529hLLIUJMlgYQ8MRFBY1IF+iCrSpSCEIlhip6JQQINME8mpgTE
ihEmtOQ0G/1fKcOQqzaIzpCCvJSSUfRH99GCGlLZspZutFNKsSC8XWmyBkUeTM5g2U1AP7gnTlag
7KnLOVS50UsXTQ9Oi2fjTdZvdPXFaDUvjjovmXPwk4CzWZT2XHUh5+K5lcwBPE6jEgfLxvQ0y7op
za9qmnq2fJIKDPobfKkGXUr/YmdG0KnN1gJZZAkOMdcUUnp8vr6xEgoy9shgmYyg6HK5MZnVjkod
J1DfNPRXnFK0k79m6CwXL/rnuPhSFHfLTXFhSFkDrTNKNhEIyOObOc3Dapy9MvUru3SV0SO//tyH
nevHeZg6MrthnsuCJWYt/bEaRHc3+wHelwAXgS4HRD+4wzmtGipXsrwAHSjL2EEraNL7OH6M9a25
mR4lSXA61jyXpqrw92DUBA8Lp06xyDXRZ0hL4yEJlRrsG9EszRDc5juztwqQtaJB37IK//o6CgTz
2BqLasQAxThODKt3bOPRL5Rfk7Ex8q8JUKDXhTH7/7SmH1ryLtOmap2ZOYSN6W+7PEWz4PfXQoWz
VeTh5FkBIGlbsniksl1Df4yN2MVwOFchgmBy3dGoAOqxVJ8JINTl8bLAXmPJ01AcZ2QRx+6tjLub
Ojm1vyppr2q/JG2jalEgg4Fw0PZgpL++jqubprFoD6ljHVmjS+kMtVf2PTy2hl7WeIdkinLf+p3X
jK/XBa16kTNBnJpDJul1bgDxSafXQffMY0aCFkNI0IL+vwliGp/dQVk5T/3SQaPsOQmTGXMUUjSh
CJ5paxcdwBhIm6KQCco2Zp5nQtTGymqthjZT+YI29rQ9keTtuh6rFoiiJYPU4wLiaRrsKplqp1QR
8WMqWukpnijEWd2RMwGcDgPAMvmkQkC9U0ABHnupJwviz/f2mE/H9EwGd1VLslVMlQYZ1d50H3U3
3wOovb91gnr7St3CizAyqw2o95vgdet5tvekhU3wpm8lwZesbtjZh3B2Li9ZkWkzPkQzdll3I4+h
3Hy9vmE8KyqMAbfXmQzOxEF9RbO2ggx6VNG/fGgO+Y/kl/bWYlRoAMLpcPAM6tb30ld72/i9gI6A
H+74STxn+H1uJ6WyQHwfWCHs3lvccg9SgrL2loPuSq7lVSEQc7GbfasDiim6qU99DHYLlQ35sXxT
f5Y/lUDZqfjL9ZVZdTKA4DAaAEAYeC6Avsy1rJc0OOsfmm8A8nhUtubOSrf/mxhuAcxMjlWw0iLI
LfYlpueNbxRUMWSrNb+Bqv0bD3CmE3fNLhO1l4gBy40pdrsII46QytUE5ZlVq8UwUHDY6wb4lDir
1SOnkOweQqzkEW17ril9a+kQXl+2lUQ77PZMCme3Som27UwFWt3C3qS930dbTT+OxvNgvaD02nS2
B1q8HLDVRFQUWnVyjmyjYREAa1ANXPpRrYpIKkXYslTpp028aLo721TxlZI2xG1sTQQAXmm+hbIo
weM1/H7fcl5Pt+NuTImNt7m++D3Gng8YhAXuVEM7jTUGnjaVRxHsG3d5jOJNDhSFLrCc1dNw9gWc
T1RAkhZLPb5A9kbjO81xHsmm2AO8YWWiYHB9fT+05QzIMZMRL4kILmkBR0nyOuVfpQgcINm36za0
FuKC6AMDotDNixcTfxosA9i+LiuPxlOCaUWW31rfSTrfGvEXtesCtZHC6wJXGvIxkxG3IqDjwPWg
s+3ScibVAE9SkQCA4lB9345a6XZalwXpMIygE8tL8EOZS4gnfrrr5yoJ0LwnbZ2u7b+Mea15SoVJ
P2MXSQ+VE/0gVtmjXI6MtdHM4GlAX6lLQOwQDGWP/iLS2/s8oTowSpNzspXUOQDGGu+u67S2WYy6
GyVm8P9/Yoos4kpqASEtjpLdhsjGunWXep2cB9T+cyYTrJ5uIN+ANwleuerl6g0YJJmbYHs9Gric
VBrEpHElWbBHq7kbhoxkXT4aGCE5q2BNgVGbwLFMv/oX9NZXGxQoJ0SY4JRtBa5ydfE+ZPG8UlWX
6aBhxqlCYp40e6PaG8pONkSpvbUXKiCyiMnwnkPTOqeSrC+mFTNc/RKrkbeMc+zX9vCskyX1nGr8
keV9ESq08HS9BCHlMAfXbWQ1RXv2AZ/0rIcOfSFAmdc+0jjof3lQPef78DMeXGn0h7/J6IDayMbQ
UdSZP819U+1Gr2IZ+paYLVl5c2g4Io1WlxQYavCxoK0WRb9LW0x1s26bUYKPoj4Y3ZZDV4aFfkq0
O/t7jqEKz9dXcC3sZZDtf8Vxt102FSnw3HCJKNL/psWjEg2bWK0Ds8z8rhMEZcwc+PgXXW7o6QEj
i/mJ5GDqupo6FnZLk7yFhNKvop1uMntn2NkXoFS/T5UhOHSr6qFNFvU2YJsQjV6u5hxZzdAmQ3nM
y86Pm4PZo70MLSCo/iW54CZbC090AI7QagR6Dvk9iXX2CqJ9rs5KDgx81dCwkepArpx9hUEpf7Fj
Z2I4A8HQRt0us56JQYdQlWwG8JwAWeSr0bJPF7sTyFs9YwyxxJoGwcTNT3CUkwhcnxa6hNTq29Rt
MxBYUkK3egy8OiZKkGqD4lXSPHWtLhC9FhucS+ZiA7VIUEI1q/I4xH5rFJjD5hvxtOlaaQ+z85zx
7vrSru0gOMxUVIcREKnvyYmzHVQKKVMbHa0TSntHzNQj6SmtRBTIayZ5LoQLucxJxqyKCGZSWNuk
Utwsq/wRlPP5pi9FmL5VhXB96ujVQ6cB362imLTS+8QA4tcsdW9QZuItEugvLUMWqbUqyjTfuSGg
AU//Zi2tYvXDCLPUBgwzUJbZr2R7pwKwLzjTzMB5L4I2BtaBiJcACrWXZ7rSZnOZ6wgoX7t2pX7y
++SbDAqyvA7+3Bxg9NAFtgCvpV0KwvwA0O9raJqY830FQl15l/6NKmcSOFvoetLZswagdNKeqjwY
qFdGOyLK3q8do3M92NadmXWWyximpkCP1AilJffH4V7W3ebRjkhg98PD9VVb3Z4zndjfz6QlYITv
LQZox1NwCpZUQ6Nkb3lTbSWhbuFBdV3cinKwA0XFexptNADRX4ozs9EgmY47pU0md172o/kTJJdq
tyfNTZkLHMSKbkj6A78J7B5S1zwJk1P1VT32zCE127k9oh88MSNvEE3RWDlLqOTg9ge+8t0bXeqU
o/0hJkCVHWV0Qxu21/R7QxId2BU/dCGEWzgUFyZDY90AOQl66s3DCVTbpAHlisCLrwlCnQ1DGBl9
HzhJLrXRZmOZnRznFZXDJNYDaXoxpcLtzRegjQXWsLZBANkC8I3iHgDTnKmr6lxKGWa3sLg3yoOs
2oPgcRkEca9ICrd0Vm3kSrtASqnsDYytll21uctEweYK+IXVSdDUiSFhWDy+UtJLDbhSaE6OpYqi
rvZg28hY9Tpufas6Oq1+1No3CYAzGbXsWLffclnfYLwWShqJctCIqAiwlhkBlwzwFiAXYqQL6uVG
dmTuiI4GRtSjgmRKXNsGjFSiJ6WKMTTtVi88zfH74Sl2MEm7UF6vH/R3OhnO70M8cLnAAaMf2+Cc
pS518xS3AHSTPN3U0X4cd410oImEkt9wh1snjNsZ+ZnWo1MvewZ5HOUG0wNOkwlShYMhvUZW2Oeb
sb8hwPSOyn7QXgmSGpJ6SNVN2e1sEc/PCkUO6BwY2ACdkTIwxdyS0VKW+mRpAd23/CJF7cSMtwXG
zKHBJ/EwNslw63gOJGXxLGlw8VWD7FbpTT6elAmT0RZrg+fql7EVvXjZWn1aS0zABWeAboAqinnV
MyctT+aANy9A2pJaxcGEIHlT600nKBuvnHxbRr4erewaa/Rgfz+TEk86TZw6BSCt2MsgNtZ+4L3k
WLeiEvhKfzkaCpA4Y+8Yxr/NCeqVqNUNCrYF52sy7ofkl0WeCYhxKi3zCtmn43KY2viL8yOjr135
mqTD116lLu4+S863aE0XPAVWHAQrhKAlGeAhtHVx3zPCFCxAyRkff+51Rf/WL+pmyaz7sRa58TVR
YHhEPyxKZphwxnnXIUqXqGGzDMo09+1kp2KUJ8aDew4RoSbWJeFhg4YdbOkn0ip9SW29Buz/qXM2
Y3NTm0+zCPi0VjUAY+eHEC64QwlXImPfAOav2n4ROZ5U/JRs4hmxcWNNv9tNZiCbMA+hrXVfk6j1
k2jbaUMYIx+M7QQSTDp2fw6kw6R11tWK0hZrW+G2M5Nsk9YLAIELfVKiMB33Zv08idrXVs7khRTu
TBK5Njr0CKIlYFNvBQbJvpA77zbawRHDsnnToAm4PImGMrRLFwFi27V7NIKWe8M5UPvwdt1Fr8Qt
cHPo/sYjEd25fP56Br0SavsgoEMd0F5qF1guN7r/Cxm4Dh3Ulmwgrbmg3KRA+mNeDXLk6oOxHMsY
XcCidoI1S2fdpf/K4G6aWS7KqKGQgeQuAJO6l+UhzjrYLx3/ujZre84mS4GsD5cDxndc7gscxVCb
CcCgaXWjp+Afj0XsOyvxMebBfkjgrCpygN8vS0iYl608AVDlhGCBQtsAGiMMQ6DO6sKhLRt0LWhq
RR/NpTraRLFwA2BC6b2RBrOOZCpmbl9fsjVTBssAfp9lu0HweykDqB6qzhFkKE+W/bO5t/rHJkbH
pyBqXV23MzFcatMieHpaPUPavUhAe7pmBDZ4+UG27ltRlLCSFkOMgMFHDHcDzCdnbpVKYnshwG2T
ov1i6e1XJ5ZvChP1FzszHxRJ3qB3Hw0s5SQ4ryvbdSGYi5YlMIMUaQ2Po8aT3+oq8vutCw5aV5ep
wAGt6chm3bIZBIBy85niWF+sWBrAb7ogZlyUnTP+rr9gqITyqMmtV5hqeN1K1kICVA3+I5B/dSCX
0udFh5Agqhrl1rC6OMw0kt/EU1cGJe2zkBZq5/a5gu6JCDOgNKBOPGeis5eCCMwdh3QIZyTsH8qx
SE00KBqkClWQRIYYOjYJCvJrSbaLz+VPDshXNTsGAatdasfEeUya9DaLwLobHVLHbVG7ycrY76fZ
tY0/f9Q6zPXAoAHK+jQeIkdnYq4mWCkDL8FOmd1B+WnLKK+aksB3q8w5c9cQmx6EkMgGGyu6fy/P
bkRIY9UqghWtBcVwE9hZ506G7YMsdau1B608xJhFh5qg19pkkyWuYoWk+UXSbRc5vlxvHMxAnJA+
Bkn53LmZUz9pvejkr71zzr7yEztnN7dxEVU9+lHKYGifkTFz5/nLoPWhBJJcAMG/J5gkSeiuHW60
Pr+9brkrjgeYdkweBPwIHN48cExdaqlJcoRZBWMOuzMj4km1pwyzG0eYk2wp/6M8zvKKesylZcSe
dOkRPUauNuq72NnVHQagovgn/ZU4oPHAkI4a/vuj9+xNkEqJPeUWFhcUpa5kP0pa65rW6EoY+iGp
D33cCu6kd3z5J6N7Jz5h7fm41y+NroYzI8aM4TLGiKrvkKMlMUvdROv2VDIxJRQzNTHUkzzSjG6L
UQ7TyPLsZnks52gXKfflcqw1DaTI2ZeuCisnjDX72/UtX/PDmHPLrmkUKTBb6/ILbbOJLZqijUYd
BuAzJDT2q1YX1uocmIs2C9rt1lwxlp4tP0JtYFAupSW11asVxiUc86oKdMyHJ8DhmOgp0+LbBgNw
21Z9XYi5va7jSmzI9hwAZSTOWC3hUmrXEbAxASEM4qQHySLuMm2t5em6jNV1RNsu6+8CNp5PmFRy
g378BvGnlf3oOpN1NDCq0lQ0oWFNDh4CoIRjOBGABS91icqY/j+JrJrta2d2MbzcI31oxqJ0Fvsh
3nTPBXH+UlJbjcQmAtE26cOyiR8m+w4TTAa920w0CrQ23lxfwZXgCpxWAE+hV50B8DnbALilGrp3
9G/0OMX6iegnefBq29qXqojublUWWFhREQfREsjLLlexksch7hS0Y9ipDo73sQ8q0JXWzk2Xp1tM
7hLxFa/esUhC/EcgZ4I06oq5NIGnTsvfixQWif6oyD8xscGvem+K75ZM9yMcc7AR/8WqmihBMjoK
DDHh3iykcIZ26tEipRO/cHXNmxO/FD0l1qCzDl5fSOag5w58pdzegYrZaDMdUE9qOfF2kBgsvm0W
31p6HeUlW9oQMyoOJG/ig2k2U5DZw12ixM7XtFGNkwJuBIHrXTvzmJ3L0rGAVKFx5HKHW2tInKYY
gZVv0WPhvNn0bopFkeXqtqJcx5JZ+A8Nb5dSms4yh15TgCDSx5sRAwmryfKNodwrsYn/u42aOn4r
6Xujv8u7Jby+t+vLDjYd1n8Bb8o3lZJFI9Y0WngoxAUmv0Xq4DdzWgRyneDxODaDB9fXeXpOIj/r
Jxs9TxPxOhMP16GvpaO8YLTw9W9aXXdg2JBjMpED51+VcjlVRWowHFlfuHlmucv8kvciluu184ud
tRUQDrJhf9z5tR3S9tXISEfbxl8A/gjkrHbcKO2zTdOXN215d12tNYFIcsGOGI0rbvLLjXZMkBUP
A/rx2sw8leOzIqP1+aQvdG+m+e66LPbxvOc9l8UZ1eKY0bSwRqs2YYNh1UgK4lm3BJfiqu1iLiSw
jHj/49XMbpqzaKjS7WKMHZzZzGnqEIQ1WZAkdhSCEw6TXOdx2hpyPwfapJDALBZHcQmJ6HG2S3Nz
XeG1q4a1RGF+AKpO2M/LL9EqOpsD+rCP+lKDh3cA4DAGMXY4xPnkFVrSYYSB8zCm3SBwEmuXKcJA
EGChF9bCK+RSMImbRM8irPSgvVEk7B391PaZb/8F5hn5LwdikJswP02CqNW8nfQICgIyhCDH1vMt
6gSN382x6EG/qhIybSaghjJYIjl/Pw+4BNoaN5uhAd5Lu1OuYfRv/obnv8D7rJ10JEsBRWLjqeD1
LxdPr/VobFnDQknv0aTvppjypZbzX/gTDG7SwPwLy0Cu+VIKWspBFDugxlohSj/hufDYaYm1XZw4
cq9b4drKIUZELlt9h+RxR1ytEic2bBRYM+bOG9eqbqbil5EIntury3Ymhjvd80KGtLBB8YgKrpq+
xaPhOqKq+6oqrAqA4g8GDfCdRwD65907ftGhd0lU+6DdszBXLil/XF+yVV0+5PDvRRTrCLUJrr+0
pWyQdYLhH3Uu8A5r7hBPdpRxGUTS4Fnq4JjqHBcJ3KGigSqp9CMY23U91tfrQwT7+5krHGeJSB0B
CLOONiSyfV29RSOh/BcgcjwMPsRwtmwj/qMqhSYFkBbKY+/saPR6XRPRYnGudKK0r2J0lB2VxHal
pvFi2RI4zfVN/9CCO/cRkCmS3jBqbMUClyNNfBvNZuCN/xsH4yC4wZVrouWRn/EB9LkTWxEE9Xoe
auoPLUd/jP12fcHWth7lQfCbgdERaQ+2oGdbX5kJifMRkCgcR8d6aQ3JRbuPP2WdwIzZsvC3OmMd
w+PXAVKad5epWc/R4oAg0ERkWNylww/011eYNJJI3+kUB8r0xyELcOBgvQdwDv8+4RGaHCgPa8Th
zCe0eMy3i926cgwsv5rvRvr8p8uIxjX03LxTViJ5xNldPjUgHCHAC7QEgy7f5upYjy8xuLKui/kc
KYDSGakKxi+sYLc45ykV6rKoFAkqdZMGMO6gDhSvEJyhzzsFIQjn0QaBGTY6zywiV1bpOBSIkRH8
Hqbs23IZ0qHGBTeD9sj0cINgyvK8va7aSjzG6KrB5AhaVgvZY+5cGdo4j2WCVDyoa7N0Y2hv2hhl
LsBtngQKnFzP3SmtvHyZj3L0x2caspF4xKnG0qJr+/IUpIWMLFCBSg0u112tgSZ6nNA6KjoDnw/b
pRjOz+pV2ul2zR6jTetmZdgh528q96YdXl9L5kgvz9qlHM7RmkajkAVN2Ed7LIO8Afx2PI1a503z
wyiLxoR+9odMGJt2CINB7MBFXEqzZJk0Joi4yJei+KK0HVgQBAx0/EvPZuRzBmM/0NC1jOlNXHBi
tL1dOVk0Phxkr4nd/iYJMU83jD2MFLubNm/X1+99LMbZAn4Sx52zTl5kYjYQN3oVGm/cE4YWl9Sj
Ado1vsnHQH2+oUjPUtc7Wl7wmIZvo1uGub8XpS/4WsqnL+FWt6oqIIBnaXw42Zb/Yr/md044Re69
VR+8x7fux3z0ErQuXtdfKJW7FZyi74ayhlQ/vg9Lt90a6OJTgwQg+DcXwA51cMkmOVmCbeaLFJ+0
5c7hUBi0kW2s+/yIsL2TdiaG5mCOjTcNrik/VbdT46XP3bfurZljDzML0tB5WPTv2Y2JAdYezX5e
XwjOFX76Hu7AJpmV5G2LdSiRqHY3cmhva6/2BCHx+3P9mrlx57VF1aYdKMQMfr54ZCfvrd6Nb75l
7o8hcL/2rvFlRA3iXvWm3YLuSesl3ZQn9elGDjfPzg/q0k3ket7wJoejf/Msh5p3J6ov8z00/6wF
RriwEgmy+ZwlYhRPnhM5nh5yF/7RA+4tACfPLvb+lJTskyTO+tJoLKt6hqQl9KeHDHm7/Lbz8lCw
7PyN80kOZ22WPtkp6hHTQ0/dl2FXoze1Td197m9FExmEi8cZkja3fW0UUMk85Tf9TX9abpxN3brF
RnR2edzbJ604Y6KmWToZhVa1L6HeYskYujO4k7pTLJe8fZ2SLVqs6n1ZeqgCNbbbmLss9SiGSAOd
ILiI+ALQPx+D6oMBNmoGTLi8WB2CbIBqwbLr48lePJTz75XEzU+31uxW4Zu99Zag3WUHehq3gjv9
v9wZH7K5mMxcejyqGyzERH37x9Qf6C3VvYZ6XWA+VHdG2AEVjZThdZexLhZzgBBGoE6B5OulylNu
agMIqceHPMfE0jur+5r9LmNto4HTfsAMElC3/tIApDLqnaiJggsP/3+1z0RzGts1Sak+s2vLuZF6
z87cafYd4zDXmNIl0HNdlsmoxpE9QmR/qaYRg/xsGrCzXdjvF0yKdJtd6f++vpgiIdy1rztRh7GE
UEjdRxvnULjPyrdSoMj62URr4L+acJd93leVuTDvq44PuNsmwAa/6POmK/fzfLSqRzsWXK/ssH9y
92cCOU+6ODTRqh5aNUH9W9srnohtXqiSfrk53eKoFLM7xwfD9Zt7xJrwoVMwbXLB+ebZgf6xuI+1
41xoVGstypgQZG8MtOsH6HLpifesuvsM7dvfR9cObO+6TfCN0//IBBAE45PQX2Nz+1Wi1wYJfcgc
Pav3ojf0iifPeXBb/CD1ofSL4Ot1gezAft6uD3ncds2JnEdDAnmd8Rvl8sf6BZNkh0enawSC/ovr
+JDEbVuC5tWcDMn08PQzRiHau9X952I7btutaCqTSCdu3xySZomdOQjwjO9pBaRg5LUCBPJ/McIP
bfg7T9YrvWMBg/yWPyadS1zZ7w+xLwmcxPo9jiTJvwbBedwyo2q3zFi29O0JTjbcYbDP7Kvu4a88
BaAzGH3IDI9nQZhlGTQBUcWuVqCZtl8s73v5kLnb6/a2fmmeieH0GbRY7zIbYnoDDMOeUYSSW23M
h+/57y4on1rJNY+gG3KHjbR/Q0tlcxBNXlyNe8++gLtIhoWqMTXwBRmeP97ktmDmsN0fsWhBmf/+
dLTO5HBv/iyL685uaragiZeF0S1yj7vn4m7ciqA2Ao3460qx80yLWkiqgvgm8e6jbb4DubjAN4mk
cPfVUhVZ1lNI0b4mD6aX+Y0vh8vb23UDWfeAH8vGe0C0hWb1kkNM9Kp9qVyAil+dwPajULorgvq0
F9E3rzumM4GcC6zKuo3NEgKH0HK/VKduG2+0/c3sOruDsruunWgNOSco5/Ko9DFkOVuw1sD4jOCo
P4mGJomkcA7QSEGBZbGjrJ6k/v9I+5LlxnGm2ydSBMVR3AKcNFuDbdkbRlXZpjjPlMinv4f6+m9T
MFuI290VHVG1UTKBzESOJ4lOPCIctPWMpBwR73+HlXCMrWH5C9AN+gzJ/Ut8mValJLdhe6yERgLu
plsYje+ndpNddI5bMRq1o+KP8RzUw4EZ1vM8yOUmStdEAlZvHDXiLZunbAuw98CQiWZPzdQlLlGt
M1nOsPD5/V8FOAPa7LQ3lirKshyBthVtz1v3/NSY9augGzPTTc3HAjIq/kNajJYpauuXegZadbqU
u/fIJZFvtPU8MmeuEQpPKrpaw3lpiNA+2f6PxBnvo3JRmQZqNgzJl7teGipg0z2E5L1/hc4gU99x
6I05i0NmGdVrhSBq5Bj0CgNZ8pNvTqgwV3bJMnKRj3rz6FfqUh4Y26hf14+aYN4EeJ2Ioe5FKZ/1
rQRR/wTt15aPHZh0rxK/oaJxOHzxVviMegpDaoyn4GOlPNKGoIbdSJsspKXtIaGx6FqeS9If1g9t
HLDFvKxF6gWhqibXoyF1RmGKRCSO8+Wa6oYXhrOdrDcvdcgTo/iZAHRQvwRPp2SlkXAj/5JiY0Ya
kycgPJ4YrQ9V/wwrA0JL60ybV23pz6t3x3ApetjpY2EcM5oDnliQXeycx76KFqS8Fy8n5WpiGNxz
49FglLstz5EfXUDj5UJPy3DzLhnW2fCfFTPOCD0gGfbymKlb7viBUMiMRnfeTI3qBuZkuS1paP7+
nZP52nqXzuZRNoLWrFeAozt4hkOva+okSK3NP3h7u3kKJzNq7qIJXHKn/S2uMyv0qDdHvzl1HM/6
cBoeaOCoxzy8SOaNLfJCKuoOLLf0pJFoqxoq6XH9NIPXGse7TsaQKG5UCXkOSiEx/I1sePMZ+ZA4
Lx87n/o/ZdNUYCD2VSuZRW6ZXbIoyosp9Fr+VW0j0azfmt8YRV8hAN1LRDUd41BuD/SyRPIJkHQX
gnPlpRNHn/rBRzDGpboW0xS475BcY12szk9Ty6p/5aSZ71+RbPN4HX6jTpk6oMdYmDBtilILQC8z
Xk7ofKP5nw2lOx5f/c/8UA+MN6IQrQP7jT3buG1LKYsVnC0cC/MyPxPKK6mPS/+ABnN0WRj4bYqp
+KMR/4o1s3F0UzVW0+dFTZbrFDkZTif8aMYdbbZ/M8WcnV7pxVXwQVB4f9eIuAg9yyP7/b4jqKou
Yns7P56NHJBKi/zw5ezS3zvnbNJnal6/GtOjzw497GD7eILc8/norBlbHoUzNBbkMh4NIPIu2/lj
Szf+Jn1zfXuHBw5idE4VLc7w8xjA9Wz5sFg4u92O4/GOavyACGPA40abYt0hiBhxTmUDGHYUUvmY
k94+seekCYDpBxA0IFtYT1coppg9UTuI/nkvhVMjC0XOUzfmdmFjNjrAMekG351xSbw0zOTgGrfH
5BJY2O1FlRyLRFQ0R/NePBaa9Ga8NCx07yE0sCCWrbcD4a0uVRT5juvfkmr7RKtI/LlHY4Slm/KT
bVPzILx+Fe/hH1rYgfmFpYrYyG5+cO7tNhL+41AH38FcXF2dmzpvUCM+GeuU5GQbLlBgkwk+ZSJQ
YtOCHLDaCX++ovWFXBtzybnW6c9TVzG8ilV7mI2H78m+ghfsCG9kt7ocsUMKXb2LZgX0vIBkS39V
mTrca3QUO5jD4lz2T5G9J8s8h65aNN1FAVmFuLiA2XyFUSOT9xTedpjdHzDIQDNgtJGkV9gZiSmw
BCS3bi9H1cY6TnfhJaZOkkNnoBygE/13gA1dhkyzVaIbKrA8f3l/Eo8UJZHzdfMS8BYnjZiD++9h
rM2k6iqshwgQyoS60hipluvzaa1cvjIhkwGZP9WuKSmmeX7U22YGqFpJ84lwqUWfuHKKQZKLHCc8
E8guXII69F+lop0eqt2vgoPuD4xUrAWiC2QD5OJJSiY6kHoLTMxuxG1pbL4S+tysD8E6fX1sUH4+
cvdEGfdLkIBh4WpT1ADs/Lm03O0BrpDzmMaYlN3WZmOlTq/0TMVEF2eXCUZkeilrzdA8G4qNNXeE
J2Yjzp36v/Xcf9Fh9DiKK7/MM9CpaWX5L51VvE438TwjFeUlhuSfPs89LeaypmGrBXoKWpdFsjpi
LfQ2R8eEZgBDVJqfYD4WS48owFeusXu2MtSFGButme7ntnc2gl+dKVsdNf2Vbgauoe0uq5ag+drA
Zty1wc1R/Hw17j+WueT6GspRC/mGZEXz3FwfZ4ZminOVLDLbpRxzOiZRw9tmbEohdEqEvuH+tk/Q
8PWvhHIZ6k+XNShDGoxz7QZ1p09knH5/zwAbRUm+cjQ6WU8WGf3/z23enx7zIuZam58vl9vppWRb
LV3LBDQcx4keewCGHDGOoJurKVoVQSRfT210FvC6GMZ1EA1EGAVCHx3b6BV5l+oCnKK+oWPrfZq/
vsrly7/R8m8KzDHV5XXShldQ0KDlgZE5MxIbnsE1k72w/rz7bzrMSbW1qhWTvlVGsbaniJ5SYs3e
mpfY4jrnvb14RInxlT33rBTX6MbR1rcDI6YJQRh8cbhB8LiCfvPEPEilIASSjlXmx9IMjjmBM34h
8kElaLkJbM/Ilzy0iZHMUy/Uf1Nk05ZtHmdKoOMUX8pdTj87uom3nsFxL0Yf2iEVxiIHZzlsdBWV
MIV01u+zIby5qylF25hmhJyHjMsRY5F9NTkLbn9bMalNCxXZj83EqJ1/d3L9MiS4az1uI2NMVWHi
lYp4azN593Z4nzOCjmukXwmvK2wkOsQlDUgxpvSSXLU8nN5IIVthpfT8inkua7Lx5jSx45LmnJd6
/AkdUGQMa6kCvz1LUFEM5lfjd7i+Ljq02XnWjuf8j9qjASHGWmhumZRyiOxubp6AEEJCA0he88cW
qbcEP/R3QIO1FJOm8AM9vKJefoqgTdGCc1w8JhgDoaRo6nczZFWX0bxzGhLOURniAfPdJnsfscEY
h6nUKfWkxlElp8Jq6fv5sC4pGubgbaCrZiHQ6Rw7F42UZOiREz/kN42qRLZmlvmm1vhLabRP4Xyh
zC+8fo6evwdfxobV9VQ9p3kOaVnLiw6Bdb/og7fU8hbSPiLC2BD9WtVVLIPIS5OQ9btLI/gsCvYm
rGdPrmxcqUDO5maxJ7rp28LRSD4jm6v0nJu+GbqBb15ovhuF+s2Q6URYr1E3w4Se8xbPN880BUan
uud55iMk+40DGKvtked+4j5G1xLrFOrL8dRZSHBXTmmkB47XMWZh+poZ/sOK6x4BCzc84EsDqJHv
9m0s2OtkIZ1gNUu8BXRiR+aZfLn047FGslBbfYwD7DcQQ6M9dsn9mPUOE3nSJpDlZanSGCHn2krR
VQmH1APghTWlsZHYs31cEWH/mPQNd5aRozvSDKsTMfGVRIYxzb8wpIx013UFLJj+C07ndWa8o8GW
TDY5wV/OhkYvlvgkH670V3i4buQlpelqoc97yfOsyNaeON7TSA3z/mSYZ0VUmgKg5jgZ9HnTKUIH
YARuFPMSkNo6zDbmxt0oc17JeaTjoqcKEBaMDWIg8lZxHNx/opTY8uDDgkmgiK0lqNdYETaQoh1M
oyigLg7YN7mYGMAMRMTGk4YRt+eOOvPaKDEC7cJFjlywRXstmlMHXrx5XWREe0/s9DXliXt/x6wM
qBiPw8JkdOmhd/9e3EM3a2pXBrsKKbByp7YRNxBlMVn0bxwvbhD7N+wHNcCp9NjceMgVxnAXUX1t
Qg2lDYRc2tKyJEtcaCTYFkufBpuJnZmms0M7OTHpW0uwX4Q8FvlR7e7xXP76AJZdOJXpueprKxVi
zyk8h9jGNtt1eiEbQNUCdYWg/vcvfD5M7KFdGsks7FJkJ6avnRqfM2mGNKi4wBSxZSGxt3lCVdP7
85i9keKHekeJ0egSIzWBL7kosThX9IJEeAI7K8emJskjPvWOCdqnO/rkm+bkPaCeIXokJgF1tOP0
iVub70WHvewh24z+Kq3QJnJTtEfdvV4XCRCu3uUwl0mWN+dlEWg+dWcxhjeEuLDlLJMd94KWd86J
8D6CcRgxwe43Xo6zlw6BPo8w8t8QrPpqrFoxIsVy3zRsoSN1RDN0k+poL7cAhCTAqDXzx18yauiH
x8Godi1KWlTXGionuTFZyVeaSraWOnJIVUO4LtbBmbbtRvPmfrWMqGgLtP2tSQbnK0Y8wDsJYbzM
ohIBQTDV4aBAEg3VwFDBysWmrYaqS3gQO155ZezNHnLNeJxJXMjBDNAMULgUHtHrW2O3hMfUiNd1
xxTjdSbI1yIqAFOSSICkI04zAIeZ/rzUKJZkxnFI5O5pqr/W+kfQWKq/96ujIBh5tYuVmrNdYSR3
fq+DjI0LMYquREmv7V1K1jHpavrub4L5OpkH8+LDMzUz0wx/rtm1kZA3LDI2zFlMDV5+Y6T7Hx+C
HScA5QD4q/JjQtCtBFfxvfb4cj29z9bvqJ3rvyJ7YxB4w71H7Bu8JOBYxvaOJqPzmRtojRCAprBT
YFimh7XvyCb24Dydjcq54HowLeVSXrpgzCW+o8uo+eTS/iXWGoBXtdKZ6I520JJ3YKTKgKYvLHRO
NmiStOKQ5tFylljSjBTiszRdTAIixa8YIDqXln4hQrfUspLk1boK51lBvcNjDRxVwB6mBCNseg+T
e//gloKKykrut0fJkumE6osNL0vDo8BoQ5eVzeR6ObfH2AkMnUYbqn885mHsGUdx6m8eGBGfAgxD
F4qeByL9plebJ0ajRuPv30fX0f0ZuYGQilULDowOh5RtK/JG3d+Pebg5cszzBFiIvnQI2A9gPjL2
OMpRm0Eg0B7LhWjLpgJKe0AX008V7XHNjut6jFzLHT3G8nZypcjiBPT0Q5+NR3a8RFeoOvfsi6Xb
gJi2BLRDHB9zOWIZAcOFzU1o8UCowQ7dhFPgvhctCnm1uEsmGDLSN3IxJXXlJB7y6xln4dHIxd2R
Y0QvL71UrwKQk6CGk5lG5GRXz2Y0mKZEj19dvaaZ//KYxbGU2h1RRhq9aa6e0fLRovkhfanteh0j
NPxTrqRnHz2Hj4n1doQVmsF53mzuIDpoJ1WsRyEKtGevOIbp2Sjas/PfSDDRvVy3InZCgkRcY/dJ
8TuI5v+CAPZCYnQPsg/ZuNcuXUtLr+5lYhbCEdVSrK8xHlPoVefHKQ0oMK/AbOJrvu+27dFDs/rZ
uHBUl/fz/SUNLiGSZrV0lcCAD1RYMTR0PLS+xlPYMX2dDphg7EM5qTNP6+9BiYCDUydEdDEOlOhU
BxRKyfEaRsaMgaQ0oMZYh2gaaX4XT9vjcrm+ldyR8z5Gf44pJXPyZ9WYq3BF3jDSSRNzcSjWCU3W
H8gZk/92c8zr5E7Eaxr4+Ayha0gp/blg8XSV8+LAUS0aMMuYiTJSMFIdCe0R3dKoCHoX66qKHCG5
rYt7JISMWQh0Hyv2EIOgjW5tXfY+Vip6RN9cSXDY76US8dAqIQty8BMSbw9fs/3XUj9+LFv78YmO
ZeEHN/sDx1SbVGFzjSGtwu78dJ3H+2Y7deIPD0lyHmbq6Lli1UHf+wZEyduRDBRD9uNaEEXcnlsk
ZCZ9nGuuozX6oAxIMKqtBDNfjVuQgEuFovx6282PiXW8LpH7s21zdTEydNJWCOEP+vzrg2PrRzV/
QJ3R/DPgSZRAw53qxUnJX5PEjEvOfY0yiNNDAhAdP1ineG9crm2gXP3G747YYvJHDHyj1q/Uu5Yf
dS5U5jTEPggXq98fC8koX9h1rSI3ofYAXPdE5RyNXp0fdsciX7vhpqiepgDX/W80GMbqtJr6aRl1
x2D2O60boouLicfb38xjhFE6WY/cSNADmK6ioZI0b7KpmcP9f8zKqO+GdRYAcwHWH5C9xPvz6rSs
q6dd2t2qaMuZPSFTMqGulZCJnRpAOeQQHEtc9atub/hwiKRY3FQkJlptds06eLzrBmkcrCtdFUfx
5fc23VkkN1ZaQd6KffxUkHZ+SKize8zxWGbn7gOY90FWrlUeR2V3XJ6uPvHgyT215vp3Zlkx3fs0
N8zayHKa/DIXolGgQuVvUZTl5XRuRfEfRnVwDoyglnLnqRLgLI8vL+ts9V6S321KPWJPqI2hPu9p
I2IULTTOaKsNEBZw1H9UNwfUGRGedZMJdsoU3bHJdrJ3uGBPkpA9u0pmig2cWndqck69P9VH7DLi
fBV0txUqsLtE60Zrvm9163e5vpL5p09tM0AOuqDp4bCbGDveSyyNqtI3syyimFKHdSzqPe3laWa/
Bx/v8nMHf2pObLMxL8bb4tdhcXG+FgKhb41pPgeEVwwZfU9uANFY2gjAR8bcVvLFO8dtgvMWP9PJ
vpCPj8+X9/v9EQzeK8+/yJOsgRoH8Xs4e1Z5YINjvy8KwJvul8AAMo1xpYtALKfXSu2OmpqepHNx
0tPrv7DcwLDqkeXQzAfUxnsWLmHTdflZ6I5u7hO9ndfKS9oaj49pLKuC8/8m0vM5OKdO1ssgUDpo
nWKpVIgwiFkcjq+xaHhPlXmx0I1Zx0Q7csj2VpSV/h4QG2V9WQcOE6PsghbEYlrjrb8E10lALzr6
v6nn6VUKRFU5d0kXl75LYwnGeKm2ur72g6kWkeqKzk1S+1lk5VGKJc+Pv0sc+S4AVWJbdr+UCyPe
zHf56qVI0EIxhfWfiPSMFi4rX8frY4dKwuQZJdeALPQFoFAWjlM7L85j8mPxJpqAsewOWLr4Cwtf
Js38OPaCbno0TmuZ+gusUjAXXzuOrRtrPBiSYVcK5bOwmCkduMzNmKCnJ37HSuQ3fqdNb8OYW76j
wyiJq0TnNr6AzsSBP7fe/r4CUoh2tgnjRg47h/eGjD3eaBVBG0f/oGHTAaMykuflbZMr0yPaRlNy
3s5tGNOVYJkLjm7+fC40SAdmINEXjl1pAqM2M+yzyP0aA5eGVZL2bUU7nrsz4tzfk2AsmDtrk+ul
iODcL7olMVeLzaHliPuIINzTYJ5+L/e7CeDUMTeKynBO52TVGibnqEaE+p4Io1OiD/fiDGTu43JC
5LcNWgiogRYX3qvGPTDmCZ8IaFKEF4qk9FrCnEqy503m8y6debLdtkqzuugvvdy1p4O65xhjzu/f
GBzYYh0727ouxe+XCCUTQiv7wLEvvfzfK+TdVdzkYUDBlxp0BDSgoJB+Et6nZ8dxPng3weOjN7ID
Kl7WxXmj4CLCX/ovoJbxZj9GSq33bPRsDgicA6zp6NAVjPhbcVIbR7WAVLVkx0P3GWmmv6fE6LkS
pMhHy6DUbdenmp5O72fqbFP6e7u2MgzzXDFtuYWXxvHJeTrDZpCFzCtKpVf+6en9qSFkZZoBeeZo
5k/z3DOHKQgAvvZL9RiFSQK18t0ixUgImjFgmBFgkO7tsciNgK3dE2GUptNzcVJOk5ulfN5vAbR1
dfZ7b11Xxn61CztDz4iH1lVkdTmUOezJTKr/3PRz8CIon1f1Hj0vqzInZ8u3K2eGI53uV+TVTOcY
z31Gn6n29uV1mLWaUYmrDyPlsrszuHXLDOQ1mwDHqRBw0C+z55c1XgxrTp40uirMV3NDeUL7D4bw
73tlR03LWal75wTk8hzVDZTiljvjX5mqbxKMBl5lFZNtfWLcyEmY0lfA4gW8tbIjZe37Y2OUT6+w
DPiCpaTHtWFZ1qf4ZD+tzH7MK6AvMadbhXtHzHN71c6a1mY4NOT0OmtrTXFJduEkzgo1mwwdoHyM
oZ9h2D1/zOvbCFFxyVBDOXbL2qL68bH8/4OV/L4j5t1VmgQrYuMSHJ3CzRpTx0eUZsnZyTYGtw/l
ZzR7zwpjSkL01gViitMz1legQQQWhh4oMQ8+Osx0g/cAjBTC78kxRiUN5NIVZEjGchkTY43rms+f
Gmp/Vs4e3uUCA8Y6Bjx4D9s/+Et/Hyk7XNMKJWaRJmAz9qjyvoAoztAoVjocYRx/QL/JMH5zip2r
Csa0kQlNiTBXt4Zz4TU2iP1v/HQFvmkwj3Qbt36hn3t5N05WSdHNilyLahDTpIfMxsQmL+jgMcWY
DKU9X8I2z9uj+qwgyrTmMf2UDRtDcG8YeeUdIfeqGOMhqdNKSxWISJICmMxbl6cFput3O85VjbQS
3okiu91gepYyz+vpQAxhM1AHQGesbVLT0edYlszLU/HeU4UxGoGWd7oQZXhLYjTo3t6S4yf5g/w4
YirqeIbxwbEjP/uc7jlk7Ih+lmVf9UAxJGvjsi4tvClbg0OE81izG7ICF6nYOoN0nAz0sB3JHDl/
jPRidng5M3l6PJJzvWeJsR9lWIqX6QwsLUHuHfTO1p58upZtJugPhF5/7T4+BM5arlFzL4ozLCgT
sDPnFrwOvAAMUZXw7yEpWk3SE6BUHx/huEYPfp95wbJLm7jYz9q3TrxgguH9fTtHQk8maAaa4Sgd
h6fRvcb+MCEDgowoXoEaMEXiHyqG8hdQyvrAnlozs3l7zFmvqo/oMAIYKVjL09Q4OMWRjcvr4x8f
yYBBFgZcME9XphaxhkWZ/bEBwBOj0KvpQqILR3+6EK4rOGoEB8QYwau1tlSxuAnl6whpAxQJeYmJ
cXv0TYFtI/Bqb5JqAdjJkEPawqx/9uYIyQNAivBs36hlGNBi3qlGatEE6eJidCvYZg6qnWey++A5
Fxy9ueXsBnpTRf93/dIBgO324+sfqX7cXf/N3g5+3SuFpo56Z/ll+b+O1vfQsY65PbeRiF919GKY
m01sxJaDKI/H2ki+8Z4680pps7aqRB0nuETTcjePpphCLzD8blWUlr8Bl+h8OIdnYckdCep15oFO
sSOKcVRga3kfHAU1jdy3ihRYgClaZ4lj9DgCf7PEg+PVk0kSesBZPmrb2VxB1pQjg+N++0AGGeNQ
TLtJWKX9CRqoZcDL3SK2qlDIuBh00Tq8ugXPXNzkacBQ0QCdGhDVfcpMwziD9T8ja5gKXRj/Kgsw
4I2xFoqeyFoy6+EhMCWg0an9Rhe7XcUxr+Px4jcZdjyxwKaELOyP0L8SAaJwAWIhZuBFjRORj2DJ
3Ek7i69/0fO/hG5pCKbiuIttfnpu3jHGxH3hR93bAU+Me3v1p+k0znuxiMlLTqqVpazgVWhIBwPg
yQxPC27Y3f/kA5Vik88toHABH4rbQlaKGCW5LouDju2K/XLpx0ZrPDIecMeYjTIX61gJoFWIfvrg
5xNoZnBeTOp8LXc8RIHxJNiAGuNYCLOgExUXjBmoFayt2ETr0HxfGvbbwly05OAgPFl+PGZx3M9F
VgpgJfIMO+2Zt0VsrmqVTRG9SsBN3GaH4xzxiTgnJq7PwVjw19fllvHjkB1/bL7JMnKTnaVJNhNv
ZE+nLZYRYwuBCaeeKpveqadf6OPN0GcuOCjL8IqKI/WLXkG+qTMxko8m/kgsKpTFaLUKju/rOblS
0D9uNjx0rn9wF79pMTIUYHuVp3SgtXxZVkbfGeYTa29XKDXAdppwvB8f7T8I7TdBRoxyT86Fog+e
+4gTZhMwrKphI/+1UzccWlzpYVxTKdZLLJDpX3XBPmGmb907w671apubXya8YdNwONz1v/hT+7+5
Y96hZtYEwbX3vvGSkxgig9YN+1dhc1H+/8Fn+KbEOKx5LGD13ASm7aX6oxEJ2jG3E6eDp/+KPSEd
lS3ARnHY+4dn9pso8xRp5/KvZGppVsbyjA6V2YrYmHWtKf1Q5jvP+HjhdYRx1AF1dpz54K2tqrPc
6L0vWxjGSaBrzdmij7o0rnbN4e8fnvX/409jd6uKZy2O4z6Wede3rjEnMnLu9BZR8xrNpP6o/llS
NIExMZV/AdTBuQ8+DcvY9i76PrYtf/mOJCcyMOBvtTKdKaUHxwDOmuMbu+iZl0Ibzw7+bWo0drIe
Jl2LC61/IKH71tEnyMeQboH8Afdsx9/i77NlLE0z0SaSVvQCC2QCDFomDgLs2YbzYqg8Mox9mUme
dCkuIDMLiX7G9NmppdKfmFRG5ONf/egrBtZKMk9m+Iz5H9tevS0WiIsOpknmZ8s1/vx5xQDLCf2w
+i5d0Q8XQfNiYSJ8xg56Trg+nqAaXABjoiaqWwZun902AKuXzTHlPIHbsOOYpfEQ7fvsGbPkYwrz
6vZJhxQjt3TyLlh05/BAvXqL80iiGYukTZN05vUhdDfPDZf0WKeP2RhP2AwOizE/jSdWYnkFGyFB
8nB3Qq9Kj523x5QZqaCqG5P6T4CWPOyWXJTa8TTH30fIlmWDTHF1oY8Q16BaUt0U/tCFV3F8Oo5Z
x4bue2MXzsowwBZGaAkyifCx4K3aDVkhIVvQA0AheCUcjknHath7gml7ReQbIOW2fM/7UWw4WPsn
FQhOIvlaYLfCIbAf3yJP5G/xwcCe19kV7Uy3WqC6cC9kuoMdUC6IN4z/SIixONVZyNqqD6tT233D
c4/tBs6BKxiPfUWNLdIGwjWcSVcIxssyAwaKvhHe/ENEdzff8DFHt3j8gYrdMO0GR9dMRM9XJr10
vKzXUzz5WKxD7JAmDmrDB+pIbxpPQDjv1O3JHJAMldllqic4xOUZLb20NLzjjmeeHntNWPJyL4Me
kOyrMAZba8N3kPrYxqev/BXLNRBScOFvb0txHh0iY0XOlXRJpgkk/moZ70vMTa63x/neX38eo+0e
vUmtRD4/CaElWsyBJKavlofw0DoO72Q5rrDGJumCEtFp0qteYSxP71vr+ISdPXj0DzttHlGOM8xT
u1skMLjIVvK7KO/ZnjhWdiauI5m0x6blXCbnFWDzdIofYJ90X+UGFG5jyOtZRrrIEHi6zSPDxEhB
7f5VcLEsxUEhXad7Qn8tUMOH7vFcUI4O3ELjwdF13v8ZkuUalW73CYBxjxWb53iyibimQpanVKFl
rW0gobSdB1a1/AOr3w868Hq9ORaLzcZdo0zpZldIgr/4xKj4B4cX3tUwzoaSxZKX9zV0A+3b/XOC
9nHb7G8GlbcXDrH+xx4oM5uIO1+jC15L8AIkgvcj8qbuanUrcyzj37x00j9krv72AVgo2DbTfSnr
ZbuODUEhieoEihNdV5F+kHLIei7bSbVvMfDGWzXOOVM2OZc04VRopmBzefkS34rNF0drR+abhzmH
H0sv69qPgqR3m+Nfa3Sfh9SeW2vZtiCKe89G+ZlsTAwyXcgXGqw40s8lzvgg2QS9z0UJ7lLzhHLF
8d0ylvJ6mhsX2mWmW+9mW9q+Gjvn6xCtgxRma/kfrSObtqvqQO1m6JTo6z8AZYaXjHaPCH84vP5D
mvVvGbrN6Q1sSZFI02sp9zfp/0IbmUbFE7rWOFR44sIEQYjqghQLbNH7k9LMUUl6bHk94xybKDGB
S3vWZr4Qom0FUbm/0GyHZ6V4cT+73G6a6IHilaBwWscbgb6TDDkpAILbkznHiHAMItsCV0tyVas9
kMiFYvPFyiOhvbefNsUelXsOqd5/f2CvbmmBwfV7YR1eLnhOjoZxUUmHHnLyC5nMM8fJ5giAzORM
okleV34HjhBMpoC1RbAic2o6nOwaQJTvvTZpImSzqEWS9EIBbGNssbHVI5+IpwmmSDfBrQ2hxFo2
Hkj8eMgiYSObrmCIbnYTnMEZit7U1bzeDOvOixWaR9X4RKLGRNW+z5bwe4pH3dMBPUab3OvkXAYJ
7kwhy6ujP4e/HwvFeNA3IMDoUoXRiAgT5pB0TAFZ778R9KHqGBHytkGtbLf8d1I4IMg80YmkhbPa
7U+QzOe2a6Frirhmu3/M16haDaj0Qjq4p1kWJ9fU7936zgBOHM9kjyY1Bj/P+vFeFJ31vFcldefb
EbmVBDiGlCdrrI+OjRJ/BQunJVC6+ub4T4TjK1pQ54DMEI+n0SzDN0+sk37ppNn50mfHz6vfuBoN
e6CXKrBcdGP6VvIqcaMmfECMeXYVQU9E8X/EjHVkCX8cg8fPqLkbkGDc9EgNdd2/ZTllOt2/IsuP
AJXnnt/C3h9GdUBFvhe0OmrK2JdwapHxjnU+n1fAXxHA86CFx8vMx0LNJcZYg9y7tK00AzHjdCpW
MVleqIzOUEt+E2bbfO6UtcWh2H/+I/ZY85AnImD0QDEEUn5qE2SHCQomjjLnSTvvuhi7gH1fcKX7
hl4U0TGog5YoW0HJeYViCcJSfX7B4OvLY+54QsgYiQmaR5K06rVYLsgkxOwJt+TEOz/GUEi+njV6
L4TJ3F9flzq9on/4q3fuAvzPEfnxHM23MLKuet1d1VzXQe1ljbw+jhAYssYeAFj4g8pTj7CAtQI1
EVCSfnyU4yXaAWnmRQ7FcBK0OgSlAExpD1SqIU96ofoh23qkffpzsZpFt5DWXggX2nEeUx+fVhhQ
Z81JmKdN3PerLt/jz9JSIKG7mfnCg80YT2QM6DA2Re5aT0w7HLBEXEDab+ILlu8snIPPS8aOJ2gG
lBi74ouVfgnkXjbXfXsgkORD6MICdTWHh/sy3rE1oMWYFTmWYkU4wwcojFNtosyFh7kiWEWBMTmU
gDh3xdG6H9576mEBbG/6DbQ+/vbguM33KISgdQAb57n2mfNSs568oirupGpBrabrnHjm1MaCG47e
jZeyBgfIGBINDNV5nzmvF9EKaw++pKUSEw8L+zbYofPF9aF4TDFW5Vq7guBroHebno4M/X3y9PiW
eH4h68V3odQzBRLWNjaR5GrIH7T4zsgGqd6dIx0fk+PIBOvPA0c2mUluz9A6MqabhKh7bgaF4xKy
Qym1f2nFqj80dNmR/Wc/imCiW9ncFZxHk0eIMRKpqpealoHQGhts5z4HTYf364xhyAJJlGZ9wnqp
As+0nD++CJ4lvW3CGDjOkahnSSni52t6WRjXfuH5n26Rz+mS56L3SvHTtVARScl6v+Casdm+gg6p
PEAMN/usDZoa2OXA27g4mqGTvkkwN+FOVDGdJSBhTZfiU0RErnnhMcHcRtlh3jd24bWg5Xm9rt8D
QwJgw2tLEhub2NANhXwR54bGHaVvphhrPZuFl0JqQVJ8j7BGePVkvi0o50Edjz1kLIUCmiyAc9k5
k2k3O0+brO79vpi0dA1/DP0yFcH8E+YA8Qxx/IdRAzCgx7gP04sUV/2o47H7E2FwR1rAbnLOjUeC
kTepaPy80Zv+qoAngDayLWYl5sg2It+GhzXkVSPGvTHs95F0SQfYMotFppStnHY9PGhNY+KXpHN6
OJHeK3s/GzN/6f5ZHDCj4VvJWgqWO14D26hoDsgzwt+qbtLUZ5Dfeju4KF8e5yEfT8IMCDCyPzmr
s2bq9sik5Lxan+nWCoz6eU72wgc6Aa/2AcNX0TMvBTOexRyQZeQfh615badej1ejI/Gzb6PPtqzg
1XL4G5WXAR31PrJL9OtEiGfYnffyouHWZka7zV85Mjn6kA9oMEFP32JYaTl4WRouEIvQ/oKyt/L2
wSHT38QPUzsg04vKwKhjP2txlvu9g/nex7KW/a2HESWrQ8tjqFeiR5T6Qx1QQrnqEmkxGAoaYJJV
JSVW+OnZnjLnhVa3UtE/kxLZ3ixRmZ1ztYP4LdEUqn6GIvCuZd8uPGTP0zPB5pYe5ftsCZsPY6cF
mM1eKhwRGXf8/j5YkW3aSvyqLNspDtYwoowQNPglJNkfDtx1OxypF9merQxYLKHuYt3gMmuWqJzF
sB2ONt9xJGXUuxgwxBiNSxBdJiFQwY5BZHmJR8omIgFgfJu5LJDpdOEbkrp0/x9p39HcOLJ0+4sQ
AW+2BUOQFEXRSKK0QbRaLVjCEY749e8U370jdDUu64ue2cyiI5TMQtbJrDQnm9OzMD41itebS84P
uG+qf/JaKE005gn9qhvRLt8u8WMG/pGrgRxh4Bol7906X/2cKMygyYiCYS1ZOFc1XppiTqTUbhfy
z/qlVWxRJXFFhsVK/hzWo6tFJ533zpuNUCbiGZCxeiPQexWEyuevOCXx0yrkufL5l+REBIMxIfZE
G5cENoq5YtA8pWu4coIlNsbqh+IeHO5QFk8lBmxSLQ9FI6Nf0Ol/YMcwTY/3zuDWxLc5wCbzZDFw
04VYmmPGkPXi0D0PhYvdL07xuHlvR9s8kGL58FC6radvtRrkBanDSzxw5LOdWXGtg2T7AuvJnebj
0YUbun8deAqyPVntuSp7K6VO6HQKVsvYBX578hKFO5ricAp/7a90z7cdbqqDWt4deGWbswaQXccF
vRjOpvxcDuTY/gqJV/qBaoNa29eO9zWdf3h8mynbmmWmCTqMhpu8gvRuhL0Y6YPu5UiTcSTdd+wy
W8MpYw17WynG0bjsamMF7UPp/8wI7bh9/FFgAbbDiW7n80YT5RiUKQq9KNUY17xwX9SvZlVmZMWd
5bof8Mm37PHE92ZWfGnVEQEfJuCFn6o9rM4d9kLfPz2Og7jh6UTI0JljmdDb7e2/7v/l+RaHySEx
wFG2fVaVdJ1B7bSGc43tdG+oizpwu4qUL9YGTVGtX/B48LiGx2CIWQlF3jU4tihCkEcWgCv0fiGx
xxua4dwotp7TKvUwpPT7pD+Sw/jDv398HChiyzdKrseKeMWH2QQLz/DOHKjlGBfbW2UaaRWr9JTQ
95eisP8GUrb7CnAs6/bcmFiWdhWksCygQLDE9Mdldf+vc15jIED9PTKVura7Gj29HadNv6Ld2M1D
HnuXzAahJFpNdwfbdt8e94tS4wHO7Iv927DZDiusIZItraGAszqZO7yUyt755M3Czj/ZJ1Ko+U3O
Ty07jH+doSBYliXvnRIcLECqjPIJ9t3Y3A5Cel53/MPNc03EgTok7uOUnmfm1A2xZYJzRLYYhUlu
mM07QAYZJCHEHJYAZGhrcjoV50PpJy9jcIh4bz4eULNtVqmgN3VL4a32LpsAyY56wSeiuP/qw3bv
37+ULBVBqNBtKVcsWnqtNlVH7B1fDOfKssOO+XCRzVbGW6xfbXTbfErtDvU7zHNdHZzcWnni9rfy
3kMsd62YKmJ2ViHS8JExdgmmGXw79D55bVs8X8H2TFmamEgXeqV6zSmwRvfx8Kl9oqBG64T/8k3E
tk1pvSKOVQPrS1HQil86bOXrnA6rxK7geKuJ2axc0buPVrcY5M7tuhGoTm5XGqdFGGSQqbQgD9ln
5GcDqiZQD3G8Bgd02WJM0SqyKiRYqmQ1JA7IhQfq/+N9hS4SbGoxLZWd8qnirstlC0tTwBbi5J6w
TzdvNva+rQ6x53D5F+fLFiD1/K84BuVbozBbbHinhQQ6UbhL10dzqf6MsarQcvxVQvyDv+O4xv/x
sb6FMtFdW4qSdaZLScbt2lt6gj3uscz+i4vw9PH9p1F8y2EQ/nI9d0on0LNcg5xzuwwctIxTRqoa
29rAo8cVOJ/N+RZIY46JFTagsiyjAAJrtEPS+TcMaFICTRopw6/ArWCc3uGY/nwg8y2UAXsRM0mt
YsIkX9YQ6W36Hrs2n4KD7Iig07d31Zq3OfR/oP63SCYErMSqiXoRHxAEMxdiPj1QqjuQfHE0m3eZ
/4hhX4sRGPXGmj48XrKHzdUePeSLis01pmuGueOgHGO56Tz5dtZFUDQ5EehyMM97z4/qjzQlgfej
aF2OXrxLxz4Vw1RscpWuqMLcULjWPA+j5/6SrNBrcHh+bJcKIgNee898MP19llT9iXpCKQWqWcBK
zoYTYP10FHO04iEX+0w0AqyeNjoKJdi1KpOTukBl96U3F7qHdLrD8TI822AwpLDSsEfxDUC8xqhf
/Hrf9G6+/g50sG/DLlDCPNVuEOWc5BW2aGPJ6Ael3BowcRLbDcbLH85L9PZkoN9ysgXmPu//BO55
MmBSNmoZpwM0LB/Ojx+5Awy5PDy8PsAd+Ly22tknvmGY2HJpYtEpG+xXWLMql2WC/tAL+MuwScED
pQkywPdVmg2wJlKYb5YNvXruZXBkCo2daW5VuBqWgCXLpFyfG445zjaqa7pi0G1H2LLGsvSDiaCK
9CudlneAUd1HYYO+DPhvPf7SnSe0J4deuw49/fEzBOGp6XI+39x9m4pnfE+uVSbqXBCPHaoFOrOi
X/fPcraaNBXAmIcUxFeQjaMCuN54H94vfdn4tKEXpc0cxvj5Inj3Bc5m1KcCGT8jGedc78+oB4Kn
aK26pR8/+euX+0LmLGQqg3Esw9ColhhDxunkOQP4qZKK82qeTV9MRLBU+mlT94lCP8x6Ux6S1+on
+jPCi/3JXYo855engugjbYK4XSt1ZkzpGjCmEKwC5wkNQhl5oDGpr7ucg6PmxOLVVBiNTCbCzKEd
lHiAsIuLcW2X5z1mHyqGomkg/pdQ32azJVLYSqCdFmmbg4GJbKkhJojXauiyE0qC0QuOPnOGMJXH
6NPJaOPuY8hTYpK8ZiTa5eBFvW9ss1doKoTxiaFU90MnQ0jtndaI1lr3PX+LXfntYpF42WhI+vfQ
7csPRDtZVFxiiJsXYb/a9AdQJzf5an3YxLomjACJFPmVzUe1IHgGSgsyur4vcVqUuN+Qgd9LL2go
bEBdCHM3Drjd9SNN3l2hJQf9ZkN8Q5VRW5Z0Q5FN5smuyJIwVj39flDsJP0HBJNHcn3lYcbt+f/H
KU5kMRftigGDc3CBrJe1Qbz38snwk+2AWpxTg67NOQQumgAPtu6BJxBOjZtHnj/YyQ9gjDVNMUHX
S/gBzuk9AA8iXhg+omGDF/PMXfLpoTL2qofnQjmXkLMG90v5Gh7u34fZOzdRg7HGIhWGYKjx5zO8
k8Rl67h+zeV4nsvlTHVgjLCNigJkGhLOCt1e70sSLzpbdR5ec0zT2i2Rlj0nUJxNfUwl0lOdXLIx
LIoqKCCRpiNOnie4F48cDtwZKJ5mjEMeYrWXsSGGUjxh3tuCFHul7u9/olnvNVWGccKqcR2kDHlr
GtVgZBML6VUiv3KAcTb0nEph3HBfSmOIBgJIKdGdPMIczna+XrjPKz/0eFBBb8cf1xcxGpqmTBNj
QowwvcgxZ6UpENbQJRquhMKnD0DknBw1rDti2CSiFViJKkoqxNB+ptPgGI8qQXc5anN/dXzfGrGJ
xMuQaYE5GlQjb5M7qIXX9pNNIoTUn8P/oS9/Hm0nAhkACiM5lbVQpuNdGCE7fSiO6mToPP3iqTbb
tm5MJDEQdM7ExEpTnCKuErIN0dMFrAYjWkjWTyIq18DX+CCuIfdTd3kXmWMobF6xMMuLGVQ6KPad
4GlcPBxW/pe2NG3e56P+4p6lMBAFBnorHTvIWfcry8NIwOu4k+ydhpbF+zY5H4BMTpOBpjiW00tl
4TRfUuTp0WDnDZhntOzFYvGIu/a18037vkiuqTAoVepNMVQpTMWpHe3W2Dd4iiMv8xfZWfFOchYS
J/oxaKVEcmhGDS6C01EeA+WxOAkaUJ7b4M273AyGqKNe5YkJjBeRdOiWwmO2vvx8/OqRu6y4W3J4
n01lgptOkMrkPOAMq3flFXNfqkIalzy7ixIBfgMqDN9UFzsk2gE1FTdDPOumvw+V7f0uh0SNpRrS
Xy4uVoqHj96mXShngp1T4+5NfN298DqP573ORCSDLwEoQXMR64Np6xhAc/8G1PzCGogX7ofk3HGV
wZfsjFnR6qLhaF1K71o2RHDVV//z/i2Ye5pNUExVfw8J0BIpFEGPe1cpi7hZCJinXIqvVrO5L2Y2
XkO/NhaOYZOjJjLXG4GxaY6yic7jxfjo80dD5w/r++8zdzltRFnvdPz9ynXAH02XZbTe1cEc6n09
5gPciSLMPY5BQtEFFgShyd120n24CjejaOstqTc7VP4ftePAadv/H0D1rRxzpY2uzhJJgUwN5NtE
dLHIGUXonyZZRRX5/OSyCszahK7AjEUJ52Yyh6likXMXUMurEZl+5Nvzs4a5igap2Oa5tEPQWPNH
LqkOf3ga3TJNdPQj93YjSJuEpjLGEhorwH5RkCmA/1sgmh9JtrwcaizIuZLU83eZLYt/5QMmYpnr
HNVjZ8VyMiJSxR2TEvv12fbbta9wgVmj9/Wehsx9Vhrs4pETiHL094IoXu5g+Yi3x5DE6y8UWJ/c
17erJ9kBeV6tVug4PdGnDUIYVL8+P8HlZj++4S21A9BwfO+8fU0OgcGAEAn/1CzwyzaKrwHRHrFA
EXQZ0pJzd+jfuXcCTDTRiqBZE+k3hmqbYiMrJFzapf2lPBVr3eUIm/WDE6UYxOnVTq/kDEoh8jxh
6xGSCY8SDjCzeenpWVJErGz7x3aZ+xKMUWfqVyoKLDjm4qRgJ0WYusGDT5l9fN8GuW1D9B6D/hj1
p3EhFkthvKNd4z3OzU/NQu3k17AIZUShlolYmnty3se10nqWfXP/0bMaEu7E0i3UvPdRGXBqBKOR
ZAXiaJV2dCJvuV9GWzO3kRWLE8cHKAa2KfslWClgxocV3Ti1e+FFxLOhwLfWbC5T7JVISmPYFj5B
775fsCEseFAWmK5HfZPu8fr8u2fURCQNnieQNV4S85pdoXmQEq9aiQkREIMs3BjbOnztreV2E3C+
rMGAVRhEGLcRIHCtLhB8SGfUXFbiOsYGKvBVfPKySfPpgomCDGKpCTaFjh2Vhzb55HDd+j7IPDno
wwF+gwGftIyHQjMgBAXUMyhEUabl5p850GswwINUvZy0TUjXFK89y9NE24UjA+8rjxODB6UGgzqt
AN8pXKDNC+JR7FQZSAgefjr0zjm2W5r5zr1jd2Ofe6NDd29AOwd6O3kwMJcE1EHGVnoUQd19WX7t
UMoJbN3lRqYcHDcYhNGC9iIKNY4zxbIOJ94pezp3ifETOxfIv4Nxg4GXRNVDXGwqqybr00bObfGz
RIkdK0yJ5vzdm/Db5NlkbZnnjZGn1Em/Xxbpc7gBAeMB9E09ER542Z75MOsft2Ey+BHn0bnsC0DW
BpjlfeR48eZrcJzGB3/9lxHyRDMGPDCTe00FsOvQJsZoO+JJjRPkDY7x7N9kIGMYLNksQgrDTrob
DNRF0CDpIF/A2z7BlcTgRtvLptzWsH+MWN3SjOA/ekCxYM3FeXoyd26ayaCHkYapkqjRiIISemdA
TUVJuBG38HpmeHhrMuAh52UmJApsfX26bDqS+yUBH5HMnWee7bqYBCxsgB+oRZ6fO5zddREVBMFY
7AquYdnBQ96Q8uqUNdHJ5QHR0uc6ih+tzr5/q2/NfPeOlEEQwbCKILnCTJDswYiobitrbFLOnNgF
jdoyqOwAZMdej8ZQOXZD2/ThUUPEEvS9w2dK4toSAzKtJJ9TvcKtv648r7KtK1bFg1tZWKJCgq2K
95WfTyl/30R2g3E6SmOhiLAnJCg3WBi1BMPzZv9qEuwus5afHGnUaNijNlWswdAVE3u4bw/aSZRS
tbLWjUaGcFBxio2CQcGFH29z+zPZfOKZw5E2d1em0hgTHpHEKzoL0jBVQ3Intl+viE64L9S5vORU
DBNxj1nRoSvlfAsaBJKCD9K/fvBqTLNmMZXCWGke5XHea7f4Bw3+MTjcQE6Paha3QD7bgD2VxBjg
tUqktAugT43yYDNi5Rvm2m3a6Ij3wxfeLBbWjfK+1dwLaSL09qMmlpFpeXCNNPqtTk4nQr+HiPIk
4oH0yTNCnijG1WnmmINiBaJocvfkWEhf9ORyUs+Q9vKZnf6dFbITB4aE7EVNP1ywiA7KSPQz6rq0
2pDw+Dtmu6Omh8g4vBos6KF5gWbXRYURsrWHyWITmy/Q6xgSzXIqdNHb4pqKN5YGWoyDW9KXyy8z
Gw9OfwjjD9NI7qKG3jxn4zQNgXSsKcd/X8gZIAH7+cIJQGebYEzVtPC603R00zG3IzoLWiyUFwTV
mKCGtf6XaYnzLenv/hO/vsUwVyO0mlYwuxz4hdkuDNyDLu+ZlnN40RhHDnsbVGmUGpNeQbxDwl2I
dUUxyA4JDu6+QrPOd3Jutw85uXZGhIaAUIFC8LseZVoa/AE88MjmUZ+DtMCal+OdneOciqSoPRFZ
athjZWYQicZmUNm8bxTvvNI27VJEJS6GX3Xu6zjbFTsVyNwKpesEs++pjtm2Ao2yv7suOCJ434v+
+0Sn/qqOWduW0Ok0PqQVsXYJoiXaN+p88rYISfNO9B8jZMdwMlVPRbGDrb+cAFmOjo4A0Bv5YF7g
aEWt+Y613ybXJ1ppphjqclzR96Mj2tvILipS++rRWH0djDe6F/b/sBmWpx3jTQVN1sHjBKHj9gX7
HGiKOXHKdfqQHsGrwmt9nOWMmhoHAxxhU8R5JlFrPHndIQkchHlY2YWa8Ovn1xeXuH8+JPn+dgyA
iJcQFWgV4igfyclBrOkbdn/kAshsTGIqMhjRLcRbImOQ18t50GvVRCoZ7GX9TnO1lZ3IXrbgvr9n
NZpIYh4krZyqoQmlcIDaa4IBKgxPCUvwFHCgaq7YpaEDVlKx6EUysary9zsmR+e8CRoV11hdHMsP
a9+/1RXahtbhx327n6sj/iaJCRCGWheE3NQgaX3aeh/H5nVvub9+Erz0QWKf2T3RuJHxzF3DzJsk
Sqal0+IK88ECMSqqIrTGo45czYtACrvqbRNkum7lPB/KTbn4zyznJw+85uI91MBADiAbiiqikfD3
g42v17OUqoUIQPaC1ZGutyZvV+fxB7aAcLn9bhNNDKj8Jo2B/7DM6+w6tOItRVtgJRlu+A/Lu5CP
kCTeHjw22W3n4NuP+tH0MPJX2uBf8dd4at3/zHNPH12G4jJYKCRDv5nBBN7iTivbvI9EVM/WG9mt
VBTCEVWLkOh/WUu6iIkjkYIJo/tvEpmP3IjXeBiwuuOYPaEwbBjgW0U6GD1P19cd4uoXfqJlJtb9
TSJzO6+dkIRjkIi0FLlRnOBImc+QbuEuN56LJH6TRHF9cpp5dh5B8pvCijrkZ7fj6Mifr77d+tbx
E35QpgSDNrpFeV5KnXEYuizJFqrDoHiCCf8uuC5kBc+8DAalkcHrYMTjA+h0XKy6Nwg8ZGLT6iiy
MpgUqBbmm4mugI/s1VrYyWD3ax/LbkCJbUcv5d4+bw9Ox0sbzrW8//YLmY/QRee+xkos/MJ2hcIE
VlVsYG9jvWhccAXiaGximw9nlWh016b5AUbGjtf3Pgefv/0I5vtUqZqeIxHHBDprjWB4FzUJzyQJ
N9yi5/2HkU++B+PAkyS0itrKoS1e3d1Bfjsf3eev6oP3vJ+rdP2mEeO6+3FEaBdBo3blOL7VgHgc
1dpgt1lrRCERBhtLL91YmCpARLvACucN9pTAIIQXI/VtbtV47tHz2+9hfLucwhPrHf3MjvOhvo0f
ugMeFrBdNqTDyCPNGa0Di5PAmXvzTaWyTS/CJZAvmUSlrjfXx3gnV6AFjJwndbkIHwakCbCZK3Kv
BIsj0L53WX+GznXdfvCgbRZovr862/2SGGE0WCZ+xhVFRGRBFrUfeAO2rFpYvcaBURqw37EwlnGv
D4vM0rNKhH/GdQ8Sp9v7SExwB93mMW2iFPNykNtIrYX2JshDWjxTiBQiLT7YAsY5MNBhQ7kw5+4a
ux3WPQUZSEtBxiQWXQkFC3J101Vhj35IPrZeVBINrTePWUYKB0FquTishoX9CM4mu41Bh0URlj7q
UbI37fT1b4pXv1kbA2XlpRitSMedA56eUL3CjBd26/H9FgdEbqA/8SZGkoZgmcDJB7urVJJzEBIz
+Do7YeJFxY8+IOHoCAnBOg1rdVXfOQY2E9P+piUDYUVpqZ0Y4PyRjBJtIfbUTzVGl+hYeLx7w/Fe
KgNiGDjMcsmgn9qhi0PdENP6D/Q51/rRggeZ9Hf/YVeKoouWKcmawTY+Ca3QXnoDp5pdPYtk/aMe
/BDXhuH+zflN5DDnZwxSgNODnBfPCRKCLImI3mFqlxxBs0gwEcScXq8MvRVdanp61MGnq9Z7i+AN
7ouZ665FePh9bgyyI2PYaEEAMa3dON71UVkHIHd8ID+X8Cw58ZvNLXORbbjJkllL/JbMjtomqhl2
XQvJA9aivf4KvPAzIeNgZwAg7hq22Us3EcY8BFodXBiSReFOdi92DL8VAGawPOnArebPvE+nJ3qL
Vib3Oyu7COtVoJdCNmsJjeya+1YveAkM3ukx+K0ZgaapJaQIW0RXb5iGRr8L2i/s+/Yxl9L6TRsW
r60aDLDU3nXDduRfgQM+bbXElHK7FBz/k7a6xNvdjiN11uVOPheDxaacV1kf0zPs7GxrPrSefGoe
nfL5S3A+owV3ffVcCeI3NZkQ8myepbo0IBCkBJJz2bQtOXy1H8Aq7tpxaRYXJ8oxEHK55KJ51qgs
LKV6r4i3DEkGrrcDNz84R8D4m1oMiIhjgiGEM0SVTuPRLadxZWOw2CK6nbrC/hyvR7vefY3P/iFf
fBm0dYjjBaiEO7h8s6/JbcCWociyqP3Qd2hh6z9feB1oc4/8qZK3f5+IMMHCca4aiGjt2wZgvLaF
EaPtXz74M+1PHtXNfOiEvJOJl7UoSSZzJc6pJlx6zKoc9VVdkn5T/Eo35+efkb9qUufQbvHmXdOC
Juck51pidXkil7kUg9EmUtlAbvSwPtVHJKSUFRIZ9gFNhJwLOJOy+U0Ucx3EcKjjiwBRKcmO0iPK
/YdPzhWfReSJNswtSIOwLk0TIkpns+1eDRejcgc/W/DyhfNP1Ikg5g6YlZhprXpFZFD7SEyeSfqF
qhDm9mgPoezWJpH2tds66dF1S8yge8KuxzOfPPN6mueugiLpItanoYCE1AyuysROYyMSA00faTKq
TG2lIg4vCJrN+yiyjNeYhP+pLJX+JU3Di9iY9LZ5+6BzAzT11gv7a9ejCQUjwJxvOBd0TcUxR6to
RXK9FhCXEuf9fSTbBdinM/L47HM7hmafoFNZTKAiXAU48QtVDW/gzWl79EB3vQh8FQwnSJ5z46/Z
r/V9lOzjM0Pi19Sy/3+Uuj2cEQzhpX0MF4MLitXPXcTLpdzedixUTjRk35mZEox4Gxi43zFRPtJx
JUhujF3tK3O9chcY7/tFHgLyuCKUZUjXVzsHqbxPfQ9atB8h2EkcztedA4Hp76EhyMReZbMWKome
uHh268t6sdhH4O/9+WZf0Qr5ZTey91dDvPpUJhPWCFcl0bILzmB9OkVIEpPXx5XsB4+c8ImnGgPh
piKc6yqDGNz+VsJqq3jYNfKPULDFemEZD/dPkme7LGO/oehhiA473PxjSOgiNNdK7OViQdACjqde
bie/gOEVl6dnLtJQZDSkSBJNBuvMaXaoRWJvSIDHigBmZXIC6RymHYuBDJWN0gzPYOZi0qk45lTP
HbzT5QJxCKK6hyGxE9/eBRhjW94/z/mr+a0W4wgDoyi6CzVMY39AgyImRu///VlPO1WEcX9ykMUg
3BKgiDPIdnSQFvpppX5g770fbrnDXbMx9lQc4wrDRtYTk0INluJmjlOq/tULbffqvVXLVfPuc8fH
55gWcc2+T5AB7nPSmxiRgIIoVOcO1v9gBxGljFw80d0BNq2O98R0W6K7vLOdex5NRTM4fpXTUDaz
SDq+XBdwx1jemPZE55k+x0TYNvW6MC9KUeJIm0PvgJwCDQYcCJl9OU8UMaiiE3isLn15HbHmBQEM
paoEwblNhyn35gPII7Cb78cBq5o/ud9uruY//XZsd7rSxdehMEMcoNO6Ar4csnYLXtg+Vzz+TQoD
Hfkoa3WXw0JenPcsIdjTHD6J5Fkk6J0IHbodixfe0r/4p/v7xybZMuFgDqVSWzjPtiYSCZbjmfZq
oIKAmusX5+PNlgwU7M1AXUVFZw1L1ZOMtV4N2lk6tlfbEZ8lWq96LJ5s0+PR9811m+pTUQyYdE0j
d7qVSdSlOWK4jDE06bbb1VVyua1mswg8UYtBElPOGuzPyGEbJyd1a1+xHfCWcR4Hs1HfRAgDHno/
9PKlhRDHrIj4U/cP51cOAFNP8YctTEQwINGp5ZilNT5PD1vwQ/d4IZVtLo13yV41Opf6Zd7av+Wx
cFGVolz3Jr4R6mnKWvLLp/Jsl1XpCpYTndfD6HY9qT0rdUCsL5eY3FQSt2if7qt9C8/vqM1CSp5j
Z4aCpOlxfXEx6l52QBU6Md2G5CVYYMaB5B/7PYrJTuJpoJfSj/EJM2TLlVst9YK0S0T53J6cWcCe
nA0TBurnvGy1ayIdS5OkvT+ONlJNV/KlnzlunXdTDAZzrErDVRHwFXLZiSyMlfrRzl89r6qScLn3
qAXdO2omVtGy1jjHVxw1zYtsNssEZGcdWTw8vK1WXJbGuR6+KQawgzGxMJ6RyoW0zRAT7LpMbPUU
vPIo5GYzE4pmKMhNgNtCZ9ed623YKG1S4NrY4aPiVItgqexzf9irdOlujUct6mWonyifKdGf7xvv
vD+cCGfubJx0eqDmlYQoBvTGm61ubxHt7hvktmp3sGl13nfU/V+5jW+xLMlGmUlVg21Y0lEr/dx/
tIfQVtdoq6DLRf6qADw54FvFcuLzh0BqlEDCAaORZdN5BcH6LatzkP9fc8nPZi1UV5FkAj8emnaY
89QUkE8E15r6DU92dRsP3v1PgnViq8MXiFLvf715h/gtjT3GWA7K9ny9SEgu0aJcuBo+6IhqWjro
I+DImnUgE1lM5GSdrXLUFGi22SSho/euKqOJtvKem/dDirUwC57Hms+LTCQyGJbUQa6NNbRTSOfl
sv2wAr2tO7iyheKN8zke7mvI+XQKA2RJXQbFqPTS0esXua96B5GzXZv7uRj4is/pKGQ9JNSCc31q
wC+bYoPOcs2bGpzH5MnJMW+tPEpUpc1xcg7SdLGLIjHGINEtzydHnw3ZJ5KYOKm5gLtAuwwSkkkn
h75UjxI5Vs+FvTQfFj9sO936h8w9IPrk9dnM4+ZENBs2tVqfyn0DJdfvm3fveK0INikSO/MjItJe
/Z3Pgy3eHWCCqDE9l4HaQFucqybZYkXi53xNp/8P14YcklX7UXzct8rZwgNYIf6LKOx2+UgyIqW0
IFNc4IWO9rTejTdWbQsL+1KuMpufRJuNR78lskm0VulzI9Jgpi8g74ls9MuPi2p5+TB5z8rblfrD
n08kMZiS1P89T60AKwUqHB5F55fuDV1Jm9yz9tr+1/6IrZLt8+ALERqEiqXeo3rFe99SM733Qxio
kYtGrQeJ2hJYHept5uWg9DvdPiqlOEUvB+ercu4Ny19ihHVdZAluaIPOfe+9WVrkgrT9ukek4a30
D1TpOBJnX2qTs2bAJ6vb2FKGlt5UaYsF19dbC5p6HGvuK1vhHSeDP/IlskRzhKzKrT26FOKUP1xt
E9zMBcEQnbQAidvb4LqvCxWUQpitwUJclH4sx1nzDppnzAxAabKq61GI65M/UBv7uNj6tsaF5b4Y
qU73TIiBIwkt8OfAgs4gslcXoE0E61ryWsJH5q79b+2VAaImkKRcMSAsyezN2vuoNLssF+ajg67U
xI7/hmFbn4CQyoQ1BeVu1EWY6xrRId51MbFseEg/QLbpvp3ewt0758huyCwvV1UrYupRXpxiFW0v
Caa+lstt7lS2oJFmYSNIXGd2tAHjZrb55HbF3jZs3PsFDCqF5yDR9fYKN+1t1tj6stle7I+YpKsl
JYV3M39VEtl7ez5wp844IYjGwFB4Hsy8CwFDGwf9uJdXngObo1mZfsfbv09C4aCTsLpV6vAdO2+D
XjXFK73iubdcy0XnFF5th/4jt+1usUIL6OJnZz/tn86LFh2pzxE4fMDQsRgX4vaxc7HxPLP9l6Ff
DJwH9WxmFWtYdfoaQiM/2xUUXxpDqK4iRSrBxwBzthycS+posSdkpF9aL6sa69bXO15+abYmPRXM
XOGhi6xGCm+CxZ1G8phg4OO0Ea8gX1i1b2K1wWg9LyU5GxVOpTJ3uQozS6pANnREZvC03Zz3aWhL
Z3TTqZyrNRsWTiUxt/gcNzqYkqgkC33uqp03doezXCmutDHe7t/j2T7QiTC2Uwi82q1apBC2xghS
WHnpe7TVj+fIaZd2YcDnVK6PlWBn59F9VOxV7vq42LpBeH6PFmjZ2zz9HcxtFiM8vIuaKl1HjrDP
rsQuV5TF6L6+sy/pqRzm7kphXg1na4S+GCPbbit7j61XC8N2yQq+jc5nJzavdDyHF1OZzJOlbYou
qkboNrT2h5egGICG7RWXI51nordGnAlsVGr6HxNdNwdl8QbKwZ1p8zw1DUDufSgmaDgnY6jjY+EA
re1mk2IWGx27kUXbWj/5NUv6Oe5JY+KCpCsqPQogLagJputXq27xo1ztONY3F+ZNPxCDKFbcNXkT
StJRTpfCHvXoMbIDgTfxPTcgpE/FMBCitZbc5Sa1vRe0Jm3RmrTck6dXF9RKYBRa8wmped+KQZJx
kJJLktFvtW4cRwPxwzP6q7eVF2nov+VmVeZi14l+bBPG0GcZJsAhDixKlpevMSKBfTNojrh/h2dL
iLqOqSddU2VJY2MPadQiSQGD4bEYfYOmcRN7/Ogj53mFEn6C2IObwZmLlKcSGXRqpEKICklB1Liu
0UQsoGEBj0lkwnY7gVPQnrXFiXIsQJXR2LY9NRKcoprbGg7x5f4BzuLRRASDR7XeCdg2IEtHoSXV
RnsF405rx1h4+1eebCKI2ucEkPJRzJK4gy697WRPhV3XhM7RrrmsbHNR/fT7MKDUhJHRBTG+z7oL
CKLs1SO2O6fb3YGyB3ErQbN2PlGLASVBEZpkEFT4KuNn+SZhIcRZclLRQfKEy5vIszwGmqKoa1Tj
Zg5r7307kgrmgAoy6A24rweeWgw8VWJhgeAAh1g6YCkanWJhPAsrwASvQEhvyx+gPjk/BpZEEEQX
ZqPRjOGmO0r7lew8U89738pnM08To9CZnrCijGszziEGCWV1cdq8v2+XGMPAqtMHFxXJZ3sdLe6L
5CETywDZpULeiSksAwyQmxpPWdmNai95XJcJwWPoXx6kzmBFb9atYokQ93ISiLpEdwE6Nu6rxIEj
ts0lMqqhkRKIiBLS/xLRNWF3Ms8i5j0jKsYGnak2NItBpPCKRTIpGH/xogoW8I1Lb/nrKbYXcIwg
X7KxkJSfP5uNOCcyGXDCBke1iUIdtxjjX+/dw/VRAMU/L/a7BV1/Gvu3agw0Dc0gR9WFisHoJmj9
RlJ6WK6NXFVg85prKBjck8UA07nuO/OM18MRZPzSPiAr7qNv3hy+tWHgKJZrTYoqg0If3ianTeVu
hgikvspGPZ235eLL50cx8+D+LZPBJew4qsFfD62QbjzVMmkiYrjZj7AkB+SrOb5xHm+/hTHYNMqN
HjUZFKTCNvHy/m2aTRPr/xidLjKYNLR9kqQKdDG8D7RS7/fL3KfZcPT9FdjvZnPEzYbPE3FM3FKa
ah+MGsQJiCZOvVsesnX9Ai4XhyNoDtINFEcpObKK5k3GLsQ+yrMrujEwxusEb09nB4l9zC1ypMx5
qKkUxhIGTBGk5xZSUEqwkNRXiau42IfH0Wa2p3AqhzGCJKt65VpBzm2PDMhGjkv0w2Le98cPLFLn
NYPONqdOxLGOKpVH0PCfIQ7cO44XIp44eluDtOhh2Vx3aFYwyJaOMpD95e36VGrkyb0+1FiaipFg
P9/sqlfwHd0/6tkky/Q3MZZzxkroKrrQDzo4myMm7AnWwaJpCIgMMtJP64Fz79Q57JoKZHyZNhip
ghq7jOhDXqRXor4jOjh/ocLQu5stiTf7ws6843K/B53+YCcvyPFpNhjazxYaWV3p/7H2Zc114zq3
v0hVlESK1KukPVp24nhoJy+qTNY8z/r135L7ns42o7NZnXMf8uTKhgCCAIhhYbcrnDsXtTMVSt+W
Rbj8MMk3VWzSjKbEhz03aAOx1XiDW/btkoDkiOaiL/upWkW9v23djDjm4W9kQ/2zyhttpj8uaUne
aLCnoiXrPUXTKgYHkQEpvNMjAG/J5+/JX5ZTniqM2z/XgaoFTSXF9e8XTwHajRMbVh03sXPevst2
1/V1Mxt5yZhkgIw8i9r57ZRuXr5EWP78ie98aGuCTfPKtMSWF+Tctg0b2+iAHiBJkXc6mSeELI9N
fwaek7Hv1kMTqS+4IojdjCgvSUlyG0jfzQVGYh5vgDH45UvhAdVmZx9yD5PLCvOq4koSIaCHo4kV
IEUOz7ff6GO6V9jVzVadS2Yk+72wDmPnGShUD8MOkwUroIRCD7ZdxK+jkUy3vQL08xAkvNVuYGHr
CQ066h7YzcfFBStyV9u0VNRM7GHV5/1+vn2MPvx0vq8dTphZfZ2Px+SgOp7/YpL/YU3uYFuAATSR
pYdXerndA3MRtvDwESHyOrinynhs1ncu+ZPMcWCIwZp08AdgjMfyPnTCcxahud5BLfCAdYvuQ1U7
rwA+1z6u3cw/FLq4mcu8pC9Z3XXKJ1kM0J8P6FiAUUSzKl4BKt+7qoMcMV+SkWwvZx0Plg7qgrmX
1glvu7VeotDJ/2J0fx2cZC4yAbSJpAYvSINga7aT9gCVTJx871WHzj2/Yozu/jXGdgDFXdiK/i6Z
k2xHhVi96UvQhbrAxovPw5F8a7+pyKhkKNmNefqP6b3xxP2L7dz2X7sj7dCVluDUgDx8WLtnFLxt
vd4ueZNMSa5PUWbE4A1LD26x7K90oq8qxlTyk2yJZQVpVa3OsnSyjxQVkLfBNZV2bAc+/2iHDNfM
mibthQkVhJ6z/elbesbUwOIj3LNdXO/o093Z7W/ojXGDGQmFFBUcyvDNVsE0WHyYlJu9fhOebbfe
x/sbQC0q6Gx7/188StYEpWKj1xdI8gaVzKlzRm1tovCQywKE5re8QzVcvY9xcxLjQkdkIOfFngix
e3C3oqah9+gNqBC7zzCO8f3jwf+8i3Zvwxit8qGiuBLyGCup2IzS9CrXafH2J7QWAnXjQfu49vcD
sVpZjVedo2Rh0nGZeWlCvmjNwP5Y84g97K2LLv/P666GcI/OLuygvn6oKn8kQz1nBq+Q3QCTmA0G
DCR87ePPAyBz/B1G8lUi3aQmdCKYSXW8aC0qBZB2kmtBurJ4u+yRIkK3gVN7f7HDGRyi7dZRcLcl
0kt6v4m0EzRbH0BAwjsjedg6j2gN92bTYe4d2Z9dDCraaIRR5XC2ojBMP3ODmWtwyfT3fBpZFQ0z
djpDaff9F44G9Up17be085KEdBtZUse62erQTs/78G3cPyiM82ZwdElAdt6LHRosAwHkvNZHBtoy
8H7G/NMOMyfYZ6Sgt2VBL8lJqqGVQ91pMUQmGmcI0Wv+U0Fgs8f1koKkDD2LJox/gAKqxqjcfXPy
NQICiOB1pVPSkTw24MiGoB9ABy/7FyBnRu7jgd8j9AF+gYLU+sly5HPJkuS1o3jOkOZ6Y8mDYcz2
+gGoebhKqoza5tPskpLkqvumjrBXdlmNE7oF9RYQ7bRbLX/knIHs66nR7reCg0uKkuMWfCgbJFVw
XLVDHxHQqT2a4prKOZuyq6KUjSDRrw16iB0RjSNj/Rd6JO5fn6+flUK/5apCUdVmwuMJApx3UbwX
unoh9La1+8fqyJWEUsvbMg9wRqzbkeY5TQ58ciLNbWK31oEmyTPP8Krp8TpjCkMkFxfKZraLcRUi
0DoSwFKdj65qm8NmLu9CF2S/kRWYRsa9WjMeLy+WSwFTCVPk7+LHO2xlVmr7Zinjkp5kKmifpmJY
jZH3or+Q19JpTh/QqZof6OguGC86nkvdeaoj5/7hh/KqqY5Rsh+sXegyzitxb8TuphWxUWU3tkK5
S/5kuzHVc2YQaApGJ9pPrbuuVcs/3h2xShZdzgrNVxlES7IdwxzMRhatGvJyOwGacf8ovE8HZzo8
/VCEM5vJiUvGJKPRVgW21pq4ZUB3N4/td/b5x3Vt34xHLyjIOYNlwMoE7JYGM7fwu+YxdjAc/PBp
nTxB2wI69w4PI5at3qgquwpTLycOCjYti55AiPHhXtkMqTLv8sysbg5pTXr8+rPHvt9EJ+SrUY0c
Hilzswxwd0jzKKtq/yUa/MdeyeNsURYIpoVvPgV5Maw0ARDst3D3GZgtX3due1J5ZoUJlgdoTUCP
TzxZI5rmY/zxQYUnrbJS8hBbqvMmQ6POqucl4ot0lx9b59aJQ8cMHToAL75PEQSobrNSjpLBqNJ0
MgEJsaoktlwvx8hbF3d/xbLh4z06d/7H6ywvfCLDlFtLhRuA+OZ2r3uPNfYNM2wKP8FU/VCZKoWP
lnc8BWxkdWK83Te2v/0S/Qjv04/pY3mCrfr/cBEkA1JZRpjX00rOQ5D4cvtMDi/2PtHdsHSCTyiI
xdg6ed2kqC6fnDzgTbAAIvbNGiPzsv/w6UAfD7vz+W1AT4n0pnAvcrqgFrE5Fxwcjmiqebm9DVBm
LndHO9ndq/ZfKEIDIb1R6rzrFmq+nV3wsfSRHlDVdTYr8xfmWE4PDKJEy8H6DAJaPB7LQFT/jNrW
A8oFKt+ymU29JCW9UNK8rmZa4JqhpwvAZHibI30bYgnqR+E7jv8Ze1KwrQe7etbFQCooIZVxkZc/
oZs4Cg0djAIQYp95zfFwcHfokMILZu2sUDxi3pCTr7ws5LzAwJKBpTPI9S4S1UiNY0P05GDE8uPB
+csvviLuepj/esjuqxWZXzlxtgnicClsKULJcm5NnIN+6hTowKFeEDuveAQo+FQFDEKKTYA6E2ua
udpO1NbzXYRee1V6Wqmjkk2ZLY1jy9Kqo3hiLEfz8ITOEU/pxFWhibzPSUeqM9Zr0Gn2L2gewbvz
MUMlOvA+nTqHeg6Kq+7OPaaaq0pGqNTFlhIeAzBHl9QE6Ze1D2f/7YQlaPAK03HdLHuY7oP9wXIm
7Ezx3TsMPjjtjeb/yEZHlfGRLA7XdQCZ2YD3IpQa2I4sHWceZBNJwijzaXlnLC72+2hfE21X5u78
SLlz3XBLIdlvxORzJc1SCT3M/Cohn8zadkRX3xpjqwhqFTzJr9S8EaWgJXgKmFMuzkKcGdt7MjdM
nKZ0MaL3P3ElP1TrQQtyQsCV1WdO1t5W+r3FFVG09P54kxwmtoXAkJxFiezUe8yjjNGSZz5JjuRr
+8Xu0TAx/7zOiIqIdDxdi9W7mQkiuTlg6e0nPU9di6bubP/BAVmU6zaA6zhQRaVMWQ12qiErM3/M
W8dKT5Nw2PBz1NmZa2xf5Yab5bmC5hZzFuMMOxvQHYgc4/sMo95YfFqGKvN5gpaj4FSJcB8Pidda
ioXpW0p+SUgyxKY1GqORt5mP5VJuSs5l/INYpoKbTSIW4PjQB4YVTnKgYLOFcLYSMaIIwvrZGQc7
PF9Xhw0aOqAFDayu4SaanCQT1ZqiT0hLcp/TZF/U59lGRWFhituzcS66oVMdFAggxd4M5UWLRDPG
2cxsmvvFqN1bU+mJVricfU6mw3V26PvU33qFQIhjbMvmlFK52zIYRF9gfWHud/20slPzSkFhPdmL
EOBvCgaGKalNBXYsSPdHBF2TjJWe+3p7n46VK8LGzeLb2g73LVPAbm8djvEfWqvo3qvzNFvpkBAc
TpHZuzHZdZR61fjvVRkLPyAsYoOWbq4fcXE2IUC1hqAyc7+1eOcXZpnttWYgPm2HcH/9dDb5gRfC
QjJk/6kMaJcUpNCMISv8mBy6Lvd6+xSjcf7fE2GITVZPZzJbFlosmDC7Iin8ML7vagABrevWdNP9
AyqUU0jOMriQsRpomFsRHFvhe1p7/Kanpz/4eYyA2JTqBCg60skP9tj0VVkWfhPtdHbLiwMt/+Dm
wyz/Q0K6+R1P6Jwm4GBcdnR5KbKz6F//gAtL19GqzoRuEslKpoCKI5UJEnG1uBqBZaGWS5hCgbeM
C7OAgwhAct225GA1KXQEOAOotLrljbHpaMY9Y595Ev/JmdvYH4VshWFhP9D7mwIw8Iq3oV74c7mz
6XooQ/H1usS2rAv7ReItqXFxGfnQ1jRLjcK3w0+MPrUmOyyx5RBMgGpatbtObEtwq9RsgbhQt2Wr
nHHRIDljF/4UF6eEJi7uo14WXrQMiou/ZZYvKUk2pte1agl7q/B15/OouO8qLta/X4gstvKFRhUv
fIY1ufS2jXZtfjs1ClltHAx2bEGFsRYJg+ZvgAMXVBK9EHZUaZm/ZF+wrOmkF8eFxMc8Y06iK55f
Gxy9oyVdGzJbQos00BrPdI69jritn+kqbd6iAt/CMGkG1F+bSXJrjFYrtaHIfYIdmU6thVhtWn/H
7JThcZIHCvnJ6bjVb66u7B9yElPLnEQpt0qQ+9JGrdMiwZ43exoGTtccaP3Iph+scczZyZO9CH16
sDSvHX3bDF2YEY/MR00lgVXrJFf+7pPkZ1FYJnliQwLRcNMX/jJ+iKzj9Su2ofggwRHDofMdLRnG
e+Vcssa0F1HlvjEDQTr8pDdP1wls8/CLgBRll9nAxmglwHnrJOapaD6O9v5/o7EyeaH7NW/MudWa
3O/FwxA+jSJwcMWu05DTAf9PP34xsjJ6QUTv6YDFXAhDDGb1rqHH3YNobeFZDNBcU1l3H8wqLPep
pUc7oPwh+6ERfR/TLj11k52hyGYwty+G9NP1D1OdoHRNwjwUPF0FLMRDMf/Qhm//2+9L9yIm3UwB
ap77VrbsbNbe9FGqmLvc1BGxbj4UwMlkcsvOorWp1RNERFN3GB40/Xz/BywIS1/BEjAkwaSjG6aU
h1qK39cjNDNG56lV3dTNQ7igIB3CYMYFD+YYCCp94+YxxgZUD4dNGSGaJ38/g+Qo2IR7Ci3g7fla
8jWezqT40hYKW7B+5G/m5oKExAQKcFYxNyDRY2Qur9ze2JOHWbQKf7glK5OY2BSBdTa2LsM1UdIO
Sd3jgRL3X0n3pTUnBYEtUV0QkNGZ5qAfdRLjMWfT6qCN/W1uESCypa/XtUpFRopPWysNk9ECGTpw
p+O3Omr23LtOQyEreW/WPFJTmxYDrIS9o4tHQ/y4TmDrzE0dwDV4JQikJKTbXQw9I8MqKzSfH3Xb
+GlpdxUPF2wRV3VXbfJi4AWPvISFmy49GfSC8gjlZLzjqudpwLwDU00Hr/5QVmCgofxDQToRrWL2
xCMwEyz1a8HTFItUT2XdPnL6MqW3C49UFFU8Ge+dQpMPS8+NlacsdUj2lPUqt7N+8+88mTYzGLUF
Vo2+p9DnCaBPRp77Q5gNXqNHP22j8Za0NR0T206QiyXCSxb2UpL5RAKxv64f6/n/Th4QdVjfanK8
id+TL+ZqmScqcoSVFdKXUXSuB3rmxfMy0kNDpkLxhNkW6C96kqkOlwrvJwtedmBPSfVzGBSuYFPf
sTX1P/xI4myNfiktDb+/N17py2fFr2+aBAgc2QqM0oq3QauLGIH1HTWRscr9Sdszgf1j5CYrVTq3
eSRrdoKsu1+hGO+PxAzx4Cp5WPj5nHyrM6SWw2lntccM5RZVxldGEH6LekwG3FXMjCM3L6N16mkf
jl2MjMiYDdEhoHPoDHO4HBcxD67OtMAlKbMeMFKOLgqzTPZJW99XSfJ5EBrWO1YLdYcwDD3dTuxj
GnSZcOsqjl27n1RvuE3hW4hlhQGEJoxDvpdLblVNX3cp3lkDc9qfCekhmX+f9jDQG4oRCGyth6uU
IvIpKylv8gKRRBi4+mK7JWhNyfP1S7eppBdUpHc8VtabuUFBpQq9DkNO9G5pnsT360S2xfU3KxiG
ldNQiW7rM7ZQFj7vzp29j8eHLlGQuMbHSkKyx8RKxjRcpZUWu6k6F/S2qlxlSkLFiHwfkAfVwghU
6v7bXD0NzV3fHP43WUmPGJZoJsc+ejBi3KOWY+vnZdn9AQlhQ7tQFsB8myQrWpRlIqKm8AMR3Jkz
ix2ukchB/su7TmjzUGw89rCEiFDE3O+vSRiY9aIVeE6OtNnrwG0uIt3BvAX2ZyjC+lVNZd+xPt0F
FxjUQ/7+PSWSdAbRO9gO3hWuFu7F6InghzZ/H0VyjPKvMw8UvG15j0uK0vXMxDwuVZsXviBYaGo/
B3WpiC1VPElXUwwVFgNroKCN07EZPgJi3emscy0Mp23QW7tLk8/Xz2vL3L9ZG8ZtHU8YSYpZmJAi
tXFPJ4L3izNjFFd4xRcaPF6ns6UXSLIjww5Ib/03BTTHcuFVDQVcxLFKPmQ3/bJPUwWRrQNiUDqA
W1KMcMruZM7zJO8XCsvGf5oJWsaTP7hGSIAJYcDJW7YMFd72upXwCs5xior8M8/qBohpeeQnQ78o
VEFuQnjzjRZWwHOUjKhpc0kXuInl9toCq8CwYdUp77EAbx8m8Y4YfkX0+yXrnIb9zIXqsbll8MAc
pl+Re8fmrfXvF1FGnZS8aqMR96qed1USuXb8M1n+ffbdREEelTesfBOWHK3zKBmBnjGlPmeZ9dBU
4bQ3J3M6V90QqGLcjbgdAa5F6Jq3pijxvGcIYDH9GIo59cs42NdR/MGMsBbc6LylPkz8HJQTQg0y
Op35ZEyWy+3h3hp6p7gVdu10qZ47ho12vTLoP/zrO/Huw1Z1vpC0NQ4dSe0h9XXd/hzZgxNj8tKK
k2PCFbZSRh5clekdKelQMWkMROG+T/20n/cFceroHC9PvbAd0/ygm8eg8q0p86x4N6UJ3E/s/Qmr
NsXTzMYFeoP8vGC1ZAPJAmRK4KtbZw5fjZTghXYyVM1lG8oLPn/RkUw06oWz3Vos9fNxDj50Y56f
WDw/tgNQb69ztEnJMrAGheCGciJREmzR2FgtqW+GhcfYlyhqnHKy9tepyLAifx/cBRnJCgy1FWSV
YaS+tbgmt2MX2QZnKYL9og/f0oHCBtS7tGtuh5DekXLcc7s7UGPCimSy7ETYu2Tkp+sftck6ri7M
uA2XIYPRNpa11HzEhQK6nmOcgiB1EkXpd8MtweQBUw8wpMxE3PL+aiyZVqLPTMedJSI+NkXjZWx6
spr6Pif9M7beEIWCbhIU5hocrZU6W7qLUzDWEV5uqR9qf0Ul88jilJ8BZ+Wl0+t16W2aowtK0lU0
GWJjqwaleX40gN+SAA8a68wsgWQ/1iiOj9fJbWWWTST28A9JEQ6r+16USWonUZ1oqT8mZAFkep7s
WAVMvcwkodtNWYC9Zmnn6VEwYX45G05AwK2PtCrQNRyl34Kqm7wIWyf/5P7YJgQhTMpsOSsrRmMa
GMFntcUZdWanXhrH6B+uM7+pqRdEZFnPfR/pSwAiDqJB6o+6e53ARlhDEehyFMYQE/wGWFiIbKgS
nad+Mje2R+f7fs2khdV9hJrl7jqt9aCkgBe0KCw5GjwQYEuhWoHdxWSqYNtYYX5pmu4Y9e3H6yTk
qYzV3IAGRzCIKApOU3onJOUwEF5AYN1SnwqRO8GAR7fl2G3qFgZ6fernMn1eckB5W9lnY0zccJo8
jgLEqJduMaNs1am+aeMQ332T8V6Ba4OhUCeAwWGn5ssSL8cMTRM0x/yS6YzTQ24AKVgfvKG7a5oW
yky+Jkb5hcJWpjRWBBMbZuLdt0h2qQvQdU5C9MGhnZCerCHjDknn6sz7KnCyRcv3U76Mh+unsnnw
BgV6GpICAAiWDqWIo2rsRhxKzZLWraIWrw+dLP/eqlO0jfxDRRIzttdWog9thGTRwU4+WO2pCJ6v
M7IV076jIYlvjFs7ExXEl49PMWIqA7EXaV5F+BoQ4TZz60bcPGoAqblOePOaGkK32brzxpDnc9Le
aIoeXVg+JQcrP0fD1+6JtAoiW5YW3P2iIp1TVQILGGNama/FzEAbxtTtsixOj03V6ZkXD/pywy27
+SsZk+ZU9ZN2h+wWNkprNQCntSBxRdL2TpkEgSL821agXx8mHW3WllExlknmt7vho6bwZ5vX84Jr
6Uytvp0DGEG0bZLCaVntzdPPWIWWozpAyYmNNDXbRkBx+jDchSEgtObXFli3togUfklFSXIZpOjs
qNDQWLtM+9C4XY7DcmzMf//8eacp60dchMNdm459EkIfp/5ch5VnBSeRpQp93LRVeMCZOqMoTQop
dEz7GrnutWe3SwKX9XuYy6T9Zmfnovx6/Xpt6tcvSnK7lpF3Cw4fvlzn43npPyWx9SfG6YKCdLWs
EHn72YBx8gpypw8fS9UirlUYvznXCwLSFQnzIUm6BMLSRwbres4xx5nzjwl5XAOTkDYOFsxcl9r2
+TBicQaMfV3OtFulHiTRjP7WZcjbw9IG4X2bB4fQDpwcxgpRfJ88XSe5eVexRJuiRGEjYJHEWMIM
QiHwmqjp59S+aa3EYZqqA1EelP07iLigIslysQQwtCYLnmSMfDq5ZeKNReZMlDiVMRXOQlvsmm8f
egSgQDqNnDFtnbTAm2VAHtfO253JgM3AsJOsmTwTLVkd84o+QK6lf+A6Rj+uS2UjIkepYy3fm1jO
wOTk6DANazcQvjeuIsdqZ2+MvpvmOSMv3a3FVU/hzTOwECsyE7kIgN+/v/txl4CVfo3HRXNL4JYO
XW+4NR1tRR+VitD69wsjM/CJdHmJuAmtAy7j97zDSyOcFcLbvPsX7EimLDIQnGUW2EnJEa30vSL2
kWd+/lYmHAoe2gKl17f5lgsutBadZ0kDLurirNeFqxentOjdLkcJ5rGILS/sdg+8UL0Ht9myKdpG
0ESLett74ZVZXrWIO1PfMO4pD2/5YCuc8qbWIcn2HwpSAiHjfMIsAnxAb5fOZHLHiMmXOLzRqjpz
RORPVBVIr7f7Nxt3QVFyCHMRxNW8jqZkkXasrCh3hmHH+wKRfehgZdDRGk+JTrwlyv5qa1UG+LpE
2W8VIWpkJOXgt7GKk9Hlx7JWeNVN1/0Pf0wuCDVJi9BvAn8A+XT6JfwoYvqho5ZDE9VsgooZycT1
UT/Z6SrKGPWaW9WzVfXrUkjVax1Zsgmiqs/T4Xjd2G1fKIxTYFExiieokbzX7CHWynFJ8ell3btN
MhyG0vKieTkVi/4SlyYmQIPuobH7h6iJ/KhXdfVvMocNwsipUuyYkfPaYtS4pq+DMe2ctY6BcZVP
Rd1M366zudVwifw1uiMMQJCAS8n62UaUm1lSZD4yn+6CavkEKPeF4dUYGm5Z3aCFrpsTh57p+Bh3
yy4dyD7IomOXmg4auvazXp+aRN9PdeyPkfX1+udtCeHy6ySrWXVFnsQTvo60mRO2wqnS5+sUtgIa
vObJuqlZINCTDJjZczOtaswC5dkpbNpdEtf7YZwdckR0gPf8cCxo4l2nuRXRXNKUTFpqiaLU+Crz
8GsyUDdMgaFSPQYQZ9q+Xqe1qcc6Zl3QEGEbcBPSJRlo1iRcR/jEzeccDYR5bZ/KcPqcDsxdCuuW
Dju9CXdTxL7EaakK3uT57De/dEl+PeELvyTKJMpFOGc+5sgoF+kBpXuMq9WHoSa3Xfcp1CJvstC4
29zUqBAVYzQ4DZIHXh95Ud/s0cS5txF7LcHi0kK1a2LL9+vrYIYQa+OxXMTRo26Mcgbh6PO+jO/y
x7RVRBebb3ksxjA4uBPoFJEqvWlqmU1p47Vb1lhsHkTu0H7SWenmIfnUCkDLBMFOABJIGxQRx1Yx
A2XYX5QlC6ZnwBodDALjOy5O3M5ONN4V3c+p+llPP01zcUiBDrP6RkNYqQd016qMy3/hHdN9hGMO
ArXu94dPjFCUA4Ad/J5ULq/vS1GsDbnuMC/uYqBn3c7PYXfTxIPCem/eMGSAKBa+oc9Nzot3ORuH
IRwh9MDwc4a5mNZ0+7JxuGgPdawaYtxUowtykpKjgSNrgB2LiCH8lI71QYvubeVciYonyVIvcWPp
Je2RNjGxz7a2bxv9q56fse/2pKf57rrZ2CSGGSyMFCLvTGVgIlGONabkoDtGY7vxuGuwYiYhXyok
8pZY4YNUtCTpAbxMFM2aD4qLXdLiPdd+mzWnx+vHonWluBVbwY9+wZgkxSqd4FNWYlE+7DV+xvD1
Hu2+boa7cF2E25b3gpTkvMx4ICHRDCQWrG95U96kxk3AtF2YlO7MvyF0HRL0ytd+VQ2KCG9THykQ
Yim6PI3fBlwXzWosu4DR1QX2oo6vTVy7Y6Ugsuk58TozUJamNuqV7y+3yOxS73pIUo/EQYTnNsm9
dIAxD/bd8IhUotPpRJGr2Ty9C5qrKl14E47uMgtYj5lvN6fc+FJQTFmb+QFw/J+uH94mIYgOPQUc
tfA3y3ZBCENv2HDY1XDR2TQfynkYEAZVi9eS0Ha6vlS8OTYPTCA7+Hf5WUbiiLqwqbsRfigLc0c3
noa4cSxVcvAtlpMfNjqaVxHTUsS0v02mEWwT6ypYxdHOvE60/SngKMeySnfzXjitlT01CSmd5XvS
ZocK7RSDvo/y9LiEXjkLVWlrU8Y2HJSB0W/IWDrMpiNZ39vQ0qa/q9t8cUTZO5QuOzNBEHD9PLcE
bOiYrxG6RfA8lpQ1ZEHZBwZFFISOU5AahqdBeeNXQyXL95KIxBA1SNfGE8P0f1R5TXHO0dN1nY0t
U3lJQYoc9TEZjS6ycIJl5hr9D304YBed06HOa2D47zqxrfMxqCBYSoO6I1pp31+22cZLO0T4huaT
0q2L5FxN86mN7swet+E6qc3jYTozTcHR4fyGp3lx3Sq0kCAIEJmfWonbGF7RortKNQKoIiJFwjnv
5jyyIDxmPxUDlsPGuyzP/kdOJGdGA33kscmBazGchaa7VnGrNaqbs6loF+KSTqZIMQxUNRAXGV1x
rHMFD6sW/abHaHS3cOyI25jEw9InCbMXTBYOVv2I9KrbLOlT39PzZJBDW1bfw8hWkNxUbPRqE4an
NkGH3XtdG4xBS028Rf04rn1mobXGPMUVKofodEaS87q2bYrPQvuwzlH0hjt5T6wyaVC3XYrhfNLB
FxM+HkRiVgpftaluQLDlGAbFvJOs00NuFpE25ZgbTO3CTYyautTqdfjjsThcZ2jzploC8+lwVpjW
ljJWk5bYrCEYUbRHuq/ocxOF+6lPHZ7cXSe0zdM/hOTFgx06VnlQYsytwh6QZph29viU9pbifBTs
yGgTddfizbTUuc944Iy5+NaIj1FW73Ir3F3nZ0sTTLJi3iC/yH4boE/nMmupFeZ+2C3ouLIAXvkd
kwkqhdvSbgrXjpAMqRYiiy0bTNr3FrzPOA83swYXW4XVz6jXP9EGlfE8eLjO1pYAYbFNex11R5ex
pOBizMMQ2+xyv24atxA/EwPZE63dF+P9dUKbtdxLSpKpyDnGEEbS5n4CoB3XmCN0TNstu2+psPYh
EVj1OjfdiYbpgDkM+2dvBaHbm0QD9o7tJ1ptuW1uhn9wHy6/SrImWoyli9OE+1CZz1z80MlXlPOi
XAWgtnUbBEMwgQgboxlUYt4YizxCcyLsSFrtrO68epOxU2EKbVljQFSgTxd9XmsP93trZWVCAJQT
A4FG2YaO6L2wL7/wrj63hrZLeuSkY11xLbb0B3cC0wJMoBXqbWfyhTtuWNgVqCPmGKRcTCcaPhqm
cPUeSyimXmUmVbSM9+yhoawTbB0XQ7fNSxHv+izxQiQEgmDxrivr1i1Emg9T+WjYMXS5aQeRU0m0
meW+aUx+wnQ/ALqV3naHLLP2VZYqemC23kfoJcNmcDRBo6NbMspUb2iVd2iCnnNAaVm9dddOL2Zv
30TsxkQLEP7X2Z4shYWW94a8JdzQx2ZYmH/igB2R7j6NMmvSIozZsghZpai7D+L2Q4EkQS7Mg8mQ
sV0KNy+TW1KPN9YSOPHY/oH5sW10ZCOlphNbNnfGnMSzwTGHa8/1eaz5X3liulU6HHmtqg5tag8y
12haxtGi5eu99kAn01JnmG4oltmf7PGOozlwmNmtUMbeG6RQjQFekEBzPp710nkWXQFU/hmN5qJ4
xkI+t+knry44+gWeruvpJiG8BBEIAeILU2zveTL0ihU1xwnW+i0T7GORvxbzWbP4v390MoJJAwCJ
6DryHFJ2jrUiRVoMUxRUI6cQbY05aYF6rbDFG0byHRUpC1nTKWrFgMmJCmmrhN/HDBjQ5R+ErO+o
SFbEXLoIe4NxOMOgfRjQk2lpD4bWrQXCoou9gHfu9UPaumeguML62G8+QDqlah5HFlfrBA+3eiez
MtdO7y32PFvw6NWuxK60MhycmvwVAmYOAzqn6x+wJVcoB1L6yFvjvkuaX9qFNowlwT2nk1Plr3ho
/An4D7ukIT03WwuVEaMHjZxWDkrjpqAOyxU1nk1GUOOnyALA58j9HXGWoRZZAcwmMV55gVREc5/Y
qmaLrTtlEACYCJTGUSKXpNUvNRnqMiv9JabloZ+tygly82dF6g9A1GoUnmaTmk50oByggghy729w
n9CJ2anAbEi4nBqjc8K6fujNyCsK1eaT9cOltxoDdAhMLbpjMCEqKT5hAG2MaVj6kf2EzdxLfkqs
Gz4ezUQRlG8dkwE/hmwNUki2PIpSE6OqrEArfKsud0XQnZEfvk0H89O/V+tLMpK5mBLLRkE2Lf12
wUvpgPUf9qiYJ1lv5m8iu+BEEpkh2glI50npj0Pm6MNrX9d/JCuglwl0yuAFuOrHRfzUtxEpeQ8m
rPoZBCz7iQyv1+W0EV2ss+D/kJAUmk+dWGJMwvo6BpCdeB4ax+4WtCfs0ni64RP1tLq60XLr+Trd
rYgfOV/MCOkorTCkht7zBpD4sOs4A8hG2ZgHu8qrQxWbvRMHHXDwiYDpRaB1mCaDPY8mxwhyxd20
SMydSDg9ofSZuKSaAVp5/cO27hxGsTm6vjHpiGZz6buaMRptZG19o54PzOZ4jCz72bwtF1VebKv7
G7tpgIG3hnVw0etVuTjeSR/+j7TvWm4cWbb9IkTAm9eCIehFiVJLekGoWy147/H1Z0H73NNkEcO6
PXt6HiaiJ5jIqnSVZmWNBwFUQYiU9aiXzhSvpVK3td4w9cbkUUrtQ8MF0o/pPxiN4nhab415+NDr
gylWT6rMapZaEmkAE2iYAAE8ALKp119UjUCP8MM832WlUhK9kn0zkL2O4fOWTMAlFUpxqr4X806C
zA1DXcF+VoopBkCC1L2xcO7f5qJ7hX/FEKGEjdjI1FxzJOW5GApTliMZ9KVhA0ePNrMinIuUPQ8E
o20huIO4xWZIszC0tVoO/8KEozdPnyHPMGjyPZJ/cceFn0ZqmlU5SpebUdyk73VREIYOL50n3nUa
niIS9jnReY6xz4Dy3Za4tZqzwmQ1VZ4VDIxnCIsIdWnKkAI6QgMjOdrbEH/p2L8nssD1Fokg2QBX
BNhOvEGub8vgvVpKtAFEghNyAmZZ7bOu/xdXgn4YNIGi2oTzoiyP0adTjpCnwEB+nRMt2Rdd9FtU
MJGY/JtwAR1SqowZVklHweCanzoCDF3TlMUuqupVlHE/R/GXkIZbKO99OV9w3/AQsgS1QhUN+1uv
CY0RHwJ3qcmBktN4xCg4h2v8ja7haRH1lpL+uE9u4Z6uyM125EKqtcZLkQer853ejsTLP4QYdaa8
/Hs7gYnc70KTjsCObp/1hrTkA4+HXKMnOGvqle+GSszw4kvtDaqOGcb5fmRMTM68XvDi8QEkeiiK
Xc3pq96QHwL/uWjDvYrx1akurDz/QCutmUUVqT1sn8k4M04ahnYtGF6U04Ai+40iigaP64/AIEWW
hG1d7PS8WOdVtclY0LsLEoIBP+TE0do5WyNKtVC1aJM2SopdVSuk9A6BvPL9jEhpQLyB5doW2EGy
GmEF6mSSptMDIJrqZ7qWjAVSI4I0WZD+8l0JAjzZ7svhElOoqiu4OxC56enu5dabplGEvTAarAYq
xWyt9lnkdJksEK/AnJ8+BTJDLBeYQyyOChO4A3A2Dcufou7XdwBp2ylJYcdTi50pkfgvRt9xdDKu
ah6PlOhnWSNgLYsxGAUmMAx91RRcvAkDg9vI+VAzNGDhEOdbUsV5mEZTaJzcrOJbJHVRLwnxPzjY
Li1t5LINiTqpkpNloUG0vJEYSYOlQwRBZNE0FIeAp3ot8ENjtFzqZeUu8aoPLphb1A1vdV86FqwU
mu4x8I5MHSYfaTjE0FP4agjkchfUex3QG5WBRQkY//h7KsiR6d8NluiSolQ3Vrwoy7Wo2klAz9Wm
Z5SEK87+72hQyhv5g1hLUVztklwyVyXm/4SY0YaxdCHoHMCrFtGSodIZsKYbxVrvwwpeMXL1qfqd
Rv9miBtQTZgJQ5sc7oR+ZEqNoFStVFSYZFZXvsZZQunbbeu5909rlp3rhxmY4Ocst4ynBQCNr2Ur
y6t6ApInHumqv6vkd1WoSIXdqF3IAtxkUZpV68J3NFGRwLsHOUYvnrToLfUwY6ceY+7tPkO3dwOG
YAdwNXis3dxNHWlqM0odvPtPYSQN60nO+nkqzVAA18lvERHtuFizFM3KYpWhIywKVMgll2roBy0Y
6O0aO4run86tmuOpArx7hFdwOkDLvb4ENCyMTaHi8ytvpRkZaZoXPWDYyEUayNUiayBBsOgubr7M
kBj2NdxAddLDF0AX8+LzfTaWzgg25P9I0AG2WNV+OaiQWn0kWfcCALr7BG6FFShUMLizWsBh0mqB
tTnBmMhCvovroSKByre7SihQlS+KyBy4fmL4ye+Q4loPrwlS2lEMPcaSAEWzqzpTH1dFYdXPXWlX
vsNtwmwvdAxBYDFIybGfZfLAo165U3NPMnW59NZDyr1lPBpTpSqtGBZzFtpb9oACgRluDSH+fKEX
yp96XJC10gT2OKm3sgajVjLiAKGvbLH7LKXGGoScI97YM+zbrcOezxUNLjzCKwXj49eEO28KNcnD
KwltO2nhpJlvYSeAVwdmGJ/uy8wSj3P9YMZUxwAVjXaO0bGozUQEWIZW7VKg32n5xsPuBj11RC8i
ua4RlRXU3SoCpgsBKQQvAaet0ivi8jiXEOTw9U6SfjczxDajlXrh+K5+nzq+TIy0Ppbw+/0QIvFw
8EjkH/OQxDrj8BbkEY4Ox4YIBL1iNBTEDNFpSJNYI6j/7JMDZEHBTF7KTCQtMjSTAbg24hx690ma
1oo2DV69C1TFLTTgopxbLjenstskCqMuOB8OJfRw4SCEQAFvJboNPR/xehb5sIFvDUkOWBs5wGvi
7b7ULRLBHpI57zljvVAhVZVzk6/LIOLjvPLopWudpH65T2NBsnX9ggYVUnHYe5+1ftIAUIY39STa
lGhuHbAmYgx5Oyh+S31MhkYMGS+WReHWNYS8iLWgWZTwVZ3sqeOYNkAfecyyU9+zcsaLQofXrISf
RyaP3r6U6DmG6fK62fHlQzJ4yNEMFizSIIr2/QNc4AT1YQ1l2TlTKN1wkpW8NPZDuwsB4WBLfdmt
6yY0WE5k9t6UwKGvBm9WVL7RAUV7rYZrAs9o5XY3ZpOZGMlLHuj7ThCcPm6ImvaPY5s+ylO2UcKV
Gm8E/UXt3u9zeisqaLtCe8+MRot3H23o4R9R2VSlDtgpXmYH6CxwIk5EVljsPVKJcWIHPkrzWG2y
VoYxXd+nfnuhoI7EoYKlFsgl0drdFAgLm1Lvdhi4MztjIgm/gnsnhcp4kt2akWtClD8TOj3zfE/r
dnHkZonTF06P0R5/z6msO5319/pOUWmH40K1EVjFCNKvHVgdepVeq12/a/qojAHinZQbXsp0OwNw
rhlOQLA0jNQz0X1ekWLwBYfj63x1/1xvjQw+AtM0ePDiNYK64fVHhEKqRg0keJdOnjX4QJCIBsJV
MkPhF64PeVl090BRUDSkE9CD52Wj0gOOUe/t6KH251HJXVBkDDK3Mjq/3QEAiq0RePwo82dcBCM1
aieJFldAFVRKfltI7bQPOMw6SV3y0WhA5VZHvnblZHxCI7rECEjoxYhI1AKmFdM5gJhDU7hGM1lM
3aQPuSbsFAAXjTKWYU3nItknn31kxVtjehzFiPCd6bWOEm+aR/zQavTO3VcmP8XemldDk4XBdnvu
+jzGDJRFzCUi8z8f2MWBpGKmYKI4EHfhUBf2WPGVdjKyqCtNJVByDOYVqOgwTOLCoBLA9QDkMw9M
4Krp8nDXiknXJBPWGWkdkTB6lhpYRKnpBKCmRC4NK080e5wiu1L/3hyjaIudIRg9RCIMU3rX/PpC
lOR1Igg7KeWwBS9WlV0dNuX5vtIsnCqagdDJhecDsE3pXFGZVB36332cahYKa75TK47kGMcjrYSH
dg8oAoZRutVS+DDEg2gim7FH6TxYGU2DrmHR7Q7TlSIg+1Rgaf1MKqVK99GQhzpDkhfeLKh+Gd94
Yajw35T/8gp1jSivhR2vWmlpyhq2uZFCsgCfjwVvxiHFGM7w1xb+miYVivCRp1S9ngvfYBhF/9Ba
uVKawCC/f3cLJgIosZBK9OIBpUQXryUkLvGoQKZP2Gmp3FXmpDRCaiZ5leHdksRlbqJfF3tD9KKZ
LD+YMIKWcoBuvP8Rt04Gsfd/hkeAAXGD64zFZTo3cB0+ghPEFXJMujUA88wRokpbK1Po9K0cMtRy
ieYcgwOUDfkTVOOuGQdQ/jQAXk/YDaO+G9VgP6ICSHLJqLDqg9/5RsRgcumk0a2Bgp+G9jlA3F0T
TDiplhtgGe6yrP8VBBhWBNqkmKLFErCTbhbFJpfXpIwrhvQuKAu8ANQf3hVtMHS/rlAFYhUOsHno
EuRsfeibj1xMDbOJ6m5kOPEFSwAADzhxzP+gR5ZGRzfSFIEmthkA48l/bDqMscel3arAIkJscl9m
biNNeDXUT5F2wRzBDWhu3HNF1QEQDpsA5OCjVKvOEbmKZxzeMhUkitHUCb2n+/J8BeufBVigHfqq
Q5KORevGRc/qFF+6Irze8UMQCxQG52O9cEt93+R9okXSTk/SacdL7Zcc+I1ZopOSYVWWKc2jwmi9
RWlk1ooLSgU0LY7iRNp5ifJz6JWnUWkOXOf9vn85i2Tg9RF8IEQHZto1GZSjUT5NUgmNNiIAfAbf
WM3ZErco+YmRhJtd2HXYiD2LwAEGlgvWiN2I9xTwClf7qghM+GSDxihTKn+UFW+m3YPEcSv8+9es
oSIHqyFgakmTadZKTRODFo34u3Z4y6aEGBhuE1mwMbdihyo0JA4dmMhdavROaV5OQgUA4SpAlGWM
qBfjW6QOMcMgLRJBxxUKLfMqA50ySHlYQZ4HH0TkuuWtssxR9uv1Qg//DSGAg0PJFVST6JEYo42L
PFNKdQbXLE0xSxH3+FPWfP7tzeD6US/FqhOYdcz9XQsdP1VyhCWfKhai1ilv14bWlW43IgQibVYK
0ePfk4Pc8ajFoTKCh/U1ubbxKmC6Bdou0aqWdFr3JAe6q/49VAf6bv4TfMzTohJFZmrLHiDUobYL
uHI3UwEI21+nbwz0eiKzhm09aEqg4X2MJFXzhPO1XdeEz3i0eKjyaZ9lorMm8W7dw0wIqLXfSUoY
7esjkyOUfz091lBUfK9j7pxjxVEqO6HAShAsEVJQz4ZnkLFtit6QWvUt7xUBIJzV3DD9Hgi9Psba
eSA7s67nPqWbVZ89WjT5lsf1ADbLFpt3SS+svgUaps7yrbcBCwKV/+MJCyCvDy9oSgMPUlCSvL2Q
VwdgMRVcfRD8Eo9URjZ0mSsYBazaA1w3/RbvS6jxVOL8xCgMzMwXA6cqwoc8zbNtptcMxV0wRGgu
Q58FukzR5kNz1gK4vU35HlFDgMo84QT/RUOn86/7+rpIZa6UoXcEERg9dR3GouJlYikCmSgqSpJJ
YrUSEPz9tesDTPx32zaOD7ElJeNlITR+kQIgvtGSxIoMjO0kHC+ZpSoM9r/gCCMggF7BHAh67a8l
Ig9FIevrBpGdHHYmMII74H9oOqOisXhu38ufYR5gwOe/vwgZALs76XrQAeoiSo1HTFhGjpoFunWf
lxvpBnIvjDYG2DQeCUS6w5LrAcTnA/Ro16Y+qTz5EQvjrFqCO9fkJymvGUdH4+OhijDLAJw1mi0x
YUW3AaByH1dJJ4jnmFj7fbcuyc/1eU1KixTk7aCYpstZJwaPdCbghuic1rw4Sk4SCkPMQTRYN5YV
bqqvjbv9vH+QlOre0KCua0B3SoRkjHi23n8wgmG6b/Lmt6mwTmi0MPYS/LazH9ZHfx2Rjel6NoMM
nTi6IUOpUMeJXm2g0f78sldITo4DWa9+PeyIeXCfXItxXt9++iKAvKFGhcSNN1WVNl/K1noVnPd9
/3hcP/5a2dzq0JiA/jJZYvDtT+9RnEPaCzEYkYeJy/kYrb3gVOvJeg/M9XpNCtcmGelsyXyOyNOX
sWawSucxblilDMYk82PMVzNhQDX/mCDkvcvkbvZD/8zdjSZ76v/jbgvcK2I5ZzK468h6fPj1Y3RM
k3v7tO5L/PINoot3XlKPbLhKhUhouW+nSuXE82tj7Z2aHB8D63H1i9gFEUyPbE7WC+cwaC5yeUGT
UuUW/bWeF3niOVvz0+ow7t50crBzqz5uzJ48PfHkyX25T5NuDf/P9V3QpFQ7TPpBMpBpO1vBGv2p
5kTkT2GTf0JYXN86nVjjH8v26oIgpe9e3+LQJ0M896YvE9GyXM/8jBg5g/lHbuTlggil7ZEv9XPV
SjzLJv/gPf63h0apt5arWYRHg3guLEhjPNndefg5Rjs3WbnPZvV8SkwWSepJenNPlH5LfcqFDUKD
82jmCTL7r79MM9tr65O7QV+Fc2JKI+U8bwhSeh0bLZI8oS+dLfXT/XoRGEkDGtuF/n26m02bxkrm
Qwjeds+R2szxZ/UmWpuAuBZLHL7nl+7Iw824QezzSjdBm7Hb0dynZH88Hs/rR3X9++GBmPbHB8hu
emJ9slKhy37njyTSnWgBF9QSJ4Dy9nWw9oHprNcPZKeTN980zU+GlNDgiDeHSlkQoW7rQeFxacFu
a72/16ZPBvKgnlfNSEz39On/ZB4tw2jRTRRVhcmHjlfB4NaBX+2eEqteBRbKMMLXSPqtGz+NxLei
FdMpMJSc7k6p9FxK0HYvnhvnZb8PHvax6zg+WT/K1mqnrXamYIpWZbqfp/s2k6EZ9LCUD4S8PE6h
ij/PIfEJq0ObeYmUdUE7QpVks+vZW4PlOBN5XD0Q27Y3T1/MSGU5/LqQT8quaHoa+lkPidm+1ycs
JnywfMtlxAj/oASIEpF/MjD5TNn8KYyESBJiCRy9O4k1QSjXD/Clm4gU5sk9nSRy/4rooa//VYQ/
FCkHgCH5QRhnittk/d6t5cxE4NXtR+KeWKAK/xAq/KFF3VcVtv4gAF70nJIX612wzs4jLMuvFTET
+/npdPpkHOd3h+ytNftDkLozTxYyv1QjmGbrZ/t4nAArbmHVvVkOZCJrbO4hOzLYH+Hrxn3yA/IV
kOQ0Pz3c6SEm8FGMh/2ya/rzOZSnMPpCFuIa/FuxO/YkXadPFmv/0z/I6f8RoWe/mzLz0q4Bz3ns
Fj+UyiHu88Z9acl/x8y3KF/E0brYas2UgxnlZ3w2PbMlCiO0pOdAaNn8lqcLEoVcYft6GkjnF+uo
RnZvbTZWT9yuJwxBWY7NAVzyv3pHo0qmSRZMBSYZzxJR8Oe1t/HGEnrLYvgd5u3I16+PLsuaKChA
aMs9BU9ea3vE9Z9OIU+2DFL/4Mr/8ETZkmIAzH0YzcK/f8XCdDKaYCsn77z9nj4nW/98KhAsm2Zy
eDOfIsb0zHdi4o7q0ZmYvtVTj6/DWfVenXdnff62ZStCbDxbn+Hv8IclL8t+7g/HlH3pNL+etJlm
a76om1q2DhuEK9zD9tNlhitUw8yNbFKmJR/bMooLyOZ2O5p7hyOOs151ZGXjAbnBQ/m+mWZYDnqv
Y1/25RgZoGYFHhFOzYv7xeKIJZrSzPGFtqGRBYgz/MwRVg9s9nNf+LnYYgAvk1m2g0lrjpUuaeWo
/w7CrNl7RwUGtwn763Bn1huK5U/p/P3YeGqhft/S62iqq/37T3ImDz/e3nrrAw9wxi0x2aKiSmCI
AIYunoVeQIin421ohlZiWoy46rtQeEe5JMqKtEaQZPy3I3ndF+v3nxzBGx8BHdHsFdHJR0SeAwQM
I0HIwDD7izEdkvoKEBDmCS+KRQXTaZIk5xIeCLU9nawt4/dnH3jD2sXvU6ypWIKZAhcdgbmBFwhS
+Q3hP8c166YW1feCDGUcZdhgT5nZeEEwrO0P9vy4vq+zyw+3CxpUaNXpoVfHBlhJSePASOydkHRb
PbTic7QPVoU1MDpzmBQpAzjEvudnaTZfjrhqrFeDYIZ7MPGicVnuZTlwvOCOMoBh22jYrJdK58qp
rPmmhl2VWM9P7umLlVX9Hsq9JxRU4KRPftrLMk6yBR3LCSx1Z0N9TyymGMJHVylEmZcnWQVPEQYj
zk9fPfF/MoSCIXjfkcil5SsyrS9SkHjZy2b53JEEM9W6w7Tms57cObJvU3VBR4xLbIH2QWdcbV/V
1Xu64QaSHVy3ZB3acvD0RxLoHhdDr9LcU3A7+32EJlgbUUVPSrhcZt6PdXiUcUg8rgScLSiV9qt1
dJyBPGbbXwmxEeGa25fcvX9Zy+7jgjPKSmAjEZaMFjhEiaTkFenN9eOjZj405GH35iambjKvbc6W
3rs2ymbE5TQ0Hno3zuGLyq0G03bdk3FOf6Cdj/HyYzJHGYs88f0Is/2zsUDEqxFwt149ynMVxjY3
sBgMr/UNrHCPN8pilLkXjpwKglhB977dH511Q6ZD/ct0v06nf3GSaHZAwQz9KXMZlX4HdZ6BHj65
QTgzwxw7GpFPQWl14gYDBfqP+4LyXey7Zu2aGBXP9Bgi6IS4hFZvX5G+QmJnvVoZJ9RM8A/DQy5k
oq+JzTJ0odoG15UAHZ+JIcVJph32RwXWmtiHup1LQixys8jd443y+GUtV93UgxwWsDfWaIqbkgA1
2NL2OwzrnJUBbxiT4Z9ZNClF9+VsjKOwks7o2EszO8fseM8/oVuXcW+30cz1UVIKHmRhmgwCeLNe
8TICyEto16Ozyewn1504Zth7a7+uyVHaLUScIfQt2Nq+7nmVZB/8Dop2n6dbH3ZNg1LrrOpCv8cU
3LnsLec1MOUHHsuiTPM+lQX3f02GUuaxGnId4CMSqhNbHihAdu6T1ByPcmu2AgIOlhTOUnZPCqkQ
QNOjRuVq0LOk4746xxyZ9siHMa0UQ/LoV9A4oUW2Er+vKP1dPbMEbj6WO2zQbVIFQoxJLXE78Uhe
IQRQYEROv147S7bT4FFj0GPIN/3+4QxDnIr51PYv4Ufg9A8Zy6gz7kWirEPnxzUmVsHQeHrdRme5
t1TOSV4KJBa2DMleCG+vZI5+9nBKqKWTDlove4sje+KtOxNPrKeesFLmC8W3a1KUYdACsVF1DweH
zv2oIe1DADqsbNBCfvKaCmUPgjSXm1wHlZf9a/vyPtoGmYpNa1Xq/HB8sk2VvCWEHLi37X7LHfdb
yyyPqBuj8vPf+ksabUANc8CbD7PghyppV78BfIXAymX3YbAkhrIcMZ/o7TTCMfcmaoJ9tNZMYHpl
KrFMiyH+DFsoUUajFSK/bvwOOUqytYqOoNf8V/zEMk0MJZNnq3/hj6caAIh9P4ulQvaWvjLI+/vx
TFYrrI0OyAvD8M6Sd8eCyFSokVVeEAPXUDq/Dr6tkGpnGcQHioatnLpgz657yAx6VLRRi3klBgAH
Q0niGJSbHaqpmmkJD4bVshJ4CwWCK32gB+v4Uqz5ZD5JOBXvHSF3TpzjGmUdfx2ud+gNYnpLlh+j
IVm11mv8sgd7FszxcU/Sfb82maEvS0Qoc+LXpe41E6i0Zr9JR4KkV5MSwj0rK1hKFBpYZpkRadBN
7fU4GsAmh5RMxxf9VKJU1TJTQQsPv+vrokKNKsgbr+/rOaB/tSZkvAbLW+3jwL4v8qzDowzGhOWM
TW/MVjIl0zZj/DrL1N+MpRVBxXcduEhfcpXom7Awa30tY5baMd4Mlg9jXAyNoJzV9QhE/+8z6yz+
xXDEz1Ykolu7rIIzS7RpELpITwBjJIGUtUdwK1gOv6+d8g2ejJUUXMj2X0kCjfTajlWIbnqQUtEz
8KoCsRJ/jqhy1WTtb/inKrOHVQn1/WI+h1hGg25wLzO1lsYC/kRCmWPviDb6uUK8iNK9ZhurtiOm
SJ7N1iysbM8wxgz/Qq/TELO4jdPZlSWNLU/mmTMT3VIm1muIeZOU+RA8hKRtBTrjrGiBhedX4iBn
iRCLwdFCqu36JqmQRKinMZWGQkLHzsseI9Tto3KY3pFs81F6YybcFkp81+QoEyJ2mDwr5wcYmiL2
xU+dzMHcllnlnr/6jtOkR/Ax/Z+mvAIyvfnyqh0dS7T71kYxarJtt1HM+wZrIdNxzRUVd1RiPsbq
/GR+UQTE99upIPyqN4E+YmPCzCQRcV3N0llkZ9d/h0sayNdP5BSYUfNhYstS4ZkmT2Lry3dY0fGy
QQYuHuY/UQeg24XjfIiqPh4RHLcmNgdwJ7k2WUHVMi9/aFBhTmcI7YgdjrPx2g4/bKQ4yBerjvIP
aZs/RKjYptTTapg8EHmdu0Brc52aaDo6oONok63cf/l++UOOeitpcQ+MkxFRwHb/uk/3Zm2ZT0gj
Mo5uNga3UvCHyhzQXYSjqppJ6oQFwOeXgieAv2JZiPlQ7v0+ZYy6RtRjocLvx+RlL1nC4YA3mMvs
0FpW2T9sUIaozLvBG4ZvAag/DGfa7h38gybT5tMws0MZkn5nji68me6YX9EzQ4WX/fQf8pRhGrXU
k6sW5J2jgw5oGxPAjFBgoRN5thJ/SFBxTZiVaiArM4evcNBoRD6ez2h681c2muDRVrr5MqwvhnAs
G1wgncy4Gd8L/q6lg4vlHiDPE55EAYl28SF543/Lx3ad2dgH7D1FLrN/ceEkMcSCJSozhB3ALik2
ByU1fK+b+PPo1RP2ckn+mx83WDQfFTxqfFMo7nLdGN3QELGMDqOgB8RIfzllhXI9dkJhQF6ZhyKx
6Z7SdPSJCQrHify5qE9R4hMps/X8x32ZWXgpzS0kgETBEMW8n/T6aLXQG/m8LsXzEJ9VQSUhcCjv
U/ge/aF0DyTmwaD/DItRbOgKJgzEshIR1sfkNVkja//uV+YxQY3RPxzXwvaRM1eZu/uhkt4qCDgV
nXZX7w72c7d6YgjTIsPAOMYmuRn2igbDjwHkrGRtgebhACkDqbSUmoXVsRSPKDzgagBlgS1OAAa5
PtQkxbyz3/iI7hrzFbilATE00hck7gkStRv00A+RpR48xkkvGFEAv83YvZKkAQ6d8uC+LvpyW4kg
K0sk79xuAEoeM0KfJYK6TsAIAiga2E1Yoku3HWFmKPHL3IAFOJbv3Q9vx202X8D3Vx6s+4KzpPZX
lCinECu9PxUBKFXOViPR2bBjwYotd9sS3ayc+9SWngOYEFEMLEqY15DQG87zpJQRIMCyxSQm+zKz
O5FMPhIjErpkHjtTxqRFPR24/aCSbvWMEpfFEM2lIgk6VvgZpmLG36IvcPSHoZI9DiHzRjz8HNwm
JKGLAF3jV+naDJ3MtKYjCwZuoQFEB1UseBFmLE2Av1xLa6TwzTTyqXyWqnVkuG2vmjzA/czosVgZ
6q4dzVYD7AC5f95LD3GcNaa/IKuYTaRn0fgeuBCaJxhnJMbtbiuuy3VAxB8nli3/7jOiBHYe853h
pYBogzn2a/5SLlKzoZRAyBpH0yo/+Lm/oHpJyFFd+2iq5Ej60eG/pL0QmD+wKbm0pA1P0E4KXDrh
geVDlyLtqw+izEMkGFmTcKJxrm3/sE+ccFOb777LEe2QJKQ7RHYekBOrM3H+1XvHQFkHrw88xceU
+jkJifEY76BIT+79O12IsS8YA0r09UkLLYATE2BTn8fOygJgyG+HrbwOFVY0txBmXdGhJFZvjboW
fNDZRuvWHg2z6x3jIJP6bNpJZmGgn2yw1vg+cwvv5iuilBuLGjn1W4z4n0FzsgHI0/FW7n00A/pI
lfN9WgwRuQEjzfxYkctCnWVW3PQfktXXJHJSU1HJYSOZtvqaW8w07X0JUXnK3gZ9wkVTimO1qjVn
D+YhM32GTV9QRiwHwsA9MLMUIM3TU5RcXXNJ3nvGWbIkkq2wy2ewptVk+s/csVl3P5RV/Rzh5akQ
Tdn7MRaWOnFs+ijQrafH4j0hVUPi5OwrKxYCxS33ADXlsbQGyEc8mKeEim8GP8V0vneeSkutMYyb
rnPZwEYWtAkniaOxwGxv5Qn0sE0C6B0ztJRKvRWGjMdikjL2zq+8fT4HJioXryxnrc5Xdq3010Qo
26ei5dMoKhB5eT3+dpytbm6R63IES+hI6uarvWNt9xhDOK4x0+q7wfHhbbOxg8PH4XCQNukDXuMn
oJ+TzSZ0zM3myfxgJW++y3n3PnG+l4unnx9Ovuop+EQLHfY/fxrInndWjnbmfUnOq8MGTVPTZiOY
k+2iVQCbRFiOaFbcmw8AmoUBHAO0CNJedwp9Rawqz0M1cHKwS1hxJ7d/K0aSuPmRe2P1sCxeyR9y
dMIjBchYPFWGd5b1wozUV6VkgDMshJ+49AsKlCT7pQR0mA4UKidbhzV5Lwlvl5vSNMzg4L8VZHip
TJFh+7+bo+ljBL4JlloDtozHYV7fY1gW+pDlmTxPxeakJLJ5DInzSFboO9pBnJ7RMcMSnoVpGsQQ
iEVnQBJgn3xXXy+Fp068qA57+YxHhWChoRTtOaXlHQ8fPcnt1tYQyz193DfO3yVbitMropTmYpbd
E+QGRCsLWlMTjCWFvz1r7exft5+G9fmZu1bfuWUOtdlkpnlSsTaqIKe/d4PXzFPKjX3OHdeU+A4Z
iSAn3yRWePJP3sOajK+Zrf6Qf3Ln+6wv2MgrzildFXldGaOylc9ZSN4LiahroDCzouAFfbwiQgUq
fiTWSa6AiGUc39Xfj4DMGVYoop3u83IbrFydHt1rFdSZNlRiJ5/1VXB8fJA23Od9AizhpKdNxrDQ
PN4AhenIvzdIBEkWJgrWKyJbu2HTvybEfO4Z1mxhggJsqdj0AOAwQCPQE3vxmAL2NhlxehgVxwyD
b5/r/Zlw87Dg9nGlmStTMZ/47UjCjHydpDWD6cVjvaBPZdo4ecDebGWYlSNFA+JcxXFK84zgZb+O
zYcf84z14fkp2AQ2suaMO11Ijl5zT6kmIrQsjLCP/Ny9hh/qBpo5uGi4hFG3H37s8vUBQA0Bqw1h
yfRdnTmliHjr46/nM58HUC3nqLjntcphDu5Rs200lWy+xp/zifuWxaxiLWrLxXlTKimNtYp0Bmij
HcNHKfAleVqT6WTb6cOHvIuQgjaNf9MPcX3OlI5i82mnTVjrhieMk1lnGL+VjBbMN40lzwtvYlBC
Cg6LTpFRAUzWtVtRjTDKfF3AjUJ9fgrb9SohOwAR2KhHhNZIWN1HCzgf1wTn/MeFS8lDX2uECQS3
1v4dpUDI0KNuParWCi2m4hyzmkhAMKs9i6b1gs85bLgki3YFNPeDLPpL9oUjyOvkIO4+tfP2lLzP
Q0+sgshS4HV1spSmalOaa8YAiq25tZzYLVedO/zITePxN7qHVg0qTR/Pz9U+xikb65Ny1Na6ndjy
gWHwl9XngnVKacUmUIQgxYfE6HjZO90aeNMYDFmFu91O2hRkk1voLOL/P+qwS6HS1RlQmltiq5qg
xCBd2i/oZ8NcRb6qRgS8vHtizl8tRPxXxChVlT2pG7qan/mMHrrs3OamopGKt2P1qMaM5+pC9uxa
jikVFTmJy4tipjaZXQY7yD+9bWq0OZ7mqqh13+yzDpLGWgcYLudjRza0Zo/nhU46VNgw0TPP8wAx
hGHmF9rAr3ijgej0ChuPpQpGT9+XG6C8ELLCNBGG2TB2bGZ2aGkMt7bQcHFNkTJDeRDHYdyAooIC
0ruzitcu4wQXHecfLdApu1NPTaonPSgUlqO42NF7sO3DBs8dRD6sZOeyn7wgRlmbUFIqSclwXZ2l
b2oimtb5Oz540K0Vt0rc1OEszmLtOFoOTi7IUiYnMNJIFGKQTcl2v8cwCeIhZ61bhPwiu97CU2/j
+s6nyxrGYZkYnTIxCdZHJWMOwi+vW4QkjiPAwuTPnE1Wv3Y2XpWbJ87KzMSMTJaszvd281q44Jky
MVGT1L3cg3ROggfVFAgmFuBMdmiTtD9s8wmpvtP/kPZdzY0jTba/CBHw5rUKhiBoRIqUe0FI3RK8
9/j1e6C9sUOCXGK/uRM9HT3TEUqUy8rKPHmO+i+egJeuZi64kQxqiFw2jLJTSxXW9pTQo225prXj
gapa2LpLQ5y5mtCPYk1s4GocR+5oiQLxVIn+N+0RV4dwrhpRS6Ua+SDWP/nv/jP/V0YNlXnviHNY
2qi/8McHizan3u01jpHZSMB+8TfSPtqht3rbvJQbTv+yJ30HcjziftzseLTi72SCcH5jKNY7ePyD
ifkj+vr/m+F52iz0Om5spvPKGxzBcpKIWht07fqGeHxs6g406XqSZ36oTiVO7htMMk4oQ9hP0+4J
IQHFdj33Fno0Dz9LR+S22nptcuaNWuC9YjaV8GbJzXgPflnWBp5hRRld0zvnGbw7nq69M5tqqQjx
i5R8tM4zhxSGnlTGNQYL5UkdSum0ZvSjieRkYxUuAb4XuOWpHgSULM6RozvPq2f6/v6K0GSk7ztA
jB7P/h24+PVUzBwVZOZKP2dxC8jbwvhi8HKxOas1KLInDfn72NhSBDivjKhsXvlDhXmPfsB4aiDh
ZoILyw4sLiH8n/epXVHZIJmhr+gn8sFwlI8/YJrdR7M/C4hkP2rSIRRxqX79iZakDO4UmK6ncuaV
KiETOq/D2oY4tgT8bMbu03g8gIXHAhQTrqP2fqyDnh3h+STPMQsSQVbjyadoK2FQNmRI11h4hNXH
kBiFtmJJel44OtMM3cwg2A9lFgV2MFRy1/ZZt/GCEMInJyfdSF/iH7BGLVi4G5ZcWJgFPuUg1MAE
wELkH/hk0zb6wFCJIS+PZ/J+AHlhZ+Z2wCit+MKIvchS1B8N6+n1laMT+BKx6tKD/f7WuDA2czhJ
DT3n6bl1qjVS5nv1p03OkHcmfWpUp8FpAKhdYh+fDu6jlZp5Gk0d2rTiMI/Bz1sF+Rlm3SwJRd1/
K18Ma+Y8Sj+sXC5RUcklbxMN1sRfcTyfJ5KkheVa2nezoIbta0+uBkygE6T66Ij6qOr6YpS6tPdm
/iHloxBqOMoULr6h16hnSfzVG6DHCPSfbqWBzOhlEY9436aCjAqkAEV1zlrBhhquItGX0LOlx3s4
QlxEP52DR8zq72LBfzo8t5vif4zNG7dKqWWyLgolvCr0rR5D4ENXCQV3xaKlu1csdAT+37DmPVyF
OnC85wUSXhdoRNJI9rbI43j/xXlhY+YqhhIS1hLv/qYwPlqfADxh8WQNcqLYWth/d0ALcO4Xtmbu
IhshbTu4sKWttroAXJbJ272RvO+apVZx4f7J/WfqZs4CkBBoVPEMPCAWaSpNfey3jZHbekXN0/F4
tDSaGxtr895sdmCxWP/8gCFwsc/k/gv0YsQzB9Jrru+5JTamZqZTF7lrm43NO0sgwjsIv+uZnTmR
KBCbJnQ9HACn1cEUjQfaxNKROsgHoXa0ps8pPRz0JaKt+5HPxfhmLoXr2tgVBozv5W37ppjNdjzs
ztP2oYuvo3vea4L5QCubFcFnP1vRtmkLwe1i6VStUQ7NIGqE9AjzEtjiGwItBJt/Hf3x9Tb9xPlB
h4IHJBR45EbFObOBxxZ5WSaCdBLlDFpqAemXYDxTNDO3AJlDoARRfwPB/Gx7SKnnZgo7jYnkHCkJ
/eS+l+6wu+HOpZHZ3mgbP2bUNpPQn070j+oz2rH0zUl+tm+QdxaQ6tGHzf+B/vaem7w0O9saopjJ
bj5OZre17gdT43+Frmf3VJNKt0AGZdR0jU359/Gi3c2SXNqd3T9i1oxMNyST01Qw3l+yJHBKbowz
eO2WgpJ7m/LS2CxcZTO1rsskl05jQ9Vil7jr8dOPLU1fYqS4e9L+sXQTtNaV1LoQ48R0vgELLbxG
m3V7Bvvg0ojupukuDc2i0zaJJL+ZDEWoBIFB2EQ+Hey+1hO6GHhTWuYymn7g/34IgOPD318k0UNR
rcVmWrCIgIkQKG/683eZhWJxAmeXDwTA27jCgxVmSv1NtRSUuxXAuHLHP3oh0fWlmfxt+nw0sJnH
GkOvkQRokZ2Qq3/bSkhVvzErtiCjpst/qL56mbhqhzX+tQ7otD2f18ZIX9MYoGwKepul77l71V+u
7MzbCELRt4OA70HVyUyMzOqPrbESusVnwb0VhSYueJtQAYLEyWxFS/DBNX3SwRCTkq32xoNO1vRQ
H3heOuz3Ar9LS7NFFVtG1cIGlsZnhM9MTBWimS08DWCgcKdTIptgMy24mHun/tLqbGE1fkiUvuil
U6iRIdITi62ROhufUO+Z2LB4ZH//LtVbpp8530zQuVABTJbA6z5HOrWQSq/LQZJOb28c6JYyAB4J
R3xT0vR8VZS6SwwJmdgDbVaJC77QwVoY9NIHzBYV4qUIE3lROgGP6X5Ce5g/tSvWp17yKbIU+NoM
nQRDYQnBguW7F9jl0GeLHJY9w/Qxhp5WevGCCi37rtHNpkHqGaEGUaxXygIX6R/GJXX0uw/cS9Oz
lUZC1pNjH6bzP7zRlyeRt2VA3RsXOLhO59/Vd02jrOtEQIvH6ww9ZQuzfm+DKxOqGIvOQVxxNnZW
SzHw0VeQiAap1377kh29gx+T87l79VHX/PvY3h3CNw1vs3/szQacJOjnaBTYc8Ic8bnPUVlviYtG
wPwVcGbkvwdzA15mbSOBuTQzfGtA69dK+BedbRogh7wo8pBynKKw61vB69hIAnmfcorRt8SKxFcO
nSmt66m2Mqy6r8NBHAmAO0vn7M7ZvrI7Cx+SUvFddLcpeI6DlxqkGW8FWlpPXyPO2lG0xdOfFMy/
6/FjXW9XjP2jLPaKLX3BLKYooB43pDy+wFtJr2hD/kJP6+HlTVy/OdX6r2cOq4VFv7fLp84ABZp8
0G9Cz871XA85eDUSwMROXfQUnHgdBZ3BScwpjXOoHN+S3h/vsl+ujpkzuzI4G+IQp4EXtwx2GbDd
UCL06b7XgxXbGsw5sT/Xz+7ueW0Q/+W3vgTQACADNQirI/QQLHzKdOnNPkWEXCd6htCbCZmQ2adU
ULDsta5iTqpnRn1CROWkfpWMVQZPEvqUuHzdCe/ZqBCp+0kyM2oOYacHWk8CNic5/1nkWyksSQgX
GIMJdBWFmw4Scum+VWnb20zcUF49lczOH40CtL/fyRJe9N6z+nIIv3WRiwBqyLOhzqHGeeKeqx+h
tnnNB+Vvo21dzsgPjF24tG1Oj+ftXph4ZXQWJg6jzHVqUjAnhtVLxE5m+JfhDMkZEc6YlKh7ym3Z
05kFluWwhMa896y+Mj67i2I/UfxYw4jTBmDj5yhmde9JFo5DrmcFZIOZI58upL3voLtxRP7ZKHPK
iEJQC7FXc+Yk8bSoTFelHA9ZuO/W+QJlsPBdlHbzxyV/FImMInxiEXJLl8HCXhVnznmMGXS+8Zhz
gachT7+P+6k0mRs9Y6CNFHoUq4VFnubx6nDgVKAvSYVgKFTsb6jN1EZlGbbs3ZOnUnOb7fJn0QhN
RSEx6oU7g7YGED002S8cyt8d+8jubHOVuRpKPg+7FWfXr6UDITmQyFdUWCGRop+2LApqsUmsyrRO
qW5anhUifA59+zk2NBngzdSKqfD0eDZuE9C/s4FuG0wEyJnmblJis16WXd49FS9aQNQqIu0Xik9f
RaKX2jPDNkTOF2Kf250+szlzT2pbu6kvCgBaK38ERztIdH1eory6LSldG7nJaGbgDkXnnXtCkixZ
4dJTyJuT661vyE+RhWYb9UlxDQnCyaAFMnEDo8j3AxoJfvyPd/j0JYDWQ1FaEjj8x/VNpBVDG/Op
jOEKLgr++6/9RCgdVnrqosNm7fcLO+02+z4zOJtftpBKP2kl99SXq7oG2Lr922yV7WiUu11ygss2
A2QH+dWC3ds469ruXGsjbfPUxYy7Jyf6cd6iXUYSA2Kx0YdrvkbBBJYDymB6vWhPh+f48HxY2Mt3
T/Y/E63MTpgaZzEnVKp7yiTCVqRmSW0wh+QJUQ0c9mNjt/0j02DRrwodV02GCPEsA9V4jVazos+c
HNFyD+FTunGNgYQGME1UXIMmHDhTiGJ41oh+oPeknerz6OV6/nn8Hbdxzuw7ZjEltHPVLOMYF3QC
VlRAvNrgNzTSAz0wf0KjLsiPIxuPbd420s5szna06jMc5II95qRDoFI3+40Z/zmZQURO9pZ0H6JA
PmVzxTvr4fWwWsWG8vk56J9nRLlLke20ledOFYr3gBdDfQ/vidntoXmFV7kDIh30jrx4SAKOp3bv
vyU7kUZr1eq2HUfWsVHhKSmutHX9Ea5Lui44oi91td31apefMstEDEJfMm6DT6nilVS/9iyVBKd7
9jgS9ui2Z+zHi8BNQ5sNXQM1J94u09jR6HDtVnK1qyE/hFOOOKXZwY8aPYQuUJPyUSD6+9jYzYtN
g8wQbktFkSF3CFHPa1sJqySZJmOTSTUdwE+XOoyKXqiddnps5zbR+WsIHZKQthOwqjNDdRA2ZaGE
CEiInhybjzZCelXeSz+fvB4b7XmFlL+ySCZwm0W6NjsHDbaRkiHlCVnPHCkzzKUYkk1hyiaC9iWJ
pXuOY5LtxoMMv/EIQK7nMuo7LQsz2GonbMehXZnCqjtHH6fJXxCAeSD9ZTyLr9ke9SrAar5wbDqn
oUv44ntX/9WHCNcfkqmF0mQpPqSQibgLtbXsGjzt1UOj/Klp0pC8W9A1uM0eTvN8MfbZcY3yge3H
CCZfnG2v539N8+Nj6zjOKgebXbVPcYpluh++T1VBmrORnLgpK1C843pOl5O0d08QymmiJEATGZ1K
1xPAcVmEAozEnGLPaHLwVzmst89riJqbjWapMZX7XfCu9bRrrUozF7b65CRvzi+uEKRLAZpA//HM
eq6JftN0cKIKcbcpepQC6oV6Z/Lg9P2bTZogSxTndweMJZDRhcxzwq9LuXhUpSETRVmjQL2W27eY
WjZLl2KAm/IufrykIcmBpyekmeX5nOau1w9N4595dQeQAU1CW4gOOfMmiyC/TU2GJoYMOgDXe0mF
d9URRooJHvK1xDtSaIyauxBt3j1v6CdXBHSWg5Lg1+VcDBqy9WUWANNxHpmDX9t9cRC7c9+/Vsju
5VTNKF+88ENNhOqt5fVwVIx2JONL2H0qCm3Ro6x4mS6MJI+/mY4GWkDHzOzkrSLoUIkvg3opXpwi
h/nGmETBIREvQlR0DqXxlNyFiHbrnQVTcaGFEL+JCgLGOiVjQ8SMqoKRllbh0QFPtOQp9hZCit+A
dP4BIFSQoHXOgyBijjlU6i6p4kLyz0mKGt6TCgZ+HXFcaneftah3nyOYp/XqZcy3XPFe5yDKkMEs
r3xlGQV0JSxCXTITsBSYak0bYcptikbGfI7H4pxolPMIKx9FjQRGOxisZCSKCZFZznI3mko1s49s
+TUf6bgL7MYl6EDnND1b+7LpokP9r4tExKneuhSSQ2FCBIY0ge5/dtD+cv8+PqJ33ZUmaKIKSNO0
q2exlV81rsS6sn9mQurvCxK+8VRd+zTWTTDCUxwg3QAeMSVPe1GPV5Fu5Md1ZH4qnyvFlvTa1Fad
t5jeuXNJKqiVgcVkerOBy2TmuBPeFxVvEHHGxi2Xk2Ck+VOjsEQqvVVRbNttkFAmJtmzmukps5Lc
57In7bGWaSMuna5bl4Jv4aFCiDAYWfx5GDygypWOQxica3Qm5/bA6fEnVrj4lkJziHqSR6fSozyn
M9J6ioM6UoUtGVBS8AKDj03G1iSaRgbXvnbMUnR464yQYMY/OEuIW1CNvnaxSR4WUdYlwdm3mTff
zNynKlyxPxWe3ju3IDmaqjMSMX/G7yT6CNmtFqJZgF3x/zEIWsN3iNhCaK+GLJkwi5ezvpfLuiuD
czw8ac84PtImOaPM0AwHpgnA4mOW3zIy8KPOqlbxrLQL9+6dlxmIZlBh4aZrDspos4kImGQsOZ8J
zwUABi2tRpopNPuu3NfMYAanK8AosmlJ2ewQrjLlsc/MwjM6lWRf3j6Sti6DsM+swn14rEsqLSQh
pqDu2t9cf920xy48dNn71ShMX1ejXdenYYCLCS543GrZ0WVJW+uPz/WdB7KCGwEVAQFKyhOzy7XB
ohyboR795Bzymxx6GJ+sazShXrBOtnVdEy4mOLHlihOIf85COhbEW0Iw3CY4obQNyXAQ87CogHHz
MNBNy5BthSg9N1YKtZsn9x0QL3hXvXtt7PjMegvXyp2DemVvtgUSGSLbbgh7Kfuj4boDcvLxrN7G
M9OARMTuiKRkCIhfT2qfpJziaWl6BnulB0Hgn+7r/9CdNkVFs71yZWW2VzgXXZWyV6bnVrWbQ+8I
Zu1oaySrvXKV6aLDNAtnZ9oLc4OCpioQQQCihZ8nFYD3qBlB8LOzW/7UvtnXL222eTxzd56O4BK9
sDEN+uIAZMGkjVvARm6/1TxhQ0c+MRbrlAOqUo9t3VslEY8ruGtFlBRtNn+ulnh83dbZGbFEMxjI
dqXgHa8M7oVZ7CS8t1aXtmbHLG+LMJbGKjsrf7oSfoewju9vovCFqffyW9XQqjXjzHg8wDt5VgSe
iG9ldP7jVvploriYzLAphFQLlPzsQ1N+RAChvEWp3TImZId9YdNWehIZ7JPwU8QjQT67jk5es2IO
nrZhpI+ACwnPkcJbqYBjdUQKdT6hcbpSlLeaeWkqe6wMtbLbANmW9YDIBC16A+LEkGbNs7uUK73d
fchR4vKajhXC6fl7OE+F1g+6rjj7gS5JH1m6FZuFh8it94UJ5BCQQZB5vLincPRivuK0chlXG4sz
2L5J3z+XgBkER7aTVoOdHuTj4+W5LTloKgjeBBnsUogbkLm4Ngc0nDCwbFWckQxtG6JwtLX90vKb
nWxXennkjhIas7UoQrz5Vy4sZumwTX7o+kDjA3CaNWTvEK/MaS/CMOkSLugx3h5gO1CieUj/Aznc
kXbrVlR7ala5uHDj3HJ6TaO+MDpLTSp9xwK9CaPb/sSfv8yv8Dke9djhwDizrtHYYRpUsUBy8izZ
NGxXjyf93hJr02sC5x66Y/NDn1etK3BdXZylUc9d0vWqFfVAFWuann4GNZUqlj62+MvEfDPLMo9B
gwCEA2/g9TLHmlC7RTNAo0kXejNDXTFNOcLxhvpTvDSgKiqIZqQMdVk9Tg0uMJuMdCIdj8DZkMAZ
ZJqi8vZZhMjh8oOOyCxGq1EJ0SCfljEdPVo99d9pTntARho7B/ttQJtx2/urMlnJX3xFW2ZV5EaO
t8kic9at9gAekhPpHAamgKRtvom4ng/UsZXKsy8Qto5pXL6GCfUKs4wGKnQfQWax7ovmm9H7IB17
URe7Z+EbRSZJAmk/TTUwuJmCamjJKkR5pwLgurRbwKh4ncVTFKUwZaX1uq84Dadnmon/KSGf/XiR
fpvvZot0NYrZruSKOJdZSS7PaGkPNF0B4EjZCmDlGjfVz/gFtARKQK6VfkML3HsfVTsMTU6x3IEq
6qoKaTSuedYa9EHWw3rVpZY2PsXsRmSMLDdLl/pHSdhnT8pHcBRyIxBevQ6KkigsD4a3F//UrqFk
G2gkuq8945SWIK9l7aDgUfddhFaZ6EzwEmlWFe0jzhyZlRuZvETLXYY3d74bwtyI2oKKPhktNEr4
+Cn+mpFIKFMB5jdVYbClybV06J78r8bXC41HKge/njpgX31pYTpveztnm2K6Dy88aVBXglyqYnnm
16G9Zd72jZUUJEYuzWJ1kHf6REZoS8bvHJK9eL0aqVVagblU/pemZZsvq4ymAUSXIELhfl8DF99R
tIwPYjK1PAv77kf5k+2KXW37JgcSCO+UbMwUWjP7gY5mtPOIspWscAcFVaTnzzF5pWC7hCQRCw0y
9Bqy9AVavueVZPFmsA8XXo93UpAqd/mls4fRUGZCVDFKeWaViqbVz9SuLT+nR8nCqkamv2TvNvq5
tjdLLxd5Lwilh5nh9qVZoV4zKdaOoAVRdd90bdfkduI+hnZxs+CB75RprizPy5FCysoJfAb2xiF6
8ZxWOo7v4rZTaVURuXkfBxtxR6aH0TqTsDX458dHnb9z613OtDA76l0ku9j+mGltxdPAoz2SzkAD
vXk4CSQwUZPTBTtzUiq9u7RaZ0bmCPYETnn8Hf/L3pRBJotmMBDzzVZAQiW0S5LpO5ziUz5UtHdS
vRxNXsbr08FxYSe9x9jOU9L8sK/5U1/oBRItu/ovG1Ltj7JKkoRI68LKWiOMiEuYimgFZcBs1JjT
ron23YnhrG7cuLTWE73deTxpvsJDCyeyjnRXWRjTnfAda6sIwBQATcErv6Xoi/PGdUOsJUpQnYdO
93sEjz9yplE1jVcNv2HZgoYFsyuV//jVDKuIoZBTUDUkX2YrqrJtIgWSi70sGm5Mmpe+94ny4Tte
+ywvMbreqTZN1hSkqVU8mpVf33cxxkLkAclhwursI7tTffs1b8r1tsxeAQwS89UY/pHagNSCFUCx
oKFpzC9EFHeP7sUHzHJxod/4HZtF1VmM7BggUYTddh3ZauX0C17iTtrveqwzrySPaekLKsbKrrfM
PjyNJvu5B3WQTJNVPbWyIeNXT2379LUBlU9i461GYprS2vjMSWH+xPYKygm4qqhnLr2q7rwIrhZi
doDQMSgMiTh9XGRz+SoJRSL3x8en9JYwCjeZgvQiHgToTbk5pXIqI+1Ze787OqzeC+kUSytpn0Tg
X1XO8uAUjcXkpgImIQaIiW1RI09r1P17D17EwWKD/eMPupOxmT5IwZsOn4OKzZTpu9x+qhcPrYzV
V3CFN/6uNzvEfYiaamiAMpsREj4SS1UNIB7CuE8xlf7G63QJwHlvD+JpCVZGGecOzMrXXwG0spwX
Uo09CM7+pjBd/2XM/rgVAAZuv/BOuWcLfbSKokxyweI8d1nkUdR1sl+fgceu/yCQYZDhRrIQ9Qdk
vheml78TMagTMhUgFQVB7ewN6CtV22djUZ+FzlG5N/WHAeewooD8h0SeJUgVVT2jqKI1Hy2kV+69
B7lL07Nzzcl5kgdpXp/LP9xXJAhUGHRRolmtgjwqoBVpRD17liWr31ViQFOgDLLSUZce2ndKwECE
XUzB7NBnaZdB1Liqz1AWtk/hswQ3965YzyqSxXtF5xeO2F2Hemlvdo5bMfdyloM9l11DbDDitwU0
ZvMQFZdD3dlqQ7mIsBxV2pVy0toFb3o38tI4YcLd/14gsxXXhNHNmLqpz02Cgkru5KIhFtTtt3kt
GaUW0opDG0BBXPm0sNemnzyPTi8tzxZ8SBuZq9BidA6rjjQpgmIlocloeCwqgd9RpY/1Z1r8SYbn
qnF4zfaG16Sm/fvjz7hlgJlKgYiQBfgUlhV+A6YLjxJxfi/FCiZgQBD8BBZ0UedTWmyHkGjn/ONH
3R0k1HACk6NnyU4c1QiNhlQryeaXjsA04psZQZlNRCZ4Yq2cTufFp/hR0AhFBpfeRh/Dti0MpBnV
KTMydBDTHD+ZzIlEW/Fp8Mbt1U7P8tXjyfiN/m6+AKyjSBCouN2V2Zrwk+w6XyXVmXvLDOmpQ0Kw
5mMisgYbOHinAOJUWcALV705OOAWsdwYJfnwu8Zra12WqIMFbxDc3foelXqqBBbgg213ePyV9zwi
cnr/85GzE5q7Ba+FEqapzMhQ0AC3a+IUOcq0HkXU+NjYbWvVtD80HsoHoLLHsszCK4lLoG9albgC
KQiyZGKP6BfAQ1Mf3qLTYPsGUn8L9aq7J+PC5GwfNEoagb2qqs51hGwiHq6+u0tDPVQWHgN3CojX
Y5seCxcbrmzCDNrjv2PTQDWSbxq0xQk6svYG+iJsMJduBBCdxUYKSunH83p3ESdE729LO4ghr03H
adwqedNWZ3XN7TsvpuUIK2Gzj5WFC3S6jG/29IWl2QJyY5drsQ9LdQoi+S5lJNOritfHw7lTxpmm
8p/xzNbME0KuFUGmdkZK7cx8yT9hsUqB4RA2ckrYzPa3lbuQTLwTAYKrXuQ4mdMkHroc11PYdIEn
Kq0EeuraN0L4xih/l4SFPfL7IJ1N35WVmUto3F4NQJJVnbv1QEWj+S4mLuxcb1aFUevxk+cIXz2S
chxlzZYG+F2gnd0arN2jD7bfRc9LCPk7Wwe7BoS+U7VMRQ/e9bi1UkLmNmSqc9y9BgqktttDi7bU
wBTwhu7a/t9M84W52f7pAj8uRsatzkX63WQQV1G/8ihYOA5311JEQ9C0nDJ0Vq7HhAg8HGtI854b
jUbuTyKgmyJaAgTfM8KpKm4WlkOCX5otZc71DTOEYXP2XMMToZhbg+x8qa3s7oYB7AftXCi/8Or8
DmFKWWQQKTbnUo/tXud08dsHB+mIttQSbZKGagc0sdV9ZOPJ6B/BMg56QyrsAa0wxBWvl+Tn8dm8
g/wBxB95fhapBlR553kwrXNVrciy5sylpLCKM/fFNrpnaLQya+S4FIqkNBqORRY0Hrq0cdB4pZgi
dVo0hvWkcOKli/7eDr78oNlqK9GoNamYNmeFOwYyzWKH6dZBFOhqSDzRI4CjIZ1hJirhhW49vvGW
DLGNF3lYcI33LgAIGGloi0MBRL55yPRcX6ptWzZnJ0GhHdxhdrsfV8px2A/ohkZyPTYS0m70fM1t
y4Vr/I5fvrI97daLy8cVCrWNWKxKj6L6yG3rPlu4u6f9PHddkEyagG5QL1GUmU8eRrHKk7FpzkIC
oFm/rXPHbVZx9SS65sIWm5zApSltwuGghxE1DqD48IfrwQQtpyqN6HVnr9PrN8CZAMmyAKxIQf64
RSPnsPHARqPSTl+hsPjY+E3eCfUHEX0bQCYBRaoqc9Tq2GfimMdFe8pC+23EEau/3D3IvrtNtnAb
zDfuryUZVUKIsiAHNFf5bOPGzeKQb05NTPguWecdu/VDKIn59SEcbCBnFyZ2vkn+2yDICifYDJr3
Zi5LDlg+rEu1OTE88sHoG2zFasG/3zUx4cZRegcmZw7KgZR4nEZa0J7iBJVe3kfzy3/o3H8HgeZD
wI8kDYXw2RNP1nwmTYKyPXGjbDLaUyFExPOKhXHclB0mM4CQYGmmPkdWE673YCM3XDtOZkpdtsqN
aqlrdd29qGtvxempzhiKEUDTprA5qlmZne8a21/xpIO/W9iQ84tm+hKg5URWRFkMrN+zAXOjWo0I
ltoTCi3BCi8qFXQEJGEgl+T47Ird8JndfGVOherHf25a1ZCXgYgFEjP4jtkksHGollrUn2RUEgJj
2GZQhw93zTESn6XqJDZ2y29l/klKjXAHpr0F+3OXg5GrwFYhPSrgEod20cy8lvtFmBX9KQh8WjDA
PapnVKMq0a6UhZerMK3ntc+ZbAlo7ACOA/jQ2Xqrnch0ntfAlsISXK1aeBDbrYhiHYOeZvhzVL+U
NtFDvOBkxUpEn7b1X7cyZKEkQ/nqV+sof+kqJ0avu+BEnJWlhhuSvKYytwYM95mr13JmcBHQjoW4
dPfcuszrz5+tlFS6HVMqmKpasXn0wHIEFT/vGGk/cUQ0gcQajT/+ze7gAKoVAabABp1tzMAX3cj3
2/4UqXpdrSpDaJzcade8aOSvGfc8gCdJs9toJ703QAf+G+tQmcHjGpGINg9c0etfK+xY96emPIp9
Q0v0Hw8uwXEmLmCPAkf4fJWqJfIwNhMaXEaz7oVT+4XvmCb2et9o6IXGlQgvgWhTnO1RGYgZPCx7
9sTmEUNzXkwQaw7pghOYXh9XVoDgANAajP8s+kRQhbw+CUXGM0OPluxTrEZEiLfDYHbsExcajyf1
plcXpw12UIP/tQMvfm0H28iNAvz1qd9rz1lJqnVvVxTl4JO7URlSeqRdJ5vNe2cPjr8OuAXffnMj
/ppXcPECSDWlTK/Nt0oLZb0M5qWN12+DzsiD95ZDOZGbALnjwmhvyoe/oxURxcK/SiIQnNfmhkbu
8RqBOS4/FdxKKVZVaiQCdJhCElQKrcd85UNEuUrybdg0n0FRfUL/ioaDVSy5+bsrDNykLGMj4SE/
m3lhjNKMm76lL0Fe3MfWGG5L5ikSFkc9TeJ8LwEeKcg8+uzg3meTPEqFiMJpwJ2kyhCHQ3oSU6oy
x+TIT/V9H2+YctC9Zt8zHAGISY+iZCFkv7fMaEQCdoZHrgJ0AtfzLqturnR5zJ3i7mfUrDo+8A1M
smCfj09SwS6EPTdZyWmdMa8qmkKgMyDfXGPZkEa9q7AgGgQfCnlxoGDzsd/bJ7sFNfXmtdEB9ibP
PpooV4eXx0fq3rpe2p7NdiJUvOb508ntd031UjoFQP/1aD22coPP+x2iKgHWhuBuqjFdT2kTJkFX
Kyl32mJsYIcULbxzIG9HzIxaIPu3rAgM0faJI5ExErDZnQUDvz6nrvuB/CxSCN08XP/7gxBDgdUH
Sz1HR7WKG8aF7LInvQWlckZPH9uPt7dtREfamJ1V6PGutJzV8/NudwDb1uvj+bgpPEzm4cOgSqqp
kD686ZrtAEbuo4o7KZVRnRPQNcRySQXk38O0gNyhQHhEkId2fE+UdK09LZi/d8YUIPJwKYKs7YaD
KxlaD6FlyZ0EpDRjwLvLVenHwCsdtPaj7xI0Kp97XjJqCWKFkS50pyL5L86+q8dxZGn2FxGgLZKv
NLJUW3VPz7wQ45qeRVs0v/5G9XdxjlQiRMzB7mKBHayS5bKyMiMjuBLa/c/gPkM86Zw7VoV303QA
A643hYm2pCzWR+Wskg3N/XpAVftn9a5mGza8JQhm7pv7KsmL9gDFhxNDCyWqeYIPa3rDaqtMUc6E
PmQKVFC382jjNn6APnw3oANgNnZa7o3hxg69tnpL33Uo3pFsO5KzVjgkCojhjhAfSmdfZi704Yrm
F7Bd+Z6Op7ktnanwqzXhv5uaEd8qCC6xWPBIeL+r17M0jR2YPRocHcQK8cd8TFAU03cKGLZeP8GE
eH+OFjaGiUogcMlc/feGQAW4tyyXoEl71j6ATAcH9d/7v7+w5Fe/LyzBTKK61JIOHOp/kP4w0Ku7
Z0fL2O7um7mJzHkN9b/DEOMRG6WVlE0Yxg+8QbzJ61fO78o0icCawpyiupbw+4oXevZJ+X7/828K
dVjzq+8X1rwzJiYTht/n/JAm/hke9APbO3Hi0hVbCxfAlSnhYWFrQ2VWNkyFp1+Jb5zS5/tjWZsq
HqBeZH6qJDS0if+++hlvUKtf7bNZM8D//MJAMmV9b/AtlTnoR3PmwEK7kdcH6Lv/5LwD66xwK5v4
i7L1wuIcxuUA7JoO+aEWKm+286g4eIEBHPIbWDp/2owPu881ENVCUHK1TnzLXxhFi6LWFAWGCfEK
4ko/d9bLn/srtXQpwccgvYT0IF5M4hszk0ibjVw86ySfylfFpQfm9E8pROSOw0rVa+GAXpkSdkWa
JKOplxOk3L5nR9PXE0c9rhGtrtkQNobNkK2INdiQa7d1nfihX5swfkEJF4qF1xUeBOh8wZtcODtx
bsqdlCt86wFR5wI0sAVF7eSs2bl5PfMWsgs7wmxBCULVJVyj5whla/3nPtpr2+wJENqHNZYH/kv3
RiTMmZRVYVMmGBHY+MOVp+jielyMQogB8UAyaJbit4vWATZ2CFbzQWvzJJwRnRpN1XI9pTN0XV8A
Hdc3GvoKype1w7jgAa4WhB/Wi8NIAGtv5hiGjtHL5lfmav7grQRHC+f9ygT/hAsTkYFuhVQCtz85
nKJj6DF/2Msr1+SC77+0IQKsUrCjkhRUiOfkpd/m77a3Jsu5aAAhNqiGEGObYphrppEaAliFcMJR
vAjA5/sea+3nhQcyNIsqqhf4+fYzfaLbeYI0+n0LS9EXsGf/HYFwE1uhonYhHABv2KcOdtXL6Pw9
2NvXXb6y4GuDEZyJOdGSjch0nj0D2ZPepeeVoSyeDgjMovKIfpCbJE2eFTHrFfDZg8OVOonzt/XU
VV23hduYJ7//Y0RYkq6capYPMBJ7lW//cxqRO8KLXxdWQzZro556/DrFS1l1N6DbMSBStRYF3xT4
EX9d2RHWIkoTlrUl+N09qAI/v5d7Y6PslGGVDHnRj1yMR3Dsw6wNcFoYD49dCijCn6utt7Lsi273
wobg0rEeMk1SjOX9HWl5ID8Qr0DLu4scNXh+fl6Dqt5g+8S54/v8wnHZJOnCEbf7OdntT+aL+/YK
jaTjx4MXvH3eH9qii7wYmeDu6Vw1Q5LZCC2f842+D2ZwuK0NZ232BE+vxxlNrQ6jSfetkwSHz+f7
Y1gK9a+2muDnJ7QlQ0YXy3M6Rg/l/nx+6cD34KyYWd5oNsjPQA2pAod/vShzZpVNZxhcmbREd+Rf
NMa80TWWvSUjioGyGi55sMqJ6DoGlpHUojGIdV1rO/kKXkZgAXCalThiyVFemhEPTYUOs6mHIoK1
TXZ4q2+jFeDx0r66NCCcmLCNTKmbYQAomM/6Tf34nR6mtWO55I0vjQjHJKRDN40yjMg59BhbR3um
e/KoHCKv3dH/4Z6/tCUclLQG1xEZYUvdKkG4o/u1cH55SVADNFELA/JC8PrgPQKr8wh9j9lGH6mj
79MZMdHKSVnaXiC+MJBBRAbH/mrPu3AsHWFp1oSahhfQh+Y138ojsjFu5SInCi92hCzq+/9iETkX
C9hzpN/FfP8sR1NHIatwThx6cqIDHbfjgT24OyAPnw3vj7Tp3fFxbbVuNDC4BwVTz3/MCltjomEa
SqmlQYvCM2QnfS3R+gZ2O+/zGfxun5/oPMRf7c4CNtUAp9ladPuVjRVfAZcfIOwXGZqozKT4AMz0
vMEV+P7eednJ9J2np5cX5eH1M/Zj/3P35/58q/z6vrHLISromuVdJ8LJLlk4FHKV8usQltFbWbwR
cOZWoGY+PLi+guUOzynqdcAQO6ujXnrNfYFU/r914dgbTE3SToX193dYP26UzA33ZB9tvx/QJvcK
ztvEK7drALfFWOPSrLDaULVQOtLCbAhaMOtPeYBgKVdwuT+3i4fnYmqFJR2TSpejBlZk4j1yFtLR
wTNSiVeC2MUcwuVohPvSbLteyhnstAdwIlLnNLz0JyP3gK16/rPiQ/Wly/nSmHCrZV3WSUYOY/qJ
J8qG3NF24ZP98gsMYz8GP/0WegjXecf3iBGzY0GeqMI5mCs3qSDi1DnSU/kXFKCR9/p5ePv5hlLD
ysVr8FDxZk+j/ooyMAo8BhFcYxcOxMis4f9CvI+PfG8iSWU61pbzgY47vhTn/V5/mhRA0GU3K3zn
9+8MZOWQAW52ld8Bbtl6qW9h+x92fz55QivalO5ntf38/LPq85adD5L/gDQYQHSIIBxNjXI6FUgC
tb76XAUjxHDOdBtv4m/NftNuWyfah7/LreYekkfwK3rUQ8v2/v5mvcFhf3nAi48QdlE6FjSbc3yE
9pgHGppZ89filL3ZpxrWok18rJ/WqBW5b7lZJ4AUUHNEtxueSNcRUj2YjVbVM1K6FatcTgzlIpCq
Vo7hYrinKZqMGAxyVKADvDZTDRZFE18N5agPNL/u5/2gA57hAVzlr+y8xUD80pTgWNRB0khhUv0M
iNq8N76V+9hV6q3949NMAcJUHdDsfFqbyCMr1EdL8dOlYcHXMAuErNpc6ecmSHycPpegYWDNod0C
4aDAhUtKBTjNloGFEt5oTZsmwB6Z87lqa8eYvqXd65Rua93YfhtzQJOVxtHLtZLVwtDQLoT6NwB4
+LcI3S1HfUpZx+Tz0Tb8dhv+Bm0QfVxj6F64ia6sCH4t17uKqXi3nVPjM/op9S6Dysu8ycc/058O
dBVmvFplur16cdp5LwpYiw1DNYUTlxUsNzU8R88V5EbCXNvY83sbo9aOdruodCvWvAJs3epuaLzF
6mblvN8O+Nq6MOCqq/uxZspwlpk3o/uh7rRNSBOn0vdVp7vE3DWZegQl04rd2wsEdi0DVGYa2Bhl
XQg4hnzqrcmigCVNm5wdJLN1ZjoDtVn5evYQT5+NvUkj0IeNR8OAZodtvgDKu+2oG7I/Xb9yny2E
AvgckADyjmLgWL/ukosIV48i1czsZjybv1v9eW6e63lHpR/skzDQLrziDu13a/SQC27i2qgwB4mO
uFfRAc2S5M63lNZveoeNQW1CnDLdTdOH1IEmaG/R4Rf1pvRxUEBLKCXOXP6c9FNXvq2sCb8Qrx3x
9fcIHlKu2ZBg94/nufam8mhmuBipT0o0ez5HytPkqCn1VnFSX7HlrVmQ1IA+ASkmsfVyzgdaK2wY
z/JBjVxTfzHbcRupxratfqTWd83c1KR4SHNw8r/a6Ecc6alq99m819hJy92ifhqVweniszZtif5o
JfVKaMXHfe8DhXViMVraWhkIwHTQPipbirdJHx+lUp1XTuNNIzCQsdiG/50KYQXMbIol0HmO56h5
z8JXE3zPyIKiDz+rNhI5m2genDwNsCdMQXFoalcNT1L7kirPTf6qqBs5+r6yJ5a8kwkYHxomUAxH
w9r1rWkkc2VpkTKe7TyxRr8sqsyN9Ez/aU/WvCmN+m8HbPhjY9ShLyvjUUqBkkQZ++eQW8VKEpL7
oot1QJsDePN5RwWI5CB194UyuDykcRu3DW26IM83Rr37MWXbcNeiD0b3k3/MCX/ZQr8icDMAIgFS
LI4bQpPjFHZ9kMmSkyu2a5e2W2z0aFrZXHzzCIOC/wMkBASkPIMjXKbh2KIpRVH7oOvZe2RNxca2
JW3FiL0wdeC8JZhBzBxvO75exp7TCUR9OweNQSXmEm3K0XVQMv1XHuZV5xmpVGoPI0T+8mOK3pUX
W4ste5sxkpsnGlK0sViNZs2ObkPaDbfRSP5oXWVUfmiYyQ/LSJUzDWUFNEOj3aFnv+31B20Yst6r
JaV+KZoS3a1dRe13OsbaJ51o/dvo1PkRQOLsXGZq85x3k+TnUQh1E93Uqlemjkxzeo3m1KvmfnhJ
p754RE8SGB1T05Z6n2lD/VstafarmMLknIZxXjpGWdHnMJv13K1mg5y0Sq5jf2IgGXDrJok/4kyV
UWNjqCSjjX6YNurcMnsLRFwOIlVGs+Ss0zKmgFPa06nRG0nfxIkqHYDL0X6RMJXBWUw7TQYfa5I/
s0Kay4cykSBCM8tT1PkxkopgKChANhzJSfYxm4z+GMzW3KdyPX3AD2ag2Ej7krpa2Vg/yzTPa78t
KANvJ5D/iZ9Dq+s1qlUmozUVPW9eYSh16nZdias5j7u2cOpeJW8gchx7vy1TCnwrGud+xgk1sl0/
TugWCHtQ8DI5rQtwttYd9ewWD14/q1M7dMCmNHxPyojO+x5zRxyDDdB9mcaoWMNuio9FfpbQ5cp1
NyFWDfJF7mMuzm2ipnGrDuMQgCi5HF1lYrRFppUM8Uae7SH3QjiNl76hYAcrcjt57WhnJpgQDYq4
rKdYCqW2GbQ7JqX4GVY5sENmBjJJFQIpwGQqIHfErBg68dSKWMzPwbabuRVJCgDdMrM7WZmJxFEy
gWbADTWT0xjhMjqB1a7wm2quf/fh3NSerczdX6mKyswrmZWAS3YAkyBHZsdHtDfCISdFIe2UPi/6
DZr4m3Hb2Q0Qilqej6UD/Kb5MraDLHvSZEQgUB/nCZrgRhvNlQOiPBMN9U1jTStRPz+8ggtBYxGy
y7w3BrRyggtJJ1bFJZmGYCCV2w1bosUbVv+V8jWwsZhj4CsJChQk5BTQJ+qa+ES1JBTKejkaAyuN
lJdZIqNj2y3ZgBxKxt1QA4zbj13q1KWFRzZ4kbw+NKUNNaca7Yw2OE71Ol1rBljwoOASMJD3BmMf
gjchhB21MSOdXoyBhuy0q5mQ8MsJ+bx/EQrxKkaOlymmFy2gaD8CS9f1Hh77vqV9os8BMY0NpFDd
2OwOfUuQ/Zj+QqJ3xWEvmeN9FYhGiW2qIoZ9ngnT6RzJAQUy+LEPdUjmVNi8RTOxJ1rMpqtBgN6/
P8bbfYQriJcp8BJB85F4SeRWaw7tKM1BUqW2b/R9scN92x9wnVOPoiFm5RHA79DrfcvtYcnwhoSw
hynsW9aOFIsay0GcJqYbRXp1spnEUIVl0srDTng9fi0fOjhkGS4anTKyEMKZAxJ0jZrKgWyE094g
5U+1s4btmIB6QQ/n+aEkSufmilRv7s/pwpHhNOjoBsUNz7Pn/AF24fxkCTplVNXmYBxr165VX7bY
bujtZ3SFu5MOvsvxzDqgX7V9Qltogs2Q3qrCNTCYmFnmM8Cpd1FpQtUfeV7hOxBztjbrSiUAPb/s
MorwyjEHwiCXUYICAcqBIOVviAtXCYL4OUEmJmVojkz6DP/LGDnFwP7Wiam7vdKVx6KXpZMsz/Nb
N7RowI6LxkMxIt+XzWjvyjquXlGQ7pypnMJNWaT1gxXR7vX+5N6efIyJU0BpNoIatB8Kc1slatWq
vRxo4/RQqfW3rtL0f9+kBNvUxrTheYJCy7WNakoaSM/MYzBHXXdSoSjlYT8nv0y1t3f3h3N7HoD8
Qi5AAf4TWRWxx6LQWEJjrVIDmtW6YxvdtGuLuXD1sRtXzsOSKeTBkEwDfxZuDHHmSkLTEdFDgGQK
Gdw23AJ6fH80tyEnpoxXU9ARzNHWgluGXF7M3zpa0MhJfVS7Fu2azCAvJZDvR0QEwPf2BGSYI4lc
e56gG3/fvvimx47nH4DWOP43mIyEZFhj542hoWoVKOPGyIbJCW3oPWS/JF337MlvQWqjz+B/kYcN
i6hbTvv/5QNA046kJpKbkDi/3jpWYWl2QfgM6IXXj5EPSVs3l+uDqc/vivxWK/W+NLUglaxHeWgd
lrQrHn1hmRF64fkG+yYXCL/+grqH/YkpcHu0YG+NotNDauaWDqqLEFm6++NdWHAeHaBVjh8X7Svd
ceHpBs1Mu1Tv5KCQtYYiRJ+h+sV0fWNm7fA+SEnotyrLNqWJ+pI2I7Vw3/7t9YW2XE1DHMElc4Ay
vx6sFY9SiN0kg3NYsY/GlDAfu7xFTEvyH2Up/WOXLt9f6hehj4ISpQX2hmt7oSLJc20bcpCUKdmZ
SlkeotDKN1aksqc8C4sHKRyQj6BmvZZg5kO5vjkxv5hnVUcilnOGXptW89AaLIah5mrshtR+ntLp
nXKqz35Aj5L9HNP43KboLdfXMne3Nyk3bVl4TvILTbxJQYYRjxbYv4JaLnlQgHzcd5oGOskcwJnd
pN3eX1Ux28yn+cog3+MX20pLoFmu9zBo14Mj1d8zK9u0WvEIHUUHxGyHJE4OZQ1K/cFUVmwvHB8w
0RCsL2IxPAjUa9NzlmsxkWo1IIVVeGoWKagSsQK72shWTN1eZbpu6gTd17zMjqzDtakJjayAzpdq
sIH0yUowKaaV+BRe/rh4hyUV+tnw4leDkVI8wp1y7A9WSU5zmP+Rk/ahQ1uilNX7qk5ehjn21V/D
wL6ldguWKMkPM/QCyYBZp59qDSrZgTzdX+KFg6sjdEdUxoNOXIHXY7cmYlbp2KmBoaF3llA3qX+k
5eBmoDq6b4m7fOHcXFkS9lI/R0VYDrBkxn4lgeoHZcg4P77dt7I2HuF0AvRFIAo4qEGWMU9mp450
m9DYV/aaptSiIeQM4eFRkgHJ/PXEgR3PbsewUYOytR+G5kfaVRtrMNAVuQIaXzKECxTKHmA1QX+g
EC4Y6TiiPdpSgzzNvZL8pBXZadrgS5m5sleXzgGelnjLoXILXLfgVO3QBNeOHmmBkXblLjKLN8QR
awTdC6EBpHYwHtARgJEMumDXE6cAcK9EeaYEWhtG7mD1w77NlWh2GqL2EEY3Zp9ANmnXWFxkBdLG
/oQwFPyxdvdm6yZbmd7bQaOkxT05atW4N8U4toslncVNJgdtq84Oa+d2iyJU5t3flrfeDNLEEFbA
6w5U8CBWvB50lpm4PbGQQcHS/UzCU9f1+4isRJa39wMCWLhKDeINyEqI7DfdVEiZHM9KkKlgNYPc
cV0ZyOLNR2iR/QSn2LO2RiB6uzlRNoNcHijuIbAA/3k9rkK3B5shfx3oZTk/K6Bf97IyJAeL9HMg
DWSN32dhtVCd1xDYoQaKUQqnTkLCx6Jzg7CuU8tjTAm0XEiMnuj7y3VrhqAshrc4l9QBMkcIZ9IG
BeREHvWAFjrEjfSs3Q40+vfzBuAYwnRAXVFZxb64nrxcajIWt7AS6wXwTCMyOrQvrJVTfbv1YIXz
asJHcVoT4bzNZlGGY6fpgTWGdYCnI7iBELQ+1227Bla7dfHYxrDGBbXQTiNGZW2hzEmap0YgVV26
NaoCN5ZcyrsiV7UtSsjTeyz1a7f30vh45x7uWWTZQZh1PYtoIQ6LknZGkDQ6uifjPk2hdIsMs+7o
LY2Mf94aaIEHozN8PpwkHjfX5mg59dU81EYwF7XhWmzuN33brZHCLA2KC6XgKYp8wQ1ji11lbK7R
XxCYUenQ+dHOwHCSqiteaWm98HoHuQaOkqqKrfaFDgZMtStIkFgJRASYnu9Jrg07K6Txzu5QDACB
UeTfP1sLQ0NjASfjREXJQCewMIE6GZnd60aQkYp5VhyjypwNlTMpdrdiaiF+BUqC001idJxCRFgs
bTKyRg9tI6gtM9/SYpKOYMIhO6I0fdCbTbQv87jfTRLRXH1Q02MxTsoqZoOfsOvIB0qiMqjCdCQy
wU4mnMBkZJHMwpIEtlziVTAeOj3y9fI7ycGcpzhUAcMyQeXC0YpXc/XRsDTfuM9BmgQKA+Qd+J9f
xPBVY8tROMtGEGcmmnjbePT0GKpkiL2rlfleNIW3NmqFIJjFG+XaVDRKptT3Fgksgub6o6G14/CU
TkkOpXWJjdpKTfLWS0POBQlxHbRJRDdFLEyR53GtQ4ggkCiUmJvcbP9WYyivvA5uB8WtIDowUCtE
zCJElO1MJHhXmQRqYzU/VWZrm1xDuctJsnYNC7E4IsR5KrhT4EJFonNqAtiXS+CHtLt4ANeo1g4Q
YIQerb5yKSwaAqkFirlg8gILw/VKKbVllC3DSuGyLt/z0Cx2kIqvViglROYSPH747cbJyb7QHZYA
A2xTFHwoScLAiGz6YVeF7YBsXHpshoYd+sGQj9E4K4dylCY/Be/8JkvlYtsWRf9SK/leT9PclbMQ
ssppHW4tiek/ZMAfv6XVVD2a8UA81nTZHxOlxRU3v7DqUNFEWyiWAsRnoh6iOTR4+idtGJhFFLo0
QjqVFMarka9C4m/zCTicX3qCgEsiryBE3b05ogJrqGHQ4fqCbowcxx8EdzUoSUsp+V1TUp8hn1pD
XYawGEqT2UDfWWYoa0MW8Yd8tRCgIhzGjkBJXCzm0FwFf14aW0FopalXpfJ4bqTY7jwryjZ1aoY7
BvVtLysQ1jVgNvK7KXxICrt5HOIhO+WZ9a43qXbM4fhXnqkLy4HwBfEYenSxYUXFNVnpmd31kRVY
PZnOJEJZkhZR9Twj2bJyNG4vRbzmoPII9V4QGaGJ7/podD3PcpVVdhrswiXFbw09Q02PXldoKP6r
6BWm3EbnMSiKQN0HdKTIJDlpUdsb1CxO1HogduMoM3isfvzrhctLDsgOIosOPyUmgzEUVNcy0JnP
JSqzxaj80cGi5pIIOav7lm5eA2gHRn0SrRA4N+BREFylltmlFkc0P4W4TB/zLOGp19h089BIDzg6
bHPfHr++ry5WDkQBwRIWDNVB+LLrpYq5VneP6vqpLGT9dUKaxWN6j274ePg7h50BdEo3e0qs2S+q
PJYr1m9eW7COwB2JbvgHVCeE0fZ12GlNx+iJZZF+SktQIVXqOG7buPubSXHySGO5cWM7U17vD/tm
h3LDCHQ5Mgh3hVi70/pCi+bCpiegB+3Z0bQIKl5SGEbgMQfryLgp5q75m1bj9K+nEIbhoJBpxlsP
dR/BVSUQxWClElenfi6BM0FE6WM7JY6VD93KrXsbunFbYHEFTBEeGLCj67VNjRKkbho4nox6CL2y
qeygGxGmKVRRnuZYjj8tAO4PYTcCnWZGifqk2GO5uz/TIkwQMQW+gqsxoIjIlfb4UlwET4MVxYAy
VNVpVhryqkuArcjGyNELJtR+VahwpcNUbmSQfL4WRm8MTgKiseeJdrkz2xk5AKpvbrrQ/qVGc7mZ
bdAkkAZaYFlX/bz/rTcu8utTUXFA4QWJNtF7Vwkz7CppqlMWprqfQ5S6RJS9rUpL+3Xf0k3wAEvw
w6hmAjeImrvwOkbZJ1OIBBzcbCuJVxMGflt5LFb8MD8+14ebny7euweoKi8DXk99YrVhnZBaQwU0
7DKvZqWK7G9DiueuldPBJWVnjPv7I7udQzBAgI+KB7A8rSH4frzFpxynmgS1Pkfza1lnEJopgS+q
H6uRQsvrX83pKAvL2Fk4z7ekX0avDXPX51aQDT2AViaqttYJrNCy4SRyHLX/jNbg8DOcKK7Qh1tM
zHVVetPW0mSZQaRm0D4LZStlmxLkndFKZH47jyDt4SxLYHThmF7h8GLLzE1WJlYwAuLnot0iThxA
xbLXIYyNNWLp2+14bUy4BZDBi40S1E5BD3yPgxcVOE7H1Ppnb4+nG0B8SAkBfQNw8PV2tFoazwWT
zCCpmbrV5gbSzthFzEl0AMaHAcoOxOjQw9poJFsBGd06fIShyHih8oNgASH1te02TKdmMGI7mK3R
q1h4TMYE6ID2PDNlW0vn+7tyYT7BDQZ6NBCuo0lXzFVG3USHFBFi0Nf5ZDqTIeeS21kks1fChZtd
AvYrvHFAowoQJk8ZXQ9Lt2oFb5CKBjLJdomJ+1rtFcm31bW62Zoh4aYmtaWFpUEhwEcYpC8+6fBs
VsnKXXEzbRgNXoiyAb5JlAW+emAuroownNo4CUcK2FCXblJKz6XcFysZ3kUjX3ArJM7R2Mz//MJI
E0u5FFqQEuxZAiCjEfXJgxyVZbnifBftgL/2/wThob1+bcewc6SMbIsGY5SE+6GAFA/qymusweK+
xq2OPY0wBqAu9CGINb64KyxOT2YcyeRWaDzs+9QJU78xp+0Y/aNrhy3A9EC8pnLOdmD7r0c0kMk0
KiM0jrn8ZHWjW3tm13n3T85NuPBlhPCCn40ECGAk10amfOKZCpsc5ZRIwLDG6fusm+U7w5PoUE92
9NHhrXqYgdHbRtqcuJbW6t/knkTPZGygxSdZpdPoUXsoq7xxx0L/TamtQTcv1SOyEjCI8Sv/WHRd
4HH+RccvPnHxvgtTay7JMXo3K39jbBWfndj3+1MidtYBAILaFDINUGRFQQL52espqbR5aqwit44A
9xVuqJcU/Ze25KLm02xRERy9cmqgszDWlpdaSfZAWrQgSB0pI6QE+/BAVav2Q5PGD2bbhidTSui5
kWn3khdW5Q3TIG3nOQ5Tr2kj2es6xe4dMvWcR9MEvtuJFSB6VzyXGJtgUGAwNAEtA+YTeVPBoQBc
XczjTKyjnk94GG4Vtd1L/Y8M+Y3707dmSIg/K3kCrqM1rSObj4A2QG9Vc4rkMWPv/4MdXKPIECKr
jaLm9SrNatl1iQ47pjE50kx8u0x+VHrtj7O5uW9q4dDjefhfU4JrmUhP5SK2rGNn909hQd7NetNN
p86QHVUdVvzlmjFhoSQTNGkqmASPGYYVeSepedl1a2wZS4tk40IE2QBeCkhTXU+emveJxoD6Bsv0
XLqDVpT7ljbWzpr6B92clJW1En0z33yAf5jol+cdlSIJusy0OFQozA2NPToZKXuvUZNyZeeJrUF4
QUAKCAGcYqIvDtQWwpbIkPNKbbOOg0FNKmgQGVEIzZy4Y9/aiJkQsjEH9Wc7tNyXTnk8umOL9hlX
HtVucjNq9+feksvYayJQeDvIq2uR5kw00zVHi6b5FyNF/kxKiGT7ZaarIcKnSFN+y1UDvQx56pvB
8lD0wXM2UaN6rSp24/yIgpIYun3hkjgyVDhYhaaPs5Ea0hEQ/vqNmQ7ZQYFMSqH+tDKRNy9ZTCQi
XBCl8/4PE+mK6+1RtSQtLauPAlBZdpv6oXbKX7z5tXis1u6fm60BMC8KlypSZXh838CxlalPQlMZ
o8BOgclh1jMQ/Tu9gcyqXEpOp/xgNdRdtBSVseLbjP+U4rjrPfMnaQ27eXPyrj/FFEZdIF2j0GSI
gk46FNAzVft6m4P9doDcl1Ru/9GnfBlDhxRk4wFBE+u1Q0cnI+6mKEjyb4km+Wz6ZPE5h+oIGz/u
mxJjSaymKfPClYnV5E0916spdZkGOPocBUpae2p4GNHnMMUrXCw3HgUdqch64HrB+5eHlNdGbIMy
VaZmEjSFderD91DJtkMMAuF+5WVxA0/CcGAJY0HrLXyXJThIZtthGEMiJ9AV6WiYdPA1vDO6WqOv
Q42mvmyko58rRrQhkZI9jbHVbqYYfOdDbLEt+nHUZ3kAbJ0qCK1rRC5PIcL6x77UXihD4ygAysMq
y/zC9EBsHfEvmrb4EvC84EUUrIfoHUmGJA1itN7oeyUKRmOPem/xZB+UzDN+tn/C0NuEz+VffPP9
9ee/fZmWgEHYxgsa/heLI2ZTSRnGrYLCRNBDtBv6wTSYn0GvYKfbcYCQzn1jN2CZa2s3lMVTAgh7
rcFanf6Jo3qfVJOnzvoWbmZj2uhEmo4MRP/lN/jS3JxXxrpoHsVhdAJwBS7kY64nukb7TzPJRhoo
BXP0mgKUFqJ8aTAHrUpOLY+4Fownw/geNd/6VvfiFAi9+1Ow4Efsy08QjgJVsszIDIL5nn5G6bs5
deA/91gnu9oa0mrhTuBcUUBkoM7Hn/nXo41HUwe3FkYbTruh/hxDkJuyHwW6HNXozcj6lTfW7S4G
axBmllcAEDl8tW5d7OKh1Lq8Ufs4UJKAWcRtLDCtABNuFL/uT+HCDQRLKp4/gHYBqi8+S6wwidQU
EXTANgYI5OpT7tRuTCBx1q5s2FvviKwZ10IApAV3q5i1HaRKtqiuxchoqbzjAooob8WaEZFOAqEJ
rMAL81wMknRiSTZV2hkVxCgJBn8MwgNxX4juR57kNd6abvvSIl2aEuKENC/RG5rDVE3/SpIbPZf2
sWtWXmI3jSp8QAAUg0ZKRcyliTUnkk5tQss2CdRt/aJ9yD668ZzG3DzXv/KR07W83d8RS8t0aU+I
WLN6MtS0hz2qtG5eeXmM0tO0lt68dZXXoxLOU2ZMLTTsYCWZ/cTfAOOk+M2z/XdVZ+U27AG+Hs9M
eGQTCVwxAJfMSDNDYiToRflmasWTHNEtNeMXq8k21Wy7Sdm6jf5hR+ASsLrmcZ6kzxp9qFK/uz+v
Cw4TLyg8DPG0BiwBw792ITXC6MosijQwH5VH8m79Id5v6sk7CHjir/vGlrbmpS2+yBf+Yx6nyuZw
q6AtD5WKhibzV1P3zjCucUQt7RacZ0QIeHDgscv95oWhPKnjOreGNCBS6paQtOsNMAulKzHPTfmZ
HwK0SiDhD1VW/vK4NsPhAFHZzmmAgvNz+kQOwIQWL8ULJAEC6PV6NAPX/K5f8VhLs8hVTdBOgLQ/
Up7XVmOdSvGs62kQyb0DtSEH7c4OcjRMXwm1Fr0Wx/tx5QNw4IhBqol3vIJtmgQfxoZMznwcIN6d
++0eD6CVeHhxH17aEm7Nak5HJZdgawDxpe38aJ1viBJASti5w8oFvXT4Lk0JAXHbgDgN2eEkaH3D
/59+HMApVJSBwMHtdb06ssLUOArR49CmHVisisHhgZn37wcJmNz/GBFGgNehQuaxQTgJJWxSdY+V
Rp3Mfv5/pF3ZbuS4svwiAdqXV621qFx2WW4vL4LtbmvfRW1ff0Oec7urWDol9JwZdM8ABpwimUyS
mZERQb1Gzr04V8jiKxqeaci8Uc7Gg3BE0xISu7GSgWWGiY8sAz6u28NZPO4BvsKlAqJZSONTVoaq
KOs6xX4d+W5w6pDDMalNklkDIIzyhPo5MgKLmqmUWm0+aJbfa2uCfde3NtyRAfEDVQS2Mt4wl+uG
5/wgo36IOBhJoclo6r5GG7oVssLX2JSSOYh4W9we9lKU0hA90CEMHj0gaS5N+pNYD34yb+RYc5Cs
mTZ4/CZGDFbblQleCBm43QDmADwferHpMrhcsqTq8yBxOemrwPzhSiAktTE30v71kC4MUQsZhISU
YszErsSnFjDqO7+XXBBiWLfNLJzT81sT7S9gGZlbIC9nLkCXfpdFSeJGvVZZpZ8HvT5O2occQ1QS
xUjIX4MRWm9ztQ/Q5d+vQqAWlu7iA6ilm5ioxuOmSNyGY194hnUIKx3Tkdn4rNzrgyrexbLwXAXV
Zpw1y1DiBH4yrsA/E4PSdUgzyJoCmWzenpalr0KODWEHZW707lJflRfA4oHdIXHDGhILQ2yl00kp
pZUM5ZIzodyGqjPSekgSUW/ZKhZCAgzbPPbmUFXvoXDk+GijIVHz98OBHhpSUUBmImBTWzJCHipi
tRTDEWqLE9EerHw01V+XdEDIf26FDthEUHq/yRKXWDIwEGH+xDW/CvRYP90ezeyTl8/wWcwGmoAa
sLXAT1Gj6YVOi/t6Sl2G13Kj7soCT9Leum1kyQPOjVCDGaW2FIOCTd0wBbErn+v/Yn8rSNchFYYe
cFx/LjdeFtTQc5ZKHAfNC5/+iPlNHX/dHsKSe6EShTcmOGRBo0C9X7gq80EoUcFEcJf5pyHZEt+U
s+1tK0urARAsDhuACqDaQ01URXypHiRERAH01L/QvNYYkoQ+55XAu/ROAjD2jx3qpK6bsmB6Lkzc
8iXFbZAJdR+Cx37n62zQGnXFOn6W7tKy0qfRTZXwLufElf26dLpefAO1aEWTklJh8Q1IguU/UbWS
f6mv5b5WzbCwwofbE7twjs4KAnMbM/DyyM9deghehVEj9XHiFow7RtlxSKFc2Wz6BFS05Vpr1oK7
I4GKVAHUuXGI0sh8UkdioMRcAsnsSW/lrwDiTqkirWyqBY9ECw/Qs6j5I4PGUR7ZMVXY+/WINVQ/
WKiTMoENHhos4hqedXE4SAajOwyItSvhqzhQSdUMPI5pUut8ERjTtBvzNczjguvPRdS5+2nuoxSo
4fRVHjWxoiCsqjK8MTDYpv4XM4alR80a2B0R6PpLJ0j7Jg7aRk7cqv6MpoeuAxMZWAGT+vG2sy2t
DBrz0DYNV8PFjTqKIIoB4ThJw1BwDxb6EDxBgSGkDqi6Vjby0tIgUMzYTTz4QI9xOSIUeiAUSoLU
lSBITMRnDUw9Svz3L7s5VMw43pnohMa4J13V+VnXwIgc6YFqacGRCw9VuoYuWbg+oZQ0I7nmYhIQ
ttRg0FUyNBnsNImvR1Fi1XW0TeQK8qtuVwS7kKg7NEI4txdr6YkHe+hsgVvgRL/qHstIPU49h8PJ
5R/QMUB01smPKthVTPKzSwDJW1m06/TojJ/4Y5Byj5KN0WCVzAY93kpN5mmycktYOUmWjMzoNKDh
8EhCW+HlZCbSxGZZN6buxN0nA4Tr+RJ4P/unWD6vzN98Q6BuEBJOReQPgfNHvpfaVTFI+wFdFFI0
q+iZpUIux4Yqr/Jj+gWJu3GtZrG0t86tUR6fs2XFIG8KZ+wCoMo/xAB8k2xjrCdH5990a1xzwDrL
1kxFwIUSI2IGyX5S0s3whqMx761WNorE6JJ9FNtNaZJql9i3p3QOdbcsz7v+zHIpC0I2aDy6mg5l
6A5W87MhuvrxvxmhdlsXTFMUKFi2oXHe4vfkdQIt6em2jaXwhEZoPJ1x+QdkhbbB1iHRxjRzmzb+
WaD5ppnQzSQ35v9mhjo6mIYdwpHJMrdspE2eh9spHd8UMV67Ni0NB1fAb7A6Xhl0IATUzRfyKcnc
Hl3QOkF7jZ30wVxokNayaUunIc4PgJxmXkVczS9dAKgRAKC4PHM1IZYNzkejrgzN69vztrCXALnH
iww4UiSG6BvEENSa1k+IEcgtG6EEIoGGN1AaBSZuxdL305dyaXQCI+hxKN6jSENtW0Wt1JSoQ+rG
ZEeaUJfaOz59rgqHlEBefLLdbow+suAdpeeKk4yxXbteLI51JvFBMmfm0aFu1rFfF8LQw90LdqPg
0VZGdu9HRrB2Wfr26auRoqaC6x+Aa+iZvFy5sAG3I/5kLrgXbdGYzI9sB9EnXUDeOrckI0F55fYy
Lk/umUnKWaYkGBOxjzJUPTqb3fUWa0V62Or33K7aDk5uSCsWFzaCzCroHtfwGALmY/beswDFcYWk
dSxCo59mTgE+MFSnmPD+9rAWoiD4WcSZPG5eL5p5iMgl+j5aP3UhYIfWXWdKOaMWHlr/B9OspMwX
Dktca8HcIaL/BDxPVMBtwcxcSQl2Ww7yG73LghiUgHHmZKM4bEuC92SGHsxDhA7MfzGTs3rz3HMw
JxSoYxrJGp7P8I+riG7X/SJu3P09gATtZsCro8aPUALitMvFEjq/KMMgDF3SfpSA4bMSWiHJLkPr
qoZC9O1FW/AMZGQBHAH+bW4vo/Y5OMwamZnGyJ3C0sirXROIENxeecwt7GXcDnGFBoAXz3E6LwuS
z4xPJBH1MPEhm4jJSl+yhprG36NH5j6vP3Yot4iUEBdDEeUwRTrJvmIS5j0uTgB1r0THBU9HjEfd
bQ6N8EHqQqhy0lCDtjZyQXlqqXgwmJHEoTTP4fKZJW9TV3Iry7Q4g78tAjN86RNiwwkl+g4it1RS
Q8Tzn49POThWZcgJ/QuHOLNEh8O0jHMu91FSbHxAqXoWA5TfB6KsPFIWHe/MDhUDNVINM2Vg5GYV
KnhCbEoZnpFrxCDzXqGCOy4ySM+IgA4iQUftJfSv+Ymk5gBR1NLgaFyy6YR+7Zm6bATIRDTrAJVI
L07SNxLbx8hmoQo7ycEXGLV/3l6UhXiHYfyxQC1KFwQJSTlYSNjGSsV3MPgaNatsGO4A3gITTzvj
tsGlIeEljKr89xOfJkggWowWYBkGUeo95mBGYMf6x20T1w4gzKctgEwzRAOTd+nS4PzxBy5DDGdK
1SjCRG/bj2GtNnI9cbMRUMPNbMDAplNGukZJJoI8uVuUvp1q0l0sPEWyuA+H4RhmLehalM3tYV3v
VED7cUCglotghJh6OazaZ0QNGO7MRZO23uEgGu4D1evivw4Il2ao7SMSLW0ZUmQuOgjAr6yQu6m8
k9dQcmuDoU6HqPTbsM5LnLOylaZSpEcNMoxZleq19uv2vF3HVAxoLiyheqegTEwNiNeYVI3ZPgMi
6OhH5Y8W3Dbl0GBYwNCGsnnb2pJfgGoACfRZvgyNCZer5LOEQaEAN+kwRmU/QnKMGX5UYmtUdfuF
fqf1pMyVu8+7FyUz3GbnJkWaPY8JlHZgp5K4YhrXZgOIpgmmrmIjkGGNK2jBFO4OYG4AbgEXePqZ
oABbVYwh17lJ5EMqaUhfBiiz2pMiEef2NF6FCRzpgEXMFB9zKxNLHYS1L/NMVXWdi5KqySilGaYr
aZH5N1wE8EsLNDYi81O5qUuMBbuV0QlhiQWLtT3lSbsBeC82GLbmbVFqNHNIBu7p9gCvk02zfRzx
qJsC+Aq1jktHCdWCy3EJ7dzuU+QfRGPLKZBEyoHxBHOmURvNynivHPPbHhImeHOhuEP3OalZISeV
ivEOjVH8CoGGAg89MSdm5Zi/2m6UHWpcXeWHaPnkYWewA6nSFd4LzFq441eL8oveqPwZEbXVBCLG
vK9hRPD46geIZbfRLw06V7UVGU9frJnYK2u2NrT552ePnSCIQojpwOBh+rwPTWgsrhyOV1Fxnjuw
fyPziaoxjrBLA7ixB01fYe6mzyIyJqPgTeu2261ZoIJhUSLjmM1e0Mj7FLSmfiOB2hQMyZ+37Vy/
RKmhUAEe3duEryQB2ys6xY0Z1feiqLcb1+/0MtWhDfE8QHtcgvTh/2h4jixni1RKVTClAQxLR14r
IVPb22FlPPe2wG6k3Wv9Xuorc7roh2erNv/8zOLUVgkXcli1lv2RCAcx+JEKK7QvayYoVy/8iB2j
WMRsCvfd8NGrh0J4W5m4q+wttWKUdwO3OGXZ7HxJmJmg/dJCQ3wpGz0x25OWOz6/EiiWQjwYEdGQ
jvsz3qTUmMCSHgvgXu1cNhp01sdhLKyppC1N27kJakhNiHbqOIh6lx/0fivvo5XDfm0Ic8w9W3mI
MeSwgSG08RvfHuPutLImawaoYzAUOKapxLB3fWQfyi0aB6rwTnjvve6g3rH7p+gYG+nDbaMrk0ZT
vKdtAOisEvRumldmwVVGAXxivqbttmgFfBsgOpyzLer887OpKyNwD6Q5lsYfDF4HEKBeiaVL5x1I
pn4boNwLJDp92rRJ7+Y/gd0wYslrMqfrrDpyxLVSxGK0wxMNuiAqin0gh7kcTZinPg8mod4duTd2
piG3kaHSQx0Sq6ohvmGRVka3dHv5bXDukaYMdsnQ1sps0CgFg40M5aMFS0sPaRlkyFbcfHkq/zM6
GLs6lkjSq3HRI5E5fmm6Pny9ryA5F7wBREh446IfA9dj+o6uEqVHMxt8rqwf8thLw8MYe7fdemEQ
FyaoA6koylJJQHbq8txrkf7Edq2KY4P+/3uuWNm2s2tRV8sLU/OuPvNtnpToOobEi5ulDRId74L6
OkBBhFt7gy7bQbEXpdhvjYtLO3Nw6zsBewguoPWqkatI5EEZRtTWPGDh5oMR/bFEBbqZAYMbFWym
toiNBHo9Ys5YiWAw/qDLK7O3EPNAGq0ipQIRTQ1YnstRBezIj2qZ9sC4Ez0XJ71H9uu2LyxOHLR7
vp/R4DOkgo/ECVOblHDont1lVWCDMlEX5Y04ZJvbhpbmDQlrVJTRBYO6POUJajVIvZiSAU3/RI+G
bVo+q/nrnF/jyN/f75EeR3l+1o+YcSCX05YWcR9FQjEAJ995DaPnnFVWBvAmyV9Dk0Ckd26JGhRk
84KeFZvBheIBmKiEODRIna89pK9RQbMZQA3wB5VDXIwvBwS6p0CRIigItoJRuqzlFw7LbAZZn1Kn
2hZr3blL8eHcHOV2vQqJU2bAUoVCspd/MnxgRuMzH1gc5wBl/Jd0LnjvXQyOWq0ReUltSDA4qYvN
rGD1DKrNf8l9CJAaCno4lYAXBpAG7RyXMxhrzJDHzTR4QHZBT1DKxa0ayGuFC2rirqxQZ1+ehGkk
pNDUk17i3gGVSs+BZvEEUT2mf7m9neiGBtoW3T0nx7WQMQ1sJYzLZK9qBlKyN/mNz90IVbW208Nk
E98VwyM/3uFlu1btotFy/9hHMRYkVni5XxUvw0itBHC+DR76w8EsZ2adpYNjTtrGB3T9qvaP2+P9
xiGdnSRX9qitlsu5EmGRB0900vZRmswOQpo2FJtz1PJyp9+MH/iziewRfzPb1DFl6/YnfMsQ3voE
KlZ2c86pkSDro7KvqXps0eRT5J1VxJsGLavxXkHjRc9FR5K0Zl28yu37CNDelG9RMDTUYp+Ev4rK
kiE2OOzbssXt5DTlTtJIdyoDvUO1N0rmvmmrbStzu17sjXGlHrDsNEAsqcj6A39AR3u/lWVCQmXw
oC7BGr4z/1tvIQyL/4bGUNsD74Q78/a8UZH/n5UDJO+bpRYlHSp6laOGHkueGbwBMDfRLIsKBZ1g
FCO9B5Oz6SvjBM43NK3fNrvsMWd2qTA2VEEri4k8eA2P131nRnlvS7gfiP49CjyJmNg988yVTtAd
iLbtAxCAaXrE63IvmaH8kiVA/Uq9EUGJM98XK19HN+z8MysKKrlgxZTx6KOurakK8a2pw1LUYqzL
0c+0vEN+L1VRddqCo0jpGb3e+atFB5o19R+7M/POnEoEZJd6CKaMiCbUAKshhZ0dy2B/AdOI7EPA
Xc1NXxv1IEghe2cx/r5GzoA7lKWHrAUHDoiJRHo2CXsFYuny/VjsSjAr3160pWnBKwigM6RVwRRC
X3k6uc9lv1SJVw93GaSLyugEXx3EyEi6HDqBXlDq/eiuyaMv+ChatATwAaKtBbRB9KwoVQ6VNKbz
JvZHwxXOJDtNUdlDnllC/3cPlnkFYAvEZeApQWmHBgpoWoZWB1HtPHE4lmKod/2PhLFlHln5PXpl
xNPKlFLZjH/szfhRwFnAO0fTm3Yik0sTJ3TemJDicRgC3iphFy3eosGiTcgSUgjZRFjMRz7olV2a
Q7/y9jcsHIwg6QUACEyaeNjQotClmKZ8HWmdd1JDHhlmUWfRRMn8TKfaSNe6ar8LjlScBgQYmCTE
OBZUktRRkU4aYfJM7r1EHvO7SZSYU6q0DNQLk0AGhUpb7AYCjxfKejSDFmzLOer++agRKxon3mUm
FSKLsjAaow+SLVyPS5sosWqQtiJ7EqlP0I0UTIUfZWNSwPjd+WVuVBqCGURuW0uA9GfNNaXDkJCz
mR66n+LYijoBe7ctsiNSwQ0REG8koZpWQvySIyPmgQoENRAAeilHHkK2CqIsQVokzZ/Bv/4gMh9K
/9BVd43wdHtR6bz9t2MBMAzEAeqLkBqjbm6p2vbgZil6T/QtTdxCq3SrcdDbCku97L86kA4CDfY8
Nr2RKQxQxWtldBpW9J8PwLUY8rooBtIoy7IjwaQwVe9Vou0PqkOq0J4lYMvCBPnhvp62ebTLUMmX
xU+WPBYEBMeVDLqYlzwO7m/PxpKLy+BzhlYlVB3wDLy8YUr5JHWiVPYe479V5HPUjkmp17KuFHer
F3Qq5fHPuFF4Qi0cwG0gqi9tgWws68Oc9B7fxh+AYeqJIuMOFh3lz44pDSgAE34FDbS82Gc2qdM0
qAe+LPiu9wSf+RRUJ/adosQRGuyKtHEAbzFHAjYdbtD9fDL5dhUtN0/g1a5GH4s2l5pZsEhfDnoq
W7BZcm3vZeJejLcVcaX0kJAj1HpbKxqMAl06dbnnYoTQycwP0xoT0+IKn30AtbVqklXiOHubEDKW
lGb6IOW2fy+CPJyAWkzJxZU7/tqI5w86S57gCJfjWMYyxyN3N3DNtso0VyJr+cfFMxcb+PfMUs8W
poeEmhZjZkem2XBJZbJ4lZfyNmIGHTJ2yNbMem+hHUt6Jjm3t81/8avfxukcqz/wSj+KGGSb2gdZ
NkoL2Xb1xZqeHpvNyqVreQWhjIijfpZsoHyY8Wsk2RvYUrLXit20yWMOfOd4Evwf2oqp5UmdiQeF
2RrenZeLF4XBwEds3Xt9/quPDjKYqn283nMT7WvIhRW+/VW0X/9mMtGJBb7qmRz/6vZUtDnbdtik
BGeXCrodW8JzqYTWssFoeidtVNJuSbsJf902/E1VfLU5zwxTRwH0qtS0kHpszgkMfCdQVT5NLOAm
JWIg4mA46xcXsc5GELMLIJOx7ftD2aobDZe7vo0NyJJuY9ELq/uKfeR9AvpjB7muAUk1wnd6Im7U
buVFOceLW59M3RKaqm8HUmCuwC2UblVk2IJ+0zJrPYtLU4O0GlguZ05NXPeouBUOfUEmiFV4sXaQ
7NDKiSE0pZ798CVHDiBvbabgBQDzcPrRPGm1x+RofJh8vdD8e5454AUvFwcQme1qYE/uh8nphc2A
9/3tFVzYGsDvsGgCAsc6XiPUV6ITOeRKZp4NJ5t2g/8gCVuIoJujeKykNYbDZWMQJgDdME5Lug/D
j6YhYTIJ+zAHAfImEHooE+hy8smiBz/v4pXb58JKY2x/zFHxDZBxDlTuYu9peu36jq2M/2ryfhug
ARTxIEnQGmd7r0wbo2Jla8zfg13gSBN63Po1YvrZMSnHPR/Od+Q5OxYqpuzFZsRw9pLerUzVN27l
1i+nQqRYCm2Sd/jlfPzoAwjHKw3yLeI2DyqzFluzaY9MqyvtVsVO8QcWRE0ikDz1sfbrHR+1h2Rc
S1HT6c/5uoMBo88O6Dz0ItHtuOBf5gP0r8E32eJeU/zyLhzTWUG+5RVD7cfkteOkX7jcKzspbupc
l0j+l8Drf74BfZL4AKBfoQV1Gc47sSRaKMBly+oh5E+opUMaXA4CQ+S3t3fi0ok4k7v8NkXdM+Jq
KLRakLE7KuVY5Zv2pUI+dIwal2V20WctmfHBBw+Lv6YCv+hYeDl8ZwdQ3KIiopD4fl1zDAyTQtUZ
rYdW8RC3ay62cK2Zn72/zcw/P/PfZsjLeFT93mPHjRqNdtfsC2Moa528BsSpyZHs1UkHNVE6gnwy
f+dWJvi7ee3Kx88+gFrLtuTiOpVCJIO3g915kN+I9MQiTmO090fJFuw3Rp/MQ8zqo3nXpZvWGJzW
wCui2DysrPW8llefIoroNlfn1ANN2xL4Y0ZQTUJCLr0boFMODAoLMtHaTOuXOHZw/9Mb8VS9tE2r
C5PhT3caObUG8V9vfwhNyPmPf599CPWkqJKimLKoQFro2BX6C+afOzXZplUgTuBkUBZNsSInJTY6
vFv53p2SE1fb7WQ0CTHbygYDSHIM0aGa/yWd1D9fhuw9Hnhzopkm8m5wBdbUKBo8oSteIq36Obb7
MHu/Pf7FdUA/1kwpD8Zo+nGhCu0ocTHWIR84BlldkCf7bGTKdW4VfgvGyzX84OJemwuJwE3jwKX3
Wo6KR5+RePBA9hHvhGZK3scwzlf6yRe32pkVaqsNmuCnCldh7hIiuhAtDvalEIZ2IbXa4+0Z/JYS
unJllFZw2dEgcU5TpKiEzeuoxRTiPtXZrT3ueId30DT/xNihU77AW+zh04y37K6xxvFYOIH7nGxH
W3sjdrAtLWJzTm/nX+G7pBgN2eLvznqM7NRYuxAsXc41PNR/fysVAcDPCkRBiQgQ86FejPrAISvg
H6D5k/C8rlYbPzi1h3+TibswS0V2H3wckdzClZnyELFvhf/YCVs1P0qAgWX3JYcoc3tRFtf/bJzU
C7JIVC4J1XTwlC4ad8Uw1FZBunorq9Fa1/VSMgaDQwprVmfEPqUGV4PlOQuievAKq9+1Nu/k95zJ
fMqP8+qCFt+V7dxpNrcHuLhvz4xSA+yYYW5LyBE/md7fQxEsMsq6EN26CSU9LIRABwBYWbnuLZ/Q
Z1apC2UGNj01DzFUvi+sYSO1E6DNx3oDPbU6P4D5iPeR1bWYbC1qLK/n7zmmH5UcwU3TR2XbY6X2
yOPdgAKTyvQrwfC/bI8/ZujDIIVSHGlLFLo0pPnvE001OnYX+Tqv/AxeuzzUFe6RWbt7LpUmkPbn
Zy5JtE5LNGA88/mEI6DR8yJ2E2SaoSBn2kZQzI1MBOOtNExG69uAJzt1HphAIJkid9/kr1rzXilb
5j1gvvhhD841QxbXnixLpbOLj6Pcm6uZLk8EbKXMt4LYachDG3uqaI79NkNrgAHx8sKUkn1MVL0F
xZH294ndC/uUpzORBn1rBktf5oERWVnhJorVlrWhlGv1/8X3Es5dARJ1YGCiReMYIe86scap4Ysv
/LiRyavMgG3Hub11/8ty/zFDXTd9OcinGTzhxYwtgqYBpRBRfWyzI1p9rArNSrjy8ICKqGYKX5Pg
ECrgagXuH5myYYvjwJR6Gu25pDP4iFvZ42tzQJ2cESNWKt+1gweOOENMQiP3bYkpHsgqAeJy4Dyb
buowGvxC6TiW4FRICjuO3ES7q6r4tdTutXiTB+V+Yl+F6ZSxu7jd+ISY4L3cMapbaWuA9aVBg64A
B8YsRXml5hupYTtIxYjwolTDuxh1sx1xMIdS5twuy6S1WZ6dlr4znBsUqKdAq4lxWAFEENw18r3A
tjqIcElkR8Uu49fKBUtnBUqLLEidZ5ZEmoFEHVuBHwofO/g9KD6acMuCLpxUitN/3PbsJUOosSPZ
w2toCaa7rnxG6tWZycwbqsqcSgQxhjyVdb+ZiuioimvReqG+B5QTkpqQ35v1pajIMCZ4n/sdSqNT
oTgJeeqHDCJtnaGSnaDttZLbCdGXlv9lV+v3vfzcLHUIBlwrJFKojF4EhpBmF1UvyRrnw5J7nJmg
a+STNIxFzkCTsWte+u5Y1wP09uwoFXU18epk7XRdWjdkTTmgEIDIAAfApTcykV8JTMGMXhsijZPg
2ac88GSj9mQTolL4t06CxntQvyH+odgNpb1LY4FaD3EYQgVTBGCltjv+XXgreF1JVs6N6z19aYfe
YmoSp1EAO4y2a5W3SXkp0Qt6uj2Y69fMpREqlLddCgHGGMgYIB0qgxd9dscUI2vftrLwcIcZiKfN
1R9kU+n0NsQOR7YDVN6TBs4Y1A/cfgYenLTWxJhBA2mRblu88NFPZvyRSXtl/Dkig1CGjCkBNVCJ
8SZsP8Polwhow7jL1XLDi1u+MAOcND3poTSxMi3X/nv5vdTcAy0eSUoP1FlW3I/TQ7tpzE7W0coi
Byuo4TVL1AJkAKqgXQaWamUbqttEqqwkeEZfnsHGLNAaK5i9BWwNRoYDAukw9JeiS/vSezEoJkwG
DSNL0oPQhZumtOrucRAGverJYw62INXuG1bvk0kHqCQWWQMNtnrkOy27JZ3B5e9xDj7CHiWlLb/W
pH59T5YR5lH/AAeYivIw9Xl9B5rUoeFH1EE431LratSTEvzCXRL/WvHJhf01HykKkHDghr7itRIK
Tm0A8+E9scYRPRgcer0KSxkfNekEqZuyOnZyqCfMYx1I6ILUpeKhZB5awIyir1jax2H8mak/FfS9
QbObvECEkiGBXbQrDrLymbROSMCVCGG+yHudmPA2KGmtVqmiHRKuyX04tmvtIN+cBpcnO84/AFxm
KtO52EY9IUDBlmYJsKzevtCRTqv0o2x8fHyIxse9+/z8/Pr6enf3vntCik3/6vXU+PnXywL7yOOg
v2/m2aFbQctQlnvQtEpe6AJnocvOYEs2GJEOgRM57V5wfFs4Zc60kbecVRxli3WUWE938dMqbff1
+TyrkCkz/zpkN65a1yMtUOUUmmeeBGCCbrcQnApAbsW8Nps1iOJCqhxlTZwnYCCZocK08gwXxkpU
E0X22F34qtnTBqQud7klgyP89gRz8/FOL/BMtwN6SfSsXKXlRlaIhZFoslfox9EAM7jxcgz0X6Je
mffu6y7Ue/3HbZPf2JUrk2iTAofMfH+jSckUtEaU4CKXPXN/qO+9o/1mH8zUGA0t0j/s7RGt07pn
6wgrp+Z+s9kYm51lOXqMwZsP+5VzdeFBiKk++xrq/hNOKJuzRSl7ih5ZRWc2TwDyRV68MYzKHXYp
skm7NWjTmlGBqirDoyFEO2AK8OD8YbyNH1VqCc+CO91B0az70UJJ+jF4XJn3+Zi6Me80gJONYjzB
wwrzbh7Mt8PRPh5z0z6GBqO/VfrHPOl2BrU5vdjWdybm/THWjXdeL46bB+me6JsVR6B1ZXD1nKce
xDB4pWgzN97l6VPnqRyMQyN7/oGcDnbtppHtPvO2Zjno+zG4Xw/Ad36NO2UNnrjo9GeG5yh7VrqA
ChDSwzwMT5zJG8VBe6w7p0rw/rdb4eX2tC9kmTBKEER990WLaAm6NDaAvqOI2BY7LNMnt9Oe+gnk
HfdDcPCflciITyGEx1am9voKDGgwJJ7ACIU2A+gQXdoEETHTR0OgeiVWVLKeSqfYrAzr+my+NDFf
Zc7mMI+gpNz7vuKxjrgD4NaK7chijE5/fkY1bSNuVqEYaxapnQogAhHSgFG8wezM3gg2zF29T564
E28WNhx0kx/8lfD4XZWg9gyIXAH01CAxDM4FykVlrhr5IG0wSnDkd/vQ0KzK+AhN8JUbqY7yv13Y
uX6qnGpXOc0BaAh7noPMCXTWPqVmtInNQb+XnFqPrfgBLNl6os9fT/B/pROZqc4Yz4AvGv1e2qYH
Ztsage0b4bYCT/4jY6srI1r0jLMBUd4oZ3UWMUqteGZpBw9PxXGtj++7QEBNGRDpKugZQRA6K9Je
OoaCMn2bdYritaZoCHv/njmVdmxjxqxpk7yF5rQJdo3DPTd2rav7wg73od46rZNgEf0Tj3kAuffG
v+vXz9WFEIhaDV4vwFYu0D3EahflahqpHlTmLGK91VvFnlze0gMvjQz/+fYeWUiNARtxZo7aIzCX
pVMeqx6x0J8OaL6tWMgD6Zr1XpiRHTuhhTu1rpi37dLNm3NgvbBL7ZTAb0KxFjBM2VF37ba4i/RB
70Aj8FxtO6e7863bBhfi6TfaWoNoBVhJ6N7NqYYQd5wOquc7sSls2j0W1mY31UrMWTNDXUYFiIYh
awozuAZuhm3woDnxpjSU19ujWQBPQJsF4PH/Hw717Egh8axUfa96L/kWDTh28gBE7Ck4yO7kEChk
KDgikdR85dYMz7+Y3jpgnoNuOlqpwNdKDVDGVb5IpVH1Wrfaye/yLjVrSzQVZ3xMPqX728OcnY82
BukFZC9EYH4Vmn2Hjf2K67tQ84TKikQdEQpFtADtAWv6HEu3WWSf/1ii5jNohRBieLHmaaHVG1II
XKvbCGZCHmWr5wx+5Uo3h7DrgclQtwC7EML27EZnJ1OD1pV2ynLNy934UX7kzTXJs+WZ+22ArvZD
SJAb/dmAfGA2QIafApe1xRVnX541PDSglSWBJZBO3wOUoimdXGmeeGDfqx3/s/4CkZnFn/iVN+Wi
JdwSZnAOmlSRxLqcMJL5IlHaXvNAn1Gd4k8F8mk2iplgd57elRW3WwxO59aoHEebyF0k+URDem6G
i6FJpngIHrhDvVfu2MSo3yA9yWf62gt/4eCbr0K/B0md5DEamH2eg1ntCF6DR/En94ussR8vBahz
G9ThqhWlwkVJp+FCG3Z6/46OsGP9VdjtCnnGQq1BxRmO3h+8RtF4RMMOuMiHClOW+56ZNHp63z9t
+fvRNCSjcTlrFx3Tp9uxYiFRBIMAcHHIxaDJmGaRTNkuZ9QWBtmdoldOiCeptCc4P0NUhcEzr/N2
BgyAYECw1CD7/mOVBWVxbs++gJpbaA8HELPCF9QmGroedMUKbeGjceTt8x1vgtzjNX2KnTVxxetY
AhzEXDwDpgTMTSL1UBvVOuNABuV7CjvZPr+tam43fTFtb9+e4CU7UEvH3IIpcZZIuNyCtVw1DSkb
xmO1cod76Gc1BcoGlG+dVfL/R9p39ciNNNn+IgL05jWTZDmWacM2eiEktUTvPX/9Hva3d6cqi7eI
2YWgkQYCOpguMjLixDkDvxIgzD/txkPKSC4IyGLghQA2KrZ5bJRiyHwUsfiacHDCcV9lZg51BkuU
Wmkl3pTv1g1peFDWoRwF9awZQXs7MjEAPGacJOWVm05CueeLgx7tCoNo6ETzuHfP+wqhZBIdecBM
/JdpuCg5UUQXURrVpM3wxfs/263mvRQJnVwBFWz8+af6medbQ3/pK8qj58k/jAMUxzzb8822Nhs0
L6iQTgL/X0ra9zghTWepJQLzFDUwd4gPkr+C0Lm7EjBKXKGIK2dhw7s7R4Y8S5rNL8os0D2rrEcI
nWpII0YgTrCSMCq3gVj4VtmO3srOWbKsyzPzPzRoQHY876yr205WBrADcpX6qg4c+roH8Mv7kljs
6gGTHCpGutHqOHtSjHGt0L+0tHOHEhKzCJVQbGHujZ6rSh8KCirgN8BJCITzoLER75XMlQRSHNPA
bvM9iNLV6Dj5+0g/Z0ZMS+HI95QXtgFHJ5Al/zLGwzTZdUV89SK0QGMWP0R/G+uWBKrm2ubyt+Rv
WB7TxkMP56ZNPv2UdgppY6ofxI9sr8hPvD7ZYUS83q50R8LfHh/O+zj+eweD1UxB6g/NhcxAVRmc
pc2EdBykbC94P1XAHoNLsi0Lf1vUzWhWXSKacSV1u1Kpn5pEBVfXWL74atqaouDpVDE8s0+zv+k8
QujF5LSRUi0kopRKpAQfHukybdg9/u57AMiMtTOATEM8iyGw8aQUiL06+XriSrWe7EDxl55ETt0F
CfQNQgDYuwGKeZI32EaBs4aQuLCVNPq34tZwV5qiQKYYj8E5k8w6ty4HUD6qJu+1iCDl0Aj5U4Qj
K1c9AYUJKbGSsdpcAu0tFFa8z33yBaZ1vNxBNQ5RDJ6NBWVPlUq+4n03zTdeT6VtL9gdv+kbM3T7
Zg84puL9kVe7rOYNcetgYRZjhmwO3sEKK8mixrnEx3Xmu1Fr6BbPoVzUe7xnjXkXbOpQgChvV9fb
KfDkvRhwnY2+EtJGU2HqEG63jL5s1sLJu7eFDEYV0VCg7Qp9EET9jJ/oGvCuR7XvVrGMTFtUU5WP
FTqLZduVlI92C0ihGTelvjF8foImWp3ZTRhFO30U1xAK90kCfA3I5lFWh3ANXAdz3/kRHxag2PBd
4UUPaBofx788iLkmiobSCO8s2ex7KwstyTsLslX7NqA5uVwSPj0n+W/REdH/XWxT6G0lJEJ17Gvs
Nkq0zxVLEw6KZBrGm+b6MtW4tXmcw1NmaedkJXpzcE+D2Hq+7678bapAnCFPe+yoN08lgY/3ruSk
T612KmWD1M1H3v8ZD9G0SdVpxQ99Z2jvbOP1iQoV/gsmkVvbo9SL0DYofFfUT3Aenuk/jxygcSQo
9q1OxW4by5dGsXnPFM3qZ/LEP/dvsjUOphIdBKpZskiki/Ka6mbvmR1nGeDfX3M69xc+lvbqI9kL
qS0VLShz3wVdonHm6s0gWZK2948K6obNWbDkA3TlPyR/qz1x8PqVKVBeWVmm78IQM1VgRsApnEGs
M37jdqokdIb2raL7bt3HVv40lm9ZaQ3+xsup6v1pOKcrNmX7mU0RkWQnGH9XvKkKGw24oEEhQrZB
jqGzoI8IZW3CF1bSmTK3mUa0JpySxIq8C4Qy5Mri4m1rECGxlCfpCxVS78V4bqJdBSqJBsld7o+s
PgWgIGiFY7ufmk/NIANkXsNd+BKPkGPJ9o2yhuH8pj1/NHgmjyBzaSenEGpy1WOt2mh2JPXwHPpH
o6PxPozey5Jk2zR+R0sTLm00539mlyjfxoo5BY7f2KryLg7m+KX6O597loEMz/faaLbw2EZ9Vr2E
SNUzvA3JBhdt6OPcPULD/qKpNvjstR+evNM6N4l3ZXYGyjCYNcgdVbPl6ZgVhwS40pB03M7XaYHC
cf6WVWahWeVwqDah9lR8oEnl8U24cIOj0KQCoI8QDbkVhUmIj1rd+Dyn+m4T22pJgY0v/R2Y8DsT
YK2EiOFGb+h4zBu0q1lof6tphn6uvapTdTzKa6IeS9fSzefMQd2VE0kyiBn1tee74zGV0fZr17HZ
o4ge8CQP3pqRyrIl87Gpi2t0Ggun88Yy477aRBymVOZ8l8tImibgOSqoUWtEUW0wK1VZStBxvjL7
909+xMaI/uHsZw5h0FPdDhft3ZJcVX7gNvyJw80TTcMx8HVSF8BTZDNNohXXIwFz0l5A0NzpOI7B
uDP0VVq7u3cWvkT6TyPSnF9jW67TqBBLuZUCN9eVHiR9oXFSWnHYlJ0m0H6sM6fWEv01F/qL3/DN
ITP8wczTEaRggSB+5Gpr0JFPYlMshfyr4Lw1qPf90x5fCGFSqAyIIMED/d7tXKEfSQvTOgjd1pO2
VRiZhlZRQNlrbVPUdtB2Vs3tsqiDktxzxL0llWNUdqwBrvzr8Zm5L1Ki2A3mLYSFWDhdUxlHrhay
NKppHrvqJgakSXjX7PEIZxXLVPR2orKtiPgZn0EV5D62fA8Qmi1DzVfCDQsIo8LEKh2wGGJtBImr
lqfMsCsfnDzbPL5oniupvyPtmNbEQ7sFf2pUq9ZrM/P4j0J8HcAYEGSzlEYOoOlHzwNZnXhUL8I9
TEELsKGS8hXo4IoJVh6Ad+kl5pPnsOHqRAtyInOIu2JXVFPJHeCG7Kiva6B4EkiIVFFG5SEPVu7a
hd2MIhwiEehrIInLZie4DBjfkK8StwIkwqnXyG3mrcZcIzc/nrlGQrGvgFPHjxfGkza+9V+atC9O
nU7XEvvfNaFbS8hCoF8HYCTkvpFjup09rUq9XArixB2Tae9HR3ncC5V29FqndMtJtvr8sxi3HUVs
YXKy9/p4v90nQJHeAcIFXC4QHRSgzH5rPhU5ufUCL3ArYabBinoSj+j4tLvkmFURSasNv9a7cr9f
bk0yhysZwRUldEbgzmIisdiSRBLQgPU5TcofDkmmxyOcB8DML5K7GmpeIAsCpR5zoIY0H8BUqYWu
FPSJGbRTTficp1yvxfSxpfuiPuYSspBA9hkSvAYb2edl7Q+CFkVunh1G9cnvJtD+oNdM/IOMjvIT
fKVJZpW2EJHeUfWz0djTEfw8pK1JJh7itQruPcAF3wPeSKTQwT49Cxferq3WFFEkcknkNtyxn+kl
RJpyz8qTZ3MTKbJdetZRkhxJfZFcQ71Uw9YvkOaDrFy2MjX3daX5U2SkDwAXnQnSmfNU8ENa5eDK
civ5qyheu+qp5i5SCkmowPJDonpo6o9cZTAl1IrlvQe5PoSXYitCmdJ6vExL2292GMBfovaDy+Z2
VuK8HHoBShxuK0kIh4w221RS1ACXm0/bSCsTE0HC2vtlySjImcDpg7XAzcIYVeI6ENIgjN0k0PWt
3NX8rm8/haY7AIU04YkXGSsvpoUMyDd/AlYeAuMzV8TtOMfSgzjHiFmd5N/yuBs1AZoMeG/INUlf
BgTjdWgJraWvwYKXDpwC3h604PNzdowJs8S+LSI8wiNXU7vpKIDhJE7R69JU04rvmu8V9mRrIKAS
kGABiR/bbCO1PT9qehAjwQH5IymE81q5ZJacs3htYl7Wq6vNg29Gl38Uu0EtEEGPSTshbv+SAF14
47PPUSLQlKpjJxrIsFKaWtox16aZYEj1JQPhUBm7eqFooGYZOBolAiBJhYbnrpbroJ1K082/Pxsa
XvjoXVKBeGQjsCkIhIk36thtxggNs6+eVJqB5NNoKHAe07Uten/LzuJIMgIeBTgh3OTM9OZdHEw5
xoh2VcHOe12EivpQ7idheobo+azkoMWmj1h1K7QFkGERWnXloA3NhqtAhaBPmRUDY2+3tfqlRaME
aisuPKSTuNrSPjuou82GchMS3WjvAoPP7ac2IMYo0knAcqSHVkHaFa16RJdONfTgpj1aU/l6E6/x
9SzuP0wReNWhYIbMB+PB+VwZJXlUYtdIaxNU3tA9f+EmmmavyHVLld3ihT7oh5o30fPL+2tR0HxU
2UGjh26ujRog1WDZZhreE4tJLBKXz7vwyOU6Wqj1JLlEcuDGoLE/ZxMU3BTdS+lY9J//ei8if4G6
GxCaUJf/jtGvzp4i+XExFE3igpoI3bYHSTH70pIzULL8eGzpvnUcW/DaFOMqwawKASipTlzxiJ7L
3YeW2I1nvbcfIQWBgJXYaMLcFzHVIPWXniPod239s7pajb6PaYH41eHMIEU5C1ozRx5yvNIUh0nq
Ij1dm7kogHEshsT0v78Ab8wwDrrU8ySN+jh10ylCl/IeXFOBeAB7zLCW61x4R92MiA1uxdIP+FaH
KelF3Ew50d71T4gn61CBoY2FFFhoDz1B7etlZUXF+50LrDJAgIjEZiVlJt4Aj3/UVWGRuoCbWUi4
/xzd+hjZf6JzTezI1AEu6c36oh4g/joecH+sBV8Ll9PNB8wfeL17RzUETDFL3YrPDDKqRmL58ZjZ
j8e5kE3BBF+Nk4krfDkHcr/IU7cwVe/S9iao40So9YIL0+bEbf0qVns1265YXbibbqwyzlDV6wqK
Jxicdv6qfqcEtanYlD8GikzwrqLSnlrjr6fHRhfuCtgEFTao6fDg+060XE0o74s+OAya1OVivChB
jfoLlwaULNoupmEXcpu2FwcqZ/kaoHQh9Tw/x4GpAbAMOVVW9x0VHB+FojZxE7DznaNmKARcxb7c
Ur/gBICxlHLSX+bc25vPx2NDhiSvFKfI8yan4Rinb4EfdV8xZ9TdF9579YhUdNdyoOQw9CpA+0gJ
JtlKkIvK5CNVm46+MoFHJKzqQkUxojd+c5AOVuwhzuUcKUVDsYRkCH5JQ+iHZjtEVXyEkPeQ0TxT
cSPISpP15uPpXzzKMwkYbmlcgCgq3W5oMe8UpSzKxEUmoeE6U6+J4IMewXvSDNo7CgrWOo1DsEH1
FP296Gx9/AHiwmUElbZ/PoA50rLMZxFEsfBQjratwgNC2oaQpo73NdTYJRqDcfY32CkHWwe8FKUR
O6iJcuBaMCw3fyvuI3jDLCfNc+NjxkNipC+lekS15X/xmYA6gx4VzPPI4DBOvEfj61hEUwL2sD/h
T34bOVwgg5S3ssPW7HpbrUinEzySaOm3tFI+OO+UAondUaNK6IDgPN55noUyZSzSKt51w64KceOT
UiP8mo7CPbUXbj4Z5XNgfIHWxMvsdlVbJMi5aRASNx+3pXpoy5jEgY38oIRe5kj60/ah1SC330UC
6eKPEQz03j6EAkuM9h8UMMudLr0ZI1V7dLO9j9HzCHhDalYlR/q1ovuSB8AbCg95vOfnp9vtt3JB
FfZjZCQuqvqd6bdqYZbp6BEDU26hnKqSJEnzbVVxa+xYC0+aGSkI3qS5IQcKN7eWoa3klbEqY5ZU
3t/Wg1QDaDBOJyUti5XLeSkGQOER0iOIvsFZxoTEhVb6SjWFcOiSIIPPuh2tyMjfUObZ83G5Vi5Z
vD8Q1ELFGxh9/GIOFYf4MmzB4+LyKdqcBMOOWtKAFqt5VUcb9YDwPZ7MMVi7tmZnwQSW0rVZ5nb0
9CD0orJN3VIlannRlGPLH3QbB5SLD8WwGauVh809igsbHeS9yCyj6AoAGbOEg1LWQgDJPnfskIMA
sghqWb9EgNVr0orvKIbolwDRUGRxo9nVVLN53KQA9Rvgsp7+CuPek1c+acmfAS8DmlsN0BlUqG83
FV8KXNhyHGKjwOj24KEFdKRRXkSuVo4QoQ4OQl76lOfSkLZA7K48L5fSAxJclIGHF0rj4Mq6NR9r
XgBO8zhzIUpE1OhDG1Hdk7ectpekTTY0m8R/qvTaCtek3hajbRgV5VkHArlHxkPKQgoUUQfLvUKG
8qnmM9OAMIgXWXGX0orPaa2+d42DXn7ip7ai1nCNeAsWFtrsJwGFvAAineAVOw3hm56YvEfBwvfY
jS8cQ+i0IgRHahA5K/YYcmOjREIqZC6Uqikn7fy6AyfG0VjD1yzUh4BgwovbmNOTKkAit8tQlq2q
F7GUuYlTvXC7lNQU4lnk+Vl4/l0RcY3LcSkneGOP2XX9lHVNFcBeTo6BLf+dmzae/0ynS+yo5L2A
nrlbQy1x9fZeOPE3dpmLJsuEWp8iMXO733gHxPIhC35m2kbJC1BmQMWp0omnHMHRxQ8vNXfw8DmF
mcTWgNah9pAXVp6sIEkXzt/NF81b4Cqg5CZZ9fDszFwUyecugcLs+BS7fiBC8KceVslCFu0BqsaD
nxJNnSy70DgmoVYXsDcOaJ/cItlKdvkmeBmw5kDWU57Q4jh3yVhdSem2J+ZXevBq8vZ4Z38jJRjf
O8cm//MdzPFLO7QcBwZ2wAE0JMQgEgrCBHSu2Hd/2s9NbToZIK0F2bsv/a+np7X061Iq+MY+c43X
WSeVQjnPOwGcFRyElYNXSx5thn3uYfgBHoWh+eT/ejzupUrHtV2WeSgcW7BMhBh3S0eFoMkej2ya
eJC32JjS7rGxhQfSjS32WpX7MNEDjFHXDh1YYKPm4o1vg/9nFRizlCK6McVcpakey/koYVjSOUV7
DTIx6AzuDnWPpy2p5FP0owdE8eitZbSXPdc/+4gtrCi+j6AiwIkehW1ekjan/JF/46d9/AfInCk2
OdCu5Fb5Iqor+ZpF53xlmfFh2D59n0yYXV56UgVA6SJ7gPDcanC86LPmVDZIXgGcYNk0ql7lZNUH
plPhDjPmUbFTAc0OYMDfcdAd1ubaTmxXP8V3Xmkpr9tGdEJ+MkWR0KjW2MvnLXN/bP/5GMZdZa2Q
BIOAdY6KYxdYA941HIXqAtrgE+B2DqnJreXFlnfxPybnf7/ykPOjF+QymGdJcYTIbsCLKn8AVyys
UomwhxMVIbD9X+lDMUtaDUNvjFIzOGJ1AqRGpXhUdic+PeIRx3UWt9InwzqhO3vMddR7gtr3CgSi
cqtDU310zl3kLkyPNERA92FAvlIzOBrbx26BuQL+2yowoeDvQTKBPTKVAABd3VSDM5aH0KtAFIxc
WPlZlUTyvvTElttgJY5hlnC2qKH7CGzzMwIUIfftEk5lFSdt1kN3yyyPBfm5X+t5nBfmalveGWBu
k1pSO44Lh8HppWOuBKTy/v2c3YyAuS4kJJ15ucUI1Hiw+jiibUHAPhArEklEDfdF4Rfm42Vinnvs
mL4369W+H0BDErccTAoltPiUIx4GEONYWRnWcd9ZYe6I0U88o5ChGgYUoC19SHbzy1H240djechG
5u+Px8Re+/9tDg8OiHQioc+qWjagPk7lHju+p8EF0l47yFoSmSib2lY2shkiS1pvQK7onKYBEm0c
elFTNBd/Pf6MpYOO5fx/n2Gwz44ITV96ATFzJ4523eiTSVJpiXaFrlVJHJm83xJtohKvroQ98z68
36f/2GVnO+Gr2O8w/GRXvPaW99k6xTO/slfZO5GZZINnLmMQrERTakBNT69BkW8KLRH7cFZw/1G2
H1KYWzwQlrnxS44VMiINhIJXH6+lEJa37z9DZZ4UHph6QXiOob5e6BqJ4Mo2Qtro1qF4eVaB5Ro/
3BdlwkG7GGQsphocGww14miNOH7STC99LgMLNEdTZtfQUilJAqQylL3bTVfaeeft5Lig07RB90Jj
nGpobjzeZ8t+D1k0FJBmcSrmtgQ+vRsbA0e45Tc1YGxouzZQW7Q8wfq/GWIcbKVGegWiNJxiG3pX
u327XRN2+v9sqn/GwrhYboBmSRzgyDRgbIhwagVbI4IZ/OxAafhkQvObPh7T8iFFrgTFN2jjAT9y
u8i64LeyF/GDEwqAKEJ9oWoqknR/WgA2NLRTe6eosdtwDbLAxHX/OT1XZhlXP4ESQ0kDzOXAvxh+
TpJ3X/YI56+d0sUD8j927lIfgaHqfCXDjmT81JNNcuG6zeiinXDewcFn5/+ozaKTyNSI+DOka13B
C2EAcpg8AgAkowD8YlIvYqH4Efpk4CVCHj07nNUXf6HBYU8gpBfDzuYGl/N2K2s6n/o7B3hllHGA
Sds3AEDBKLSan3QOKMEAPVr5HlgGRTn4INsT32Qt2fE4r0GGV1G+EnOx8Kj/LC/cO5JXGvof2BK6
AE2qXpwEuH4lzTZS89pKsdV49Q+htGW+s1pt3JV9idSqGYC6LoMUTiy8dGiWEoN8F/tQQ/qhGcc2
8fapv3I9sOmwu4+b98zVnd9XUJQDzx38mqrYipeajXHx2o00mF517DElz8K4KyB4/3hZ5pN0tyoz
FxycMiI19lGapXnqTf1s1vPp5G8aiSapf6w44+c0KJauc/8y7/efgV5ZZPaBNAZiNbWwqLxw21fv
IuyHvXgpTWMXroQcy47ryhR7G6ZhEpQDTNWpJdivnqmayuZkQfR1k5ycNSaGZa91ZY6597IyzCLA
ngeHE8xxolD0VB3uL5eaxVNG19I5LFj5bh6ZizDQjThEu/3gFJmym6Z265dA2IpEcVSQWwTHWhbw
T28S0pkZMgA+xBBRzJlwHVXS/yZenfsfQZplQHmbWVIVCmJ54Yv4lHYjdkdFfC2klW1zv09VdNJB
lEfHaxiNbIxrzutikPxcGJ0PQCMseMS1wOLeJ8IAKvXIgeIvqLfenr9prKVwLGBA87NXrqI1SOiQ
zwhlqyxzKEd/ikW3EosujmnWOoMPRnMY2yfjgYmxmVDHcaSPHvitiEK24NLO8I7HZ/y7v+z2kGNI
V4aY9RH5BpJ5IwzhdIu0+YUUo7Qd3yRTIOFeswYr3NX2n8qCBFqJRgTTuPS/XtY0spZHi848FPpw
mXxXgq4cHBoC1EGpMMGiSn1aUfnAmWugh/sLHAOFMuTcC4yfx/I2GF5ZZ2qijk6qUw+KH3ppCZFZ
rxIOL47lyg5z9mJI402VrIxO9MqrJKs2XEqq94p/asV8JRZiq/8457djYi4GTkjCouG10RnsmOhW
Y4PbZwOx3L1OxxOZQDFlzL9oZYEdhcabAv5tn5F9RWd2G281Ar8PXm6/h4lsy9jIYyHV8T14KiWR
7ak1FPpWRr1sBBSTCBhAssBiR8uhSyS/hxFVthuUeccJq9isuK0Fhz0P5R8rTOxsAPpXqBysyNF7
pj33mwzCwoiBEulH71uGllJpUFZGdv8wQPcgxJ5B+YejgHNw62fkQB+hxQObWmxHxu8+2mjNqTCo
gWbkx8d+YZOivDaTKM/TiArPraVRSGWpqMvB8WJSvXqgZjx452pvXB6bWVgqUKypMy003vXQir81
0wj6aMR1PDlFxGPO2nNhOFNYWo+tLMRHSFoB+zHfMTDCXgBt0TRDP0WTo+Xn/LlyCowqLbZSSwAD
HEAYD4LzBP+3YvZ+uWZmARBQYBMK6l05XEPAqMUZRqcfOXLOdo3NW7k14RHEWX9aWwroCNqPtaTW
/dLdWp3//cpXovNn6gsFVmtZoWJ+yICpGagivfpRRJtwuzLIOTC5vR9uzTE7RZ7bQpQG5qbY9oKj
XIF/pnrt+r33HCebVuMsWbK4mWU5gJxh9+v/Zp7dQX6sQj+xSSen+a27PRBHOarANjSDqo1vg1Ai
RAC+Vj1YWVeWXLUp0fuRZ9nkZGFBZf6jVN/HDx65oL7/+3h4y5Yg74qOa2BHdMZfynWb4LbgsE3a
l4hzee9HUP2VvD/5GgPOQkIPyzhrkgNfgM36Lep7tWt0o2vDYgwmJ2o1s4xCKy5DgguXQyKx7uwy
p4WXoPXYGQXuqfjRNfUKp7Fwf//OXwBZKlGZMcosIn5KANYdm2Rygl1uNYGZB1tg1SrLewmejb1H
X8Br/BT8id8fT/F97DabnXteAPkH3wIzxWLKN7zhY/+OQHOowFNshAl6CKRpElpqe/H5sbmFe+PW
3rzkVxMtpm2TVjp80cgfueml/plT5E/RxBzqpJh2yJesXBrLE4sJBTs9cEB3vK2giEhzrcjBYWmD
sMA6VmeADudfO5l45CtC8dZfuR0XfdCVScYp6K001H5fTA5PhQOI0PbKTiNrmQgWFoO9gqn8xwrL
xlppftwFE6y0VnYW6etEAjptz8+/OvLpozsd73SabMDYZ0p0Jfxe3KxXppmbWEMvaRPzcAHNVNJQ
Rg16qkAKckb368p+ub8ibwcpMvvFUBtByWFJBmGn6JtqOpnKZMf8a558gFapCBRQf29E3qdFIezw
UqBjvWvaFUc7R6V3bv5qwPM1cLVtqzrT68HAJjK8z9D4FQ8r52LR0139/Nn+1c/XJ3QxBUE5r2Va
POveWyKdxdKM5bW370ImB50pgKjjN1iM8e68tZRVilcnFXbNYIPS5W3aDqTYNtvE1OxzRqS9QOEI
bPDToDnmfdX60nV5bZ2Zx95v646LYF3dKzaqBzSlkFQ4VlvNCulA8QHUo5UpHyNwisoHpNjJSiqL
RdF8HxtAyeY4Eo9W1WA8EOjHhNyvMdWNXVvcGZhTy7cVs7aKnTgiNws4ZKMRpJzFxIYeaE5Xkx1L
7gF8dWirg8gNStPMJKD8NdZd0E1O/ta0NH6uXrOL+FPrzOzUv4sHdPtCegzapIf+vNanrS4uwJVt
ZqNpSqJnMt9OTmmVZAQGuNpVl2Hn/QXT5xPSLrIJHNHGpz8/C/qm4BXU0i+QfVru5uS6OgmpQZ8T
8tOnn5vXmuxAdUQ44J6sn45PB8s5VSfRVmizeXH7g/q8FlMu+Z3rmZu9xdUxaadEE/MUMwdWdac5
pA7EOFYczrz/2ZMOuCjw6uCzxAOSiR+LOkvGpJ7gu/3kqORBCsqjWt9yPJ8AeThxx7RHz6eU1R3N
VRBsaHm5S6s2QnnIl+zHH7PkddAbhxcI0GXoLmEu54bvhLEMxckJy99acM6SFe9673UwSLCuAiQB
1CrPxhwJAH6eHCi608gUILLWyUAc/ngIC9V6AP9FEDRiuyP7xAYYoVjLidZHnqO75RsP9jtABGli
D5S3xd1oqgQsfInVvz82u+DmYBbcf8C7C8LM2X67U5QA1H+1WHmOXQTW9J6WZNf9kl8RUkEkd1OQ
cSe/A+4PyhlQqXCXYeVlt3A5w76KyAoHHG6Gpc/mUl/qW5B/OQcjoepefONO8Y/sayDizvhhHHsz
fy0vDYhg661CpQt/WmvbvXcyYCIAFb+s80BdSyxkDQgmzytE1XP8FIQc0EAYLwp3QYIMCc1eXHli
fqcpb0/NrTXm1AhNIRi5onmoUOeEO4c/OTLT6Iib3lLs8Blsj3a8Uc2BIC1IXp9V0yeX0ztQiyeB
ppd+N1i8KdrdhgcoYLIgRGM+3g/3Jwlaz0idoccbiF0ANm+3gxFMsZbHvucEWUlkNCyvia2wPRa4
Vm4tMBsOxISJ1wyc4cgbzlY+6k3uFlbtdu+GW53yl2wjXIK17ORCNH1rlLnMvRRNriBM95z6uTlM
4GWerIzGJKNrsIoFT4F0CCjZQIAFuVD20tT7IkgHHe8fyMpDteqUWlL8JAsxPP3jhVo6uAYP/U4Y
wzqJ3+H8lYv38qZvoAbOOSlYiY7BpdtJh+QlPxY8kXf8ztsGp9FRXPngn70T56wxZ7IDRUVxbixH
C60B2h00EN9uFCFVu6EsJM7hkKLzw6+s6EgCjc5Kqmlergx2yRiCAGTpMFakshljHj+Kaj5F/rGp
d9kFt8s29SeiZ2jcnVaoFFh3MI/r2hSzU5qxqtAMGvtHyfN2ULVDj37J2WWNRJ0PTbsIWQLeX3ui
sI9L1igT6AyjX4CaB+OrXs96ZIZHdRfD22KL/nq8a+6Cuv9Ykmd3jxolELq3y4ZUpJRBagn7AWKm
jkgLOzEjszogpZsgaIG+qlWR3E7PxmVNBPTuELK251W+2rFq3cpRi24Ax4D+UOu/qtOm77f+MdwN
xV9/Aqdk+PV4uIvzivAdqHPUc9B8fWtxzEVPqznMq9BsRMUsB57wH1HuE817Hnda+G9D5u8Rwmmi
4g0fimvl1l4e92Iyxdg8U5i8JENull1GhNpHWm0nuUH6Ioau783dzGV+jpKnRCtoDcb2mUQL/UfF
H3EKyeMpuIsrmG9iSWQSYaggz4E5MAKCBOPZ27fH2B17eInYyR00RJza3Sx0S1YBiEtnCdwTKNch
QJpzqrfTETR91gZxAWo4wCmP0e/i3fsszu1Goz6kVybJrgPCOZI72txuTYOFpQTD7QXLV8aZtRf6
sh31AsZLKAGk1nBozulPleY0PoaOElAE5+Ohs/iXE3fp0Mm11vjPhuCwL4tAAsw0AwbiYyYEz2W4
xxZSzkc/26TtuQ6eBu8iCmttW2tmmAMtZf0olC3M1H+7/URXvCEbDnwPAtS3aM+fm7W/X0lXR5ZX
hDBDgATHq3efXljt/DZeSeh9p1+uQ6LZhqSAyRQlBLB3se1ZAXRO8M7ugiOoKDeFre8nM93XR2V7
5Cz1qz7m6GjcG+Z0LJ7AAXv2kKXZblFuQJEqORqo6f/7A3PzPcwNkGQ6+lXA43qsq7dO/4E6IMlB
kQfOsk+9dMfaxOapIBtcfdVO3JIOXKupqyC38/g7Fg7PzWcwd4JuhBoXipiWBLS7BqDthvQkc2DV
30vxJlJWrN3Vb7EKCgosUOuZVaLw7L89q1UaoCsvH8JjkEMkKqbCe5ORcSTg8IV6wJQCNFxY8nmw
kHD4Ox54MyhJjtYNun087LsizH8+BOldUHAi/fId91xtuV5LRilQ+/BoDC+iQjLp1PuQzw0HEmzj
M5KfR2XtCfDdjcVsQQUhFJjAZxw8cj63gxcGdJANxhiCeMzR7HJAE79daftItsOnIdtKhi2X6D2H
iMiXb6ck0B28h3J9ZQ3ukuvz0K8/Yz6NV0PnoMXW++oUHiX/Zy/UtABe1KvP6X8RdmXLdeLQ9ouo
ErN4ZTiD7eM5tpMXKnESBGhAICTE19917tPt9K1OVVdPrvhwQEh7r72GxxZmZ9vtOr1GUz0hJwyy
7CB9/+8b//+clVB+XjnUcA3HjO2P/XKbGbwouny4jNk7hV1tC/PYsC3HbwqJaz3y+eT0Vxedf9V1
4CVga4EkNwJC+y+5EJKN9DRyvV1EqQCQwLO2Wsqsihr7mFX7B/73tx+PX30NB+FqL9/ncqyRJQP8
ZAKPYUe18ut/E4n2aq9AKD6tZVE7NEZVTVDc33b1BKAMRlTI5Pnve/Un2IpWmaJVx9wTwFQGk+x/
Pqh9KsZ1BQX2YqfXPuhK5Dun7C8vwr+23utnoMK/KvLh4vSngpAzZrtW2e2y5lPpYN44Qrb6318j
/FOmmF+/CLA9UkAyGuN7/PHQVxM4XjDmL776drm19an6mOv9E3YSJ6CeUfVjK9/78pvAHfxImvLh
IGs48oPXWz28PsAXtSzP317Pn0hRqd+vATQvT09xWd/c2errb1HeuENSZuUjoCE0sLw6XUk19+ER
/zrXv231/ffajIj945WrfmcPCSRZMf7zpz2k+LPVfHih5VbRcjzz8h4gW/oAiP54Fx/fXf1Vll/u
eNms1X/fk3+9Bn/ckT9KODoTMFF9hzty3JfXNKjJ5yaxNAk8Ss6F/AseEF9v8D92nn9+3J9zycAq
tyY5Pu728u1Cqnos31R5vvz8dj4+X+rLw3lu8Nddc3Pz/Xj3az5+nOr//r7/mzv8X1fwR28l+m0Q
LsQVZN9MPd9l1fnbw+HX4fDY1A32/PKlseUxK49lc2ru76q3011Tlo/lTXn8XtPqb0vy/9sR/s+C
/DOxNPNJ0uU7rmYsdfORV3+1Zv3L8/3T692yrB8Khw8wCLcAXwGH3O/1V/CZrQ1UmBKL/rw3y23y
wPsnKERJLT8QZ/7f9/zfNfkfT/2PjX6hFB7hGhehpkcCci64ztFVQFeiRkeOMvsZtLcK/g0QiXbg
/mB0PEpog/9W3P3tZv9Rokrbtp1McBmHN4mX+vLxoEpS3Y7lBW4u1WuJl6/CGvg4HJ4Nzv+7Y/N4
c7x7eY+r6vbLE97An397/P8+iWGpDit3jBsALEM3Hv1zZ22tLfzUw5hRRODHnJfly6Jkrb/18h2u
6moZakHuYAgi/cW1FVnAtl8g5i8hRCiGv0WR/xmPet0eEWJ59VMH8xDmtn+8G3mQDy4Ndn75CJDq
Vptzdyvr4J4/bLWkZYrwNwQe1OFxPtEzbpA5wtG2xWZZw/e61offw8V8kX+j/f8/9yhCV4E6DZ67
IBn/L6T6f8sEHcgllGy59FKBxAwF/QWH0Vi3U0uORdSaJko7fQz9Zho40pnPREbFGZ7E4n7MOa+5
l+wgadQ3svDi6BYVXEiedc3ek7+pRf59UuJaEzjkX+FVoFV/rPQtSvZcRcNymdTXNUawsngZtr8J
vv+9iV4/BE/qamSboVX556LRecG0LfAh2RW1fYXQfocpDS2zv3mFwTzg+rv+uV1ivoA1kcUgvl7X
xz8/a1OR0vEcbK+oauB5wkHR2xFNgnT1ZO3C711ih8+dbZxUiPWBJDUIzC/vES17hDSpRd6qF/Ju
dvBLrXuEz3ybpQ7vvQ/634qP2TV71hVojWNoH/mEctwVqn3YAfW9zdJN8OhyKWxJ7GzBorRzYLtT
jKHK0QVRtx3DdZevDIZpaTVkbEP0RMtBtEkRrXj0O9ZS2W4qCM88tfxdW0fhgh3PGwTZLjE/9TbQ
t1lpFp8nWM+uFawbYVAc5Xx/I3pZFpiDaaH8dJdOC8yJShjakeE3i/O2g8aPtgi0AsV0cftBJalU
534thD/0I3URJM/rOvzwa5CimIvj2dRDandUEr2H2U7Wmd3PpR/jHtYx05jAeCdjma750g/pfaKo
EuelkBDEhVMPl7w2XmEElaV8byu/D2BfjnaJSWOvmWFVrEcqjtGerf0JlwL6TdAp89N0WD1gKSeK
V5juwrKdE1DiaI5fDPeXzLwr2m54qVPTZ7eJC+BnLmCpcYbKeXvWfJyh01fpdMd4Zmxtp3B52gTp
3vdBmB9zIiJSKZjqXqJhLAxYTLBM0nlU6ONAiApK7hPj6tDbtE7VCE+nbloGGOhPdIT94OrmXxvM
vsI6zdXMa+RDaRxQsR+Gg+/jsUXvR9LzZET0SyNwJDjKRAaYP8sAHiaKbvtB5tfHvcVrnpaUC8Ng
fRaY7ogQCPHa5gR6pKhPO1gzDWwOagOx/g7EdnRJZQpJRHOVdFz4cnXmdvM4PUjJ+EtquOJlB115
fxDz1Jpy93x+Um0fDrc7ogjxnSZmjr2b2rBSAYn8KdeFuXUb8dcE+LD7NWaqD86xgtvkuZ9NtBwU
lCdD6RVJfw5qzhEc4hQvmiiIeVzOG2TPcwy/jIrZtN1OK+KS13LWCwnrIhnZpxJ0/SxiC0HSECwG
2ux0g5xGSWregiW08AzMdjyvrjMrQs2zaIb9Ad2taPgEg9w6S2wBpDoZ5y/jGOUEKS0FPPADsfRx
PRdZh4AvC4QQnlmhr7y38AgZGGG/U8gkYVky+/Q4DSwMqzjIFT6SgAhFezyNgwqheKjXnoIpH+/h
6m8c0p6DSw5tLL0sAXRrTSh7BQQj3ZOowiTGft/cXLxuLcmeHG7j00pMceQSXOYKZuDbTwtjROSm
9YDIq5DsmMX1ysRve9IPX0QAO/EuzVhbRlsBLGu1Hb6/arHEynxbs3ciXI4nitjDX9BGSPRIMwwd
u6HHq29w+o1lbKAlAnvfLMhfauHqBdeSqeBlvnAFzdDmxrdwHc1YAauef2xy285hIHwP85KU3cqc
FbqZqO2K6qpVO22qgMsT7qJyuAI/YoEQEZUrnfKPQMdyPoXDyi1w2KHd670VrCF6vp7wKg0ufggB
PsBSVX+ZplSsd5ZGHHdr7INrmk4kfnLjNCxj1hUX2u8Zp5VJRdjD06OPEE+rCOycDBLhXsHs0BiI
tBAPwGgzRa8GRXv6M51bB0MKxwp86SwTICO2c/glh3zR14Agsh9zblD37YtCaAkj/fgqe7F9n5we
GdS5Q450EnZ9qLzoMZPMhwmmVg6mI9dFhg2hiMx8E7RQoZSjzLBhmYinstnzncSnATrNHysCnHII
v1qSNnGou/4OBNgFBki+xewG/aArHYnHEFkBHg/CusJlTRgOPkXkUOHQJye7mSoCQ8WPLDQqgS36
qmxZzJ4Ujdy6CM6D/UKf1kGixhzGbj3LjA1vTOg8OOarFO+FjIP5TItFHXeyrdMRNm0qLPFMgvHA
lSjohbGiH56Q8NJFdbAIOFljEONut7UbrvgQpFzlzDN+WXatsuO+BealmMbgHpDwyF8cnH5gDkZW
FYIpmFxDiOIOMjvs+h8YSDtfxuFufixrXpgGEEH/fQMt9cWrYYnLyNL0Ce6oRldU5vPrbjimIvG0
pWkFVXEM/VIuiD1SFI17w4sViHLfbas4J0m7wHeHdpM8Bj3PbDl0Wr3OIwbvpzBbg+y4pL592EKc
NFU2WnzpIBH5j22RenzYU21NJTg0Bi8knTGtSOJWT5dtmehlyhBzhJ0oV6yOFY/GylFt1jpyaedv
ER3HEB9MQkQCLT6WspGdKTBMb3H1VYj1OVUZGEy4jcPA4Wa4IWIZlQbitZBbm+63gmmkESRzQmFR
HpluqsIIKHLF4nn5CiJ0/qx6x76iZ3MDDugQlsBp0W/z3eJavZ5GEWxPI0iaw0H3BDUQTwuFqc7u
g4aQFfEY8NxysEFnNMI7PtL0HHVmQnRSNJDiDVKRPShphxyaOpXzaksamP1blxLchBY3Gv5sgUu+
x3YK4kpC/Y8kxElEByaB45ZtSNrtnOoZSSQYD/Y9KvTVdy+A4YuxFusC3zzL4EWETUFl/KbzY5c/
2b7AKpoEyU1lJ2JhPHZlZ9fYz1OQnEjOJNR6WNxVWyzTG+0yAk/1ZQtAkeadGY6JmRLZkG7ufm/p
uE2NGNL8AYSiK3IS526suQu4KZfMabygPdhidQswdK4Dp6IVQc95QBDMHONTjmunwXeIApQ02zwz
c4NnQR6CbPDt7RKugp2QKBF0x60tbHa0oTKveU/lUNl2WshBZ2LUt13fB7dB200/5ZDyZ59ahPQY
xkEryLpp7ZuiMw5eYFoly7nYk0TcqcBf3RE6CVcI2AAA+lRxZMMD7NbtE0+M7V5UPOr5gU4L615T
Y6IvwigKj2vMzpbbzETe4jT3MHuCyk6T/k2ajQDNTVqMmVB5YLsxm/YOSTeoUitvdgNih5nWdwWz
8N+75ZOEbUwSuRNYsH1XonAvwkNrNEethxoUTB4RW4YuWWX2sI5hj3QbWH82Ktd0gvTYuPTURXBE
fd5lEbGaTlqiVxvh6/HSbm3Y1cS3sGonuXJ1R1qe3OU234d6X9apO+5sVmCAwgSxOKOhQRMcbqOV
34OuyLuXFu+QKIMAtLDardQRVFgj6idUCzR3/kWNykb3Elelaptv8bvB6vgWtVk4Hdodf3PMdOJJ
9WgxywJ03o84DDZWxRDUPC9Bt3+mhlDWIM9NPAlMDm+UpehVbM/Hl65NB9h+roI8xxvFEPh66KKs
5BH9CUCBfcOgy/tn0Y60O0jRaZQP65yyA2Fynyq2hgz2+JPqhqqXVrNSoWK4IIlr+0y4pbR0/aIL
5HP1Lch22YxnOOMQi0uk8CX4adSJnwyJAvog1Dr/Fly1X3Ruw6XR2Bp5FfcpRWYxhV4P06a565tW
5DEr7S4w5vXSwmNsjslS9UPe3Q9gG6FwITp6xBmS8XKkXn5VHmVOuRQWTYXvHd6jbdxhnS863OWS
up4V6D+49b9Ckw9P4djuEPsZ8VlgV7umIlpsjMhChJ0JSo3iPZJphqojyOQKaUHsL0W/MPQuJN5F
Ew04DSbDiqd1y8XbtIXtcZQRJjpBkR7HndD3Dm7cdzaQ9gkRb21b8aRFWFhs5/BbwQiQG7bqAY/D
0ASeomkynpCuluOBqjVjx7wj2jRMr5u8iVYy2aZPEdJWbmSHAwnm/ElSL4mZ3T1uEervns6A1Tlc
2DBt0lNw06VojJt0G/VbG60AwRlFmV/uHCEEZcA26OkWE9GtMdtY5M04K4b2TsN7CsVIm/R1uiqi
ajQzu0TpvmNQBEAdKi6es4lVwZAX+pd3Oe55vHQMPplDL4ajHYrFYNvC8XNB+6Xm4zyk4px2cz+e
4sAmUR2ReVqecnAzBV5MnFn8mHSBHWroveH0kvOYV5KsMHyxCaAU0l0rjSjmqNHIhsTHCgHxOS1V
SBGribMz+1ilTN9jM6DhmBKHzN6ADhr8GGPdfbDOhShdNo4pZgCg2oHvb7e58grRg6Xqpr1JsVMj
6HnGwB1BOqkE/O4QFFFmUbzedikU1yIV+FZF4tRdtPaiQGUV0hvdrxuYkhmItuVOg2kvR1JsGDb2
+UcX9XDtWqRfQbzdPFz900QWD1uskqnkusswmFrTMSuTRYwIi+RXx05MRvxn2+WcwH224EPNTGYV
1B6TfFLjGPwkdM2BsRVWwALRzFxW8KaDebHFelJV0ffwKkvn5GnhztAmWeZ8KXXQbV05iyi/BKxI
+8onGJSUEG1jPqJNj0rUgcb+e8boBj4QiU1uNX6GsDub8gdozNC2i3gUv2zkxvtwZJ1s6DTjlRwy
SfuKo2rqKt6PcQ4f+DyFhmKQuKY0sf6REDbMBxJho8GOovNXrDz2Yh2jwOoI64I6LDi8nbmM5odt
U93c8B2KZNhS4Qbgdyj3KLqEDE2nxx4tlKVI1tmjkVckm6SrMrfK+zXDcKELB5iionDbO7Sxm4VN
uHUEGZ7QIrybmA/PsNXPgDP1KIeJGpHlJ65BIYinIxrxTngbEFqXhLhZIprGX4OYQwRnpx22QWZp
4Zsi29mnX5f92fQu8XXcAuLAHxmGW9zZGR63YabuRYqmFXc9D158xJPvoYoVacg8ZNBZhmOc1RE4
B10ZIizvDbv1JuqxG0ZzanPms5qis/tKeZsQ5Ltl4kH0+5Y1RcDZV49uFbDQmpq01BPKITj5cvoA
Ya6EIwH32HWjOeiLZ5eusTom/chgvZilZG3cmvbI18MWfBKYpIJZPysellFCu69hklh5g2ZChSgJ
V+CWPQ3QroJYuSPMoOVaNbkPu7Dp4mw8TW7weQN7L/apuRWPCng0O0V6jPVJi0VPL1PRcRzWK1lU
5awEiYRrITrkVsm5P1C2m6SmahT2bEIxf8AzmeJkXFKYMwsx7dX1CM3LZCcT2mAkAbOqE8kUnna+
6fGILGATH0KGepf28MWtFExjdhwecYiE6SAMH7JuwM69SbI8zFGoUFyPQYT3HmlRcLNTQcTu1BzO
6206r2gYIRHEfAQE2QK1PgD8E2THbIdPSrhed8oIKtmJJTBMZkbEU5lhCQJq34YWtytKJlsvbEto
NffoA2pgw2/4ddsRYhsgTqxL1/edKrVVRs8KzViAUeWDCMgCBMYAjiqLDeqOmzgNtx4VlZlpjSCN
HJourISoCuekC5FfAV1CmecDsgw6tM8aO9QSydtsiFpSK+L4fVyIYirRHGG324lM4srFXTJUcd6B
7z4uncqbVu0jPFaE1OBnIngkxNbXx40Lh3F/kU6hlpRXUUvp4zbQ1cIzzBCAsGNwT9Ge/CK7Cr7u
OjXhIUN1bXBojkmMoGSo20uZraZ4mFhXtAD7x/xhmjtXACbcQonqcsTXQIoSHEnU3EX0xONUfCtC
vb9FQeSh+LDB9jsS+4ZeJl5DmJUncKumrW+fCx1gxbtoxPmXxx2O8RWMgvdgoBb9RToC/ioAWWm8
ydIfJootGs37et31dugsD+inJ5DDeLJklxUGX/BC9zxHQEjUY49dEflOGz4ESAhhPl+Xyg0bodXQ
wv+jYltmvsaLhE0eG7o5KdFeA+1hbt2/U7fGP6WPM8A3Mo1erPYLjMkW1EawO03wMqucqRjW8mrE
GVrE4tOOWSGr7FrhAxycBTbwpYuvdAy1ysqYEGoAXnDsY65H89QKHwTou2wOhU80qofWebo3lGxT
VyNcJI4fwq3dTDViO/jFp7EgpU2IuqhZxoAGe7W8R2HKYRdLdnOhVKu+9go4TdkzuLpeinHM2CnL
7RIeIu/i6DAEFvNgNgqJlyxsY3vArMfBiyS9er+N0Uy6OrBhPJws9vbHIh14UEd9BoAJUFLeV3pP
Vf+Q+mDob108yK5cwhAOKrNDuhGiq2ifVF6v5jNmJpzqFNAKbYoIhNBqCkVP4a2ZRD8ohK54Nvuo
LQza5yRq9rhb5srOkXunNrf3AnG1OAVgrb9WUafnb8EaFKhelzWFi7fkCPSUbECskwun7MOlVwhy
AxPyrIpAufOkCNPV5MNYNYFc01MBNMfXArKAsJSdCE/5igakKQou+qP0QtASo58Ce2kX0HttAgQg
aYaqSpV2w9ZQI18whj7U48AOPPCZtZv5sxYjB2TsVJYfBwNXz2pAYUVL6+k2A+5XMQQ6kD4ho2RI
aFuFoiMAlwUmq4dCz0CGNfoyhrhH+BXCXToYa5A5BTC9mSW3S6Lz+dR119ZCjxtesRZHBMjuADTB
l8vFbKpQb7muVxlt3wasMoWMcj6i6J1oD1yrYFPtbDTcBGsmApBlghggDG4iTNtHnIAos5LpFikw
gHI2gKX3MFZHrnmBru00IzN+QUTlRhywb6HuDFsJLiFdQSiAiQTseXbVf1JGsQd2nrwB1Bl9HcIM
EwWThOgTpYxWCLqE3NIgtg9VG5AiQ3+HfQET9kDZhRyjKcfROnhQ/WuYeBB5QiEiVBVijX5aPC5U
BT5h+TH3wIU/1nhuv6Mi86xiw9Yj3XPSU7Sc1BYiyj3XRAQ3Qyi1O+wW/ygxScIMjsarjuDuA2zq
6ndDAQv51ec12P10PqRyyV5GHY43ruMZZMZTolOkU0Ij+9bZbZyeAm67kJRuJ31U0qFA9ss2gkCt
t817jKzWFqG7QFUq4CtxWhKu7F7PYwtL2xwQ8YfvN1RISg3uGbHc7UfK9vRTt8MuP0aJMvNxwRGS
vkY4tP15b8eQPeIqN2SDkSXF0QafuuiWpG3UfnNq3vHApJ7uwskJW8mCd6rC+2VhbhbnGnE9cAr5
OkM4hcWQSPqqHYVcoCVWoDghWytf/DQ6bGtCwGUXpZHvqKu4UQLmCXTJYGfZEpqoB5dsizp3kVEh
jK5UpuUL90GIZzHZrH8Yh2EI6hRlLp70rPpnzlUPFha6JfuTy8FQAOQYFqDNB8lDZHdzLBEV1LKd
iEPbsqCocO45uIusNu3WGzMEeYQNW7KgDlCtuhvYg4RfgI6bi87RwB1HVBGIK5vtkF787uYfHaez
hyBcJuY+5gQuCTHzAgg2ukW03oWimNLjN4mzGK3VJ5NtG6/XJd/sjcW0Ctv01V8ClVu4XsQy++lt
8RnvgTyoDPJdIPBQfi5TcuLbSsTJWAV+cpnSzbRHEHvHsNFDS+HjB7MEhoSaHY9rtQH5ilo3G8qB
jgROH1SkmAeF8X69JiSwV24isFgRyuHyVpHltwDslqVBZZrCCF2u2VIm4Qx2VxAB8qhGY7PpeUaP
xJueYh+tkc3T6gMssrv2CH1I/CXJUaXgttE+qHvD/TeGRFPUkOvUtrbZwSFDvKyzfDibYknk7RbS
NavZgLS8OhuN6N/dji3xPLQob1pgfD5kYYljwqS/YpIRsOr2MDubLjFZWaiYfoXKN/wQwTL5n73p
8vYTSN2WP+F4jdGEeHllJs4CRRILESiVKJVjdtVzVLESSA1KexacliRRALpmpuBv2gLawlQAZEW/
ARybk2I/YaeaSbUXSBX5PVu1i9sgZcId2JTLB4SZa9Digj1GlTYvOxwF2RzxqteT3J9H1CFvwYAC
r/JZxl8xRMcoB46tygc3RV9Y+j7xCE5IekctscMYi5/9jsdTTZSIqe4WovJjJpxKHwoX9vASmcbl
R9jHGRi53vGxnBDklZ0ofI0fcrcMWekXEzbZgKzhNupl1EwtSr4mVmK/3RSZs7JrC9AjEyQ7/ozY
SPKLVXolwKIAhKFIzbaswoazMHjA23l+TlW0Yc6hBIHAchhR7HajSABJb1QA4TSUoRWJoKqwUuzn
SNPhlV1NrhseZKB/rhZxG3pV/tmiuu7PoDQAXpA4G7NymhQ6ItaS6A03kz6iw9guo3HZN1vgYZUq
YfaY93tLyzwTy9c9LUxcipSj5GI6izusglyDpD/1BgCpm7OnEDimAF6Q5VB9aE23EiCAR6qBy4LX
EZB7UILF2WK7lwgfgPFih/a5mDzyKjDFSGZcjYIaJccZjbdIR77JsVu/Oj/J7zPgu8fBGtRhAZlV
lSCs8txzYE/N5NHpVeFocE19wmeN/EBLfksRxqZMJh1+cBao7100Bms52U08JyiwknpF0701SzTP
Tw7uI8jzQl7e+8olSrWJyrTZmddIbbwWmJhfZOMby3Y05SJjGPVkEWvfRo6sgF5egXqDxrvZQHro
UcvqwdVss72r7cizAu9DMr8UmEEDozK9B5MQQIqsFjYVH56BWXnmKP7vd4gIX7reYobXhhrpTK2z
/oEHMyDo0DP7vWtzlPus5yBuhEDObhY5jNnBhXI4t4uDPzAEUjs8KgBl4jmikccaDZLihBFQioJm
ENmjBwbwhsMh/gTPB5Mhimk4ZmztnrwGA053dEzr9BbjRsILXuBML4NZIJQhlX30PVsXer9wPWGC
EWo9VgE1FptYHM1vpiDtU5jAf4GavXj1tB0JRjsWZtRhPwPo5ysHYrf14fwEWVs6NNgdUZWIrkvf
18ix/qhz2L6zJCWI48Ec6m5zEgFcwegRorsVBtMZlQx2rjJUgOetSISC2WVhfnY5ZiAlwE/xJetC
CSAMoOEzrCCka0D9X4pqVJ7A1i5kS1ylHEU0egjb4kkzH9/ksHwbSr319pMRCR0lDmUAtWHqtDuh
hrQJQHqMsiuo5QWGZlOyDYdpacmjbjXJS7cB56qo2vB814Q4c5wnxPUghR2aoM1FArNky7cvo22H
324qtKw6aXJMkQaTvcpAqhgWbbF6w7QfmdSFQw9cyYVTdcS3ju47lvR7ubi+OA4xKgbMIFoIn0Xf
P896j5azHg0WVYKsI4UmEa5veMm9Ok16QFw0IlrGF6aXXSBis9hkk64wiapI7OnnPsQQnq2idc8g
CIyPApf5sHapw4pYrlMNNMXmQwVG3QEY6H56yxa0jqjavhsd7xcxRoBwqM9uRHjVrlhTpC8xYykU
G5Jnv+W2R0VjhzWTL1uMURvWoJ/Oq8GymkkSvaO3uELmNgfHzHZS3eqV8QWAW7SgHiLRmXHf5s0S
px5MtGxk3wu+mSck0+GrGnTL/gB8cmurzcXb9yCRUh78Ok8fYEmg6qFd2mc1ysoA3uHAA25c5GGp
6VwHj39JeuTnjMK76TCg5H3JWbzrr6CcrkiwmVO1iGMcgENbiTzQh2DrZn27LgUmzVnsr6ts0HY/
ZS5iyQnziohhXE6EOK+TRdLYlm1I8mAm2KPTwAvxPuBVS4DUzmn8A1isCb9AVBvPX1FbdmBXOLj4
YP4ds0MUDCqssHGHXwHAy+xotqUnDVfO4AbOWxagjcJHA8zPQS5b1xDODaBAm/SRgBeAcrBvJ32T
7qhk6wgT4a+ZxGi8brFHkUbyMQFlAuN9UMnRffQn9GWtq+jm2uKw7wbOTMkIeOpYDCHX0Jd5DZAi
d+oXLTCAAvI2mLccTRnFas9wIy2Ii2OFF8J8ckqFADl8h5ypWF0Q3mjU9vMhFitA8FIMWn6RHYY0
nxQ/zm+nngR9NU9IGW2Q2EZXjCM6Edc7wuOCvvQYfeT1vOMX3mFPS4rbqV0GBIEBP8d+0uaPqc+S
36v2pG0MDaew7Hyff6OIuwAWQVaCaTAm8YcsHQJ3Ghh0IqBDoyEFmYnAAtkviUWu5mwUIANkmQZL
k7oNm+wWAJ48QJ6cLQ2WHVABzKoT8Oh2LyGotwFeVOkD8Rirse8fllQBG82AnoAJkYBdc4O6NYFB
WK9aGLb2CRhELY5cUfE06WUVz5FH5app+kLCYkf41OTRSqaLHjG3F7l2aPYKBigtJiM/gAYDlbxP
QDnC1DOXGNWtNPwyRuF1zsHhsXPevGvzUlGbhdi3i9RUnBVoflZU9LQMckCkrsCMtwIcT3/gPd5A
GplWg4nkZpauhksJ9V+iccaJT4UzQQPq1DT8D2HnseS2rq3hJ2IVmImpqNjd6my33ROWI3MCSQDk
059Pd3b3OVV75h3KEkWEtf607lQpKhbmVkCLaWQU0UFHdK0pB2q84JLKV39PbnrJD7RWbb+vW8+3
T7mZXBheBT+3HRxvqrbDMrRr8WxVHpFqNMFAPYc+wr+C81THy7MBTTP7Luy34q4fdFs/qUgU4qSD
xjMXqQxwfTtVwnlGUmWLcxk1MqbdtN01mfp8pgh3pK6+AODVmkZnUP2rr9ZSrDA+wVC+u1lYy0vS
x5AuS+OEIb8wMPNHXgzueOrcFoxebsK8+7Rn0a4gZf8WvltMzd6u0qwnmfUx+F3l4D7vncH+RisG
HMYA4VgfkfkxAw+00u+Pdb0l0zFbIVv7YDU/te8sy9F1sq7fd32y2tTZFIM3TNAj0Fv5XhAsdHfP
baGX/KwJcOV+6kxm7xHezYyUSGBm0yLUwBECCArksjWdTJfb8MWU+sPgQ2o9fHLtvIHIJrMahte8
LUDquWjNdnDrEN/EWMqbsEiYaD3VYzJ/p8vJX2Kbw4d4cTl56YSOYQT5IH7rMNedvip4/u3YOmOe
E6JAYfGt0vGMQ68ckuzIS0YI1zWwv8xNG/J5P5ihl6gqvE0CfXTZ+CAr5i7vGA9lqkNpexZTO/sW
UZkae/utQarI5DjlTfrrxlP2L1OGMu+whK1fvOoF9vxbnjh1gAgtI8A7dPuGmts2rX5S2AauIwOa
5g/X2/RA3lI0sts0l2+ajSXhsbk7EWU75GSTyl3GYLjyrW1haNIswF4ADAy5C6hVbNl17foAuiiO
62IHjxF1F7SSNrjrJmS2BwDr0h6HReIF1YO07pEKNYkOgDgdFgNeeXZZy1w9OZBY/XnFzlK9LRIw
66tIhsK767h6it9LFyfzvbtiW95VsQjteTV19OD28Vyc8sy2W9oVq0tKaYQQ5ZrZBo82qkqyqpZt
A50rnGSj34ZUKL84IvYnJjbEvXycpZMs34PBr1hdQW68u406h8DXLFAqVTxsu99mU0FHIhhZyIVq
XG6tOouTB9KVYnlaLPziuWlmWYOVRlRz6Tyxf04wwdOy81svcI/EWFbrYfTDTLLK5hhBRjgFxV2X
GFalQWRlT2Mvou6PO4qtRK/lI3SbBylbOLGpt86XJKjb8FAtTladUGnYeu+E2h2eOJWb56F1uQZ7
Nx7Mc8PjyXOnbJN97RjXqF8F+e58da6r7FqbjPLWtjr/5Tr4sh/cOuZkjsConXvYQ8YUNOC9hDQM
hVv9NjbyGPow9b465LYPYE/B4bNLVQIMoNjYLIwUB7dtDps1jcv8sSSc3x0onflG28D3UW8maBIB
qbPisjAP8xdIhOmcHaIbf913as2inYbDay4LTABssmyVd3Q66ZhjKEIi2FevSvK7yOln7xQyZfk9
7rJyOztr5RUnreG/d5MKsl91lCPPWXCdN7AkXNv9DiwGYBfJC80G/fGCzSp2hmUPM44a39FzxPUh
uawRpynvJiWZ4vns9Iuj7tnmCBmSrQ3qn11DP7ZbvdEND0ZqL9oHegmBiVxviIhNs111H/Wxvpdj
RQu4zg6xTHOwBZZRiBXTXgTj2cujs9YIRvywD4LUm0IUv9ySXKtiWGkLVEYtPdawsKce7bHdtRQ9
aid0Mjv7tusIvV4yr4DZBvSBxkCghcNGQn0eqm6Mqu91P4vPLhj1COag0OGhu5Bqp0wcf4chDphc
lfTuG/0RGUfrWAUcfdU0lo+QJq052Q6q51J1/m0vz8Ky96vWRtBWkeWaVkE0pmOtFPMpNyFmGjcc
4HdO7ngsgi0E3PbCutp2Q3Drr9Ti+Su6lc5NLh0GgPXsbH0FJdvmFGROEPq3CmKiF8V+Hcp9lyGb
oA1sEuKIli1n/OQwTX/bnkl2eVRV0aGFW3nZ+gi0Ri6dwAacxdtXTg6cRiN96IsvIUNPYzbZL8Yp
MPjLvpteAfSHJ5mMZUYLNK1vJYEe5lSOndqODc39hppw9P90rKZwB8xDZVO6/hpAmW4R5GJkXNRF
Mpn/hs60Buc8WlwensyPGnRoLcntiEPnByTKXKK6G6LXaYVpSxdZqTbNuhlFmcqFvpKRoUlfoUJx
z+4qJVmF87oyMtPOxYcopfed7mx41C0a791ipKhTjdrYPStot9+OF1QDwvGoValguna+h3ed8BTG
1Xgl5DjHWFVUiHxWiIMvMULA/hyvaIR+KuDuBWlgzLJFP96Wd8AUwUjyZavFbrF9gqosZ80f0IyZ
mQrQY8HVahSgC1Nk/8S62RgsyGRX5zjnGlWFZbT8dkJJJh40u6fedzI0lLC8C5in0Kd4VVPpnQgA
lUgDuqT1Dp0PtrZfkOxyzwT+Wp4z0ase+KGeu1PXl2T/sV1xVsfRXAHpJIW4bH7icG/GfqOJa0jC
eyEkOkU1MIiEu4BLC4WBLfJjtFSJl2qPooMNNnXDYRYeckQbQeDSYt30g5G3WKxpPbolWAXjrkzu
yFjgmV5peKiNhD1PbaUfC5TiHVAcFQRhWBVJGApo2RwojauzI6U7XKHQ5buE/28OcbA46OSnNgrT
xWk2/1IhR7V3MAfsBmdDVn1oS0MtYPyxQ8daAQulUZmPDA4cYvslieiPUlBOZtOaqIHDryepyoOK
2sBNxaYFLF+7jK+qYpzmLoyT7ruJwgFJ7aqz6OwtCd9Z2enRn+vkT9hXzhuSnPhZZwqtwTCh9rvj
y4B/2cprmnSIjEZtPiZkOdEGrL/meAy7b1YNYtjF3epNuzqq8vAZssIvCNJrndaDZskD17s0cHQs
O8hlFxU+WuODElO4fSkS4NsdCFRJJPXsk3JaB8PSHKdoCx9d3o5M+1CV48NNS/MDSLxt0nYbyyn1
uz5/zSpFRd+ysu4gSlj7fkhPeezKaXorGNLD1JcVMvE0z7kD2jmJ7Bvn/ZYcKUG3bN9mA9Ccmtjh
abx1tbh2sb+e/W3K0dquc0epXc7Ayzx57XyL403RedYlphlt/CD7nGGCzrchEiFCDZbwegpFO6Hx
V7V9c5xgXlOdAHl8drOv6FeGkQA+cmwdl/R9TmKgjHp9abO1Q+MVKeZPxAO+kqPvesretRxx7/Aw
yS8Vom68NMm0fI5oKIr9GAbsLg99sTmXKm6xSMfTql96xhQxWqpYp+IjDkxhjvy2Hcfg7Dtf9TTG
0aHKOYfTsZlDe2f6PFMx2o7AfzC4OTRiLOVjcSzDWO5AETZ9jOtMRkdd1v0NlqnlZzy4yc9u8eyA
Crjz351WTd+C0WG6JUOY1urQRdmypku5JS/TUFfct5w06thEletgYM/JmELAMUDPdkntZ48IMstp
P+uEqDLKjnB8g02JyNjrKUTT2EREyothANGe11Z8LoEunqup8Bmf5a9AjU1Du/boyY2x0kNeWtQw
xhlJF+/mxNvfnB4jCIZVXz3TeWOKPiR7NwzGGhDAlmXOlcBBdqAzbu/beE641IIcFJq6CgMGcHLz
0Ylh/k39XNtrXyswm9joJTk4yuuLS8lb+DOHQ11/BgI7CJgUJ89eLwa0wleKK1QOzB7eT2FezIeo
mPL6By+wQJpNh7rsLRZ40m+5jdt95Af1j4Hr8UkYYT/R4NZhmmwh+qXR1eGUbpOIfizWH8PjzMlZ
0hhGo/PFrW8uOahnbumuz+T608fD8FQPaM1+KlVZ5zKhihZ79HrleF+RK7i9bTlUZlpGFagCLC94
8AETTdtcQJOz6TdlUCCOcxJZ7662thueHFcpzjW7GX+nfQM/Eirluygd3Kz27+c1nLI9AsElIh9n
1sFrONiAWI+KQ+C8cS8wfCM3JVq8wdPFSW2TqY9FMI3NOZzyNr7TXNHOBYwYApSpsPDwkRvM7p7b
sRDH3Avhx3OaMTCPJJ9fy0nSrYswGL+aYojW3RAlML4umqm3SM6lu+cybAhN9bC1I60ooEPnNhk5
3LdoeBxWRqxTTqlAH5Fgu3zrbEUWzxQOi8Bu8zk0IMN1dxqV0wcPLMc4P9iZPj7NXYDw3YjTIjhx
Dm5L2uKfdc5SuKj4ZlRh/Lz1wOh0YZxPQhzGt0bNanmRU+MHh96I7Gc0oTgpm7DJ9qbLit+5DTJ/
l89+WV5tvDoAMliyigePSOSfIBvyp+5jWuDaijB5bej2BVITFG31qYYuQ2IMU7i8ZfifkGIU7UT5
GYaWvbjFmThO5bwWFxMi/+WcEoXZC+WP67ExU5I9CJF53Fwm8YZnxqMUzFtX002/V0XxlHwGDr0C
i7RZP0w/1+7JdRWC9yQbpPugow32x3bb6l+zAAHM0Y29jULDdT0dD4cOk8W4oPBpELiBgnV2KE5h
uYYDgobeHcADgjAm3bHaVj7JQWTctTJwrq4LLJuze90QGzJE9PDeQjl2xxZAYEvHKfM4G2Rb/y5Z
b+gp4U5j2h93Xg6t09UO99xtCFMlKuP/iGt/wgwkfYN7jRnvE/kVU7GBP1OLGaPVzwEe7I9cgw4T
oUew4atj1y4vdoOTNMAYw6re62oWkiLc8Zz+fhZ1zRHV5MOHwvQGeaRF/30brH5XYl38V2lzRkH1
w9J981S7BKluZyN2IWNio29MFhhQjpaoeXdeYVsW4GZGoMSKYspLjQ3X5OgnBGHg1Ym3/mjXyd57
gaL9Qaa2FU8GpMqlZS5BaBZSiPtfwbABHM9JPzNYHfeG3x4mk2xf10Imzy1mJUW97FXxVQBXtgx7
zub8QXtFlRxQcZX1NRCqy1+s322+onySZYuSgfJqRUDZ2+RlReKsv0CMu98nAUN0IMPDaQ7FjNaF
Y7qIuWjBF8wu7xZyQzo3LN5Jm6v1WbuorKF5rG2f/My7+W3w3BkaQGZlHLLG4dbImqL6BbEugPcQ
DSzyOVKExb01CYGRKSuR+wV5dfJ9nqr2vY7heHDStC2wLP2re5xqGbGasmL2UoSw8wPUL93r1Aft
I/rnm7XaTp7Zee4aflex2Npn+E+qJ0vQcr6P3an9BLfyucXgItH+LGGPc8IFeNdRxVTkcCsjPBPd
TeAsStckD+gRoNqaJZ5QR9GENWlel7XkXh7g/rOQ//oX+DfPLxEoUn8sI6RKVB0I7TnFZnfcY/x0
22vG3Ev3UFLxIoJJGo0oshF+a55yKsbyYuJqW05CdOqzgr0menXzV03f7+pyF1fF+MeGNvosxDhw
THRulVY6qZ/7zCTfXKwgn7FTKYSIOW7nvRsnU7jvlh57qHL7+lOZxXHvy9DFJ4GUvdQHL5fTpTZz
yLxitHLhgz+bcvlWqXDJdmzhmJkekKlqH0clCuclcFD/DtInkb/qGh8ufLTJB2U1A0QjTAmkPGU5
vjQU/+ghZbZa3lC8ZPbm2ViLHT899Zau53BMsX/PgiI9ZP7mMLWu+b5MPvAgU+9tfk6CIcAzKm/O
O8gkCvrUgUIq8D+u+Ms8RNwvodL+FbRiXsBYm/lXZ5MYv00IEgrchI1m+0O9ZL9ayLblmA8D5egx
j9HPdjt6KbP3oqIh5Y3+juY7qO2SJmXG+Ilp7DtvnxUKm0UXFO1bL6NiQDrSRiqddTUS2+9qp0ev
kXUv+DZZbNLT4o5CPUv2whmLNyYcBM795rWu2ld2ydbHKSpaal81yGAvAflzSrCIs4pNgbhDKXf+
YJTWFKVLDOOXEVWjYegS+5GVS2E+NrsBRisvKhekXbdlavI6+ANcw3uo8F9mZ8GEU2pvtjVvyW6+
l0IehrzJQDNVJECZtY/HwCFrw9wAjmy7lUpj7uPUnSSsJoL6UtyvpcTa7rVl8D7m48j8xsRDiBPl
+QSeljvOwkCiZXmH+O3Q5DR4EMD/yyzbx54y94yHqYBF+SWf6M7rp2jOsBSBRPVtGvaLWQ6MzhZ6
t0w3l3ToCCjdErtnsIPW9O7BRpZPXbva7Kyu1mtL01dyAWaZPXX6JtmEhRYvVvCjPOoZxuICraYH
QgKn7hfi+YE2PQy7R37AyoLSoW2FBil9dXRl3cMz6MDFYISsEY9Ev6nnyVmGZp83PR2/I/kShzBQ
yQ/fX7AbAIWiQm8Db6EUzwmfZXLnhueb7dCOqBNu0k7jtLSPIukE9l1EgimwpvyIYhn97ETV88+g
2h9zI8QDbWy5pT2s09c8o2ROA7P1WAeWrH6ZMLG5uwTVIigv4NwOOTn4CpcSmt8BmPkXp++YH1HS
YxnklVj/aMvMurvQb1b2ey6JAqdaWuJruYn5OS+d9bnw3E7soajb8RS10v5tRxwpuyqc4Q8TWtQv
8BjDFyxIXFOJ39Th2Z1Q4d8rmMtfbZ3hWthqX4eHIirqV2JVNS3/6C+P4QBNf5MDcA3baWzfAqsa
70BKGsrJfLPVXcacNhx5nSDXJRrCmObf9bOu4wguB3nlDHYQf2Whl6AlcJ1y+AzQI5GAg8tnqn6U
KCIRLLIi2js3cEazV2EoMY7kzFt4EYI+/DkYu0TdcXbpv6QOBOMDjdZSnMY27D4sU9BC9F1VP71X
Q9A7x7JrkscSfJK7tRS8WB4EUZ0WQCNECfhIEYYqgNCjTZ2DexdP5IjdqbGBObQdSObXrQ3zZ2Mh
9h6AOsVrLZJG3VcyAtWe/cEvH008heo+6/ybMHuRbnFoLNU7RqR6+4WNGP6IPofChjYQ4hmiOP+e
TNRO/B9Z+NePwXV5u0XPWEQ+Bmp3RnR4VptJZNo1XvZEuFS5HLSV04txmKJ8CWGL3W+Zyvz3YK6m
H1vgmhGd0jIUu6AZaFkRLMg5RkDR1k6xW2rJHMI4zqL1okQjtnvcMH3ygr96ffO7GkGErUZs97fC
bL6bhriwvMYGmx9uD9g021SJs68GNSKgLI2fHTzRclkgpMrOUAX6y+x1/gfQS8XcoGWuCFafoiRJ
8yJXn1uS+Ii8tVjFDtNH+UNtcv4uqeTYgDbAjmIRn/72qJCgESdwnBR5tNUfxqkXqLyFU/EI8+MH
D5Nr6YvxFM0PDeZXLHIy5ziiia/3cu1tsMuTFsm0BojouRM2KMLFDwSuCdIxo2MgqPNfpDFSPse4
hlD5xSZ/dUAN9ZONjCScwae16UDdHQS3GDozYqmcDlFNi0l1TsXYK/8c+AVKtJqeIt6vEHsyHYN8
eu/qUOOfW7AJwfzG2UEHvggu49QPUDZFrL4Pypmmk24bvKzFsjR7V5VRxOmddSPqfOYJUm6J74Pe
BHx0N/QArpXfnl3w3puNTbUHkIlwYv/YrU115dHHLYFXnE3DYXGHHz5D317WjvlGtdMSuwTZVT7W
CGjmP7RxHSEaTUY40A6MtIm514v1ccBF8NV4M+LZbqaW2PmeZ8a3NZABer4NTSlfNwmbr9SkS3kh
20v/rgsMSjsESyPnwxD738POWR9rsbII+7If6qMel+GLrWz7FpfNBiRhxvVz4bL+rZGpRDej1PLc
FaUz7MnoXj3U/QJVb5zY8C3MVjSEoUr8j6YYbkfBGmdtiumua3gflHroANFW7spxJklnDpCF7SXf
M96tnEVfQ7ImUFypMv86Z0VdvvnoueD/OVebt9GzxZe6TeyKVnFenkGH1cBS3DDTLLlI9BlCCCA+
zOc2PAoXu+5uAID8E6/UmfvJ36rHec1w6OI4m1C8YI17b8igy9DoekS3MGp0xWSzls3nvA0Jhkvj
IFflavwh2N5qj4i0+4zB30mfwouo95g5yDHojIhTKGrzQULcGuBFrKon8volw/cS4YjTTIl5RRtR
fKBGQlEfDltFvCrRHR9YvLQ6ElGcj6cM1VOOUHyqxx8b9zg1mKj9N/rMpEhbv0PbL8pJvaA9seUd
uqWcfx0Z210iwmX6h61pl/O4KcUqgVIqWbtBhBAaYuCD5H5eQTzN+rHe+uBTeYhOdzGzjwnRVQao
25EYehAURaimgIan94Am/RdOj3Y+tZly/5LbMXoHy+wnpgLB0TM1U+e3t7F4JQp7Qs22BYZPbCFm
kWGA4B0Hr/fTuB5W4tN5AOcxVlv/FYAM6ifPTPfBods9WmoCkYLTJlRLU7ncxtwX5S9OgMXdYQqz
8mEltQLC2KvkHXixH56Rwrb1a0AqgOYxe9BAtcwJZaKszTUOUGdx5A2kiJYjJdWurBsOHN2EU/RF
k8tW/MC2khenLtLVA/IpX4IvkmzEokWbMQBY2jPgyjiep2IhViGsEFGmkVcxU2sNROyl2xAbvAFh
J3/fFFZXDYsgTtuUmJCCfVzV/Q1L/lESWFEjUYj9L3XoSbBza4rkqXfNNL7CVuExa5NbtIFT1q56
bPxurg9L3IXf5ipfCR2mOnvKYJ6o5RE+fRvcFVOL9roN0twp144RxyststS1hgHo86YDObppN0Dh
WQhshRGLo9CKej8eV/exm7b8ieSe6mFxI3zYOw44Vb+12PbkYxSbzqVKmyuc36kIhOOKR0JYaCOO
fTWGWYK0dwmnn1vLPD61B71FLrtrkyA29si8V+0sL8jx3dF9TtYFf9XJLbyyxdODH7DNX+VKwsJ4
n/gog+kU6bf8/BDhqA9jDCq4w8sL0/wSh7nNods41KmqGH9EQ7QJOkBUT/u61APG9C6Ks2OZMT6n
2/fK84glrRKqbxKgtOj+DlM+osyEtTbm6vQykG9o1Lfk4PXGUHmJkhgFv5/jbLf47vrHJ7ulv9sy
Cg4ohmDo3k2ZtcNdwUkY7hemT3xKwpvE8wSff3Nrc8gnvx3dmvzZi1cJc5N4tSSh0pbNcqmdNt5O
nW+Y/3zLEwF4MXmb/9jWSLWXdTCFf57BPPOrNIR/3pH6x5npTVvR7o2oYvs2s6cZRNzFUYQ3g0SE
r+PiVdv9lNRhdsVhhN/Ko0HFxQUnihjCZffP3g5BHrasXcfuCqlbsZAcQD6U8wp4gnXH1hC4dw4R
m3YnyIBh92xkFJBj1CDOyWe58tdCpesdnbe5AX0j8zBN2yGJk677TIhvjbJ+se6GlVhCE6C7qL6E
WkU/PEw03BeDka/usHUMNPaAPFcIRsxCTVtR2XDvdDTiMgt3dZytz0EWBvoJgoo7jB0ZfJn8hBGc
OXv8UTtaE3jA65Z3TqjkL1uM+c+aH2A7FAjDBUADyM5hUdH0qy0M5aMJSoDQuIVFynzD31lmm8E5
F3jb92HLnezs1YOjzpB49qvuYnPsosibTvOUWf3YWUX0SoKq4E1LgD7EEziBzzYbcJ2S/mNYK3FN
+qlmBT5uPTfsfREjAEI8yelAYFCVHaC71Xlrt3k89PPYv67r/913vmu/jD5U3F55BVwmBpouSgs+
N04LI10LUh7WeE3GJbDnrK+LD0JHSrqGpZUP2FlJPDFB0x+awA3jHXoLtKpliBh9B4C79GeO94Ez
K9Ck/2xF8QLY5aodbTtw3STowG7AlesfJpyYbxD5ENT+2DhPa1EA3Kq8xbqeabn8NSaaaU/ZQMOh
QlVBqw5e3AMS4kt7zLGIZgQ/9O5ysWAo98k2I522zGhngCoZPt794g8JYut8QkEhIGhHNlRrq0Ph
DxOPlmfz9uDFgKGY01WmUzOBTZMu4m40JBPxw8+N8m15SqakuNm0xlE8eBp3AQSCA243KKvtXrR0
XCn9r0BBsVYosuJ+wlCSa4IW4OWqXT55fr/36tz8QUBP75chOyUks4iX4NRPcY6RhPv61BMtuh1I
Bwtfi5HMhD3JHfpFmASie8kyGidUeqyzBtXblzkbAyhjOU37OABxRkAn1AsBMCV4FsYF9RATNPZ1
7Y3NHnumzn4kYlX72vMW/X31Ib5B01dZUffC2rO/YWuxyxIIispRabmD3BFdSkwoAS9uBRR5QHmC
0tUnYgDZBa2Zi2NThR/Dre3ZZyE5wXzjaGgvMtiyL0rEuJ6hb8O3eBDrHmu5fhq1ao4bctccNX00
/8bEj4IHfwgoPDl9NBsb4K840MWLJ+Jm5M2vDFu6A4Gscaxj4XYPDi4nojtQI6MkRDmBuXTYoNu9
VjUfdWua7D5pGsei9G7Evq0i4gKkm/BnOYSknJnQbNeRpv1Xj9kAq7pjqtdiU6GHlQ5zzA4d8uLD
VqIwPlYuPD/rTE73vXAzj8knUnWvQ5CDo3Sim/52rh5+9kDDfAPVJTTpIAbrTx22Kj4kcrRPLdCW
2ZVd5ss/kXAgknwY+lPu1pLxTas7vxEiEQ04x5OWrmgeuha9wOjf2UDBpExdWOSXPpqSbS8hooZD
snjM1UnQ3t+7t6Chw9oX+omDVdcH6Ca0aC7HgXO6TW7zH4d2Wc09fgBsE4YEEvcyljjEJE01akAx
TT+jOJb2Ad+IjJ7Br2WAOxZjR2wlgVLaadhyeA0LpzpH7YIVrAzi4ge+gQpd8CTN/FTkNpqu/mJv
6jTtltcAD0XxVC9tG1yFziy0CYaWsj6iZkhYuKbGGOjiAf5VggH/kDgvnlEPofmmoNAxMUESxyN/
9vprjMHBudC1aA938Nw3hxEuqicRAiMNoESJUm2XUUs5qWTGWH1UDY0TO6uEG0xL5TvePmqyJLvj
lCPJM/Sdm5SIcD3SaPRmlmdk+QSZs/CHhEiTfEP3N6dhGSz+Uz7BGRQ7/MSl4VIrcGio1OWwbl/B
gDYcmoweC49mlnl/lmGNPRHKbfGPG9mcwf1qoN5uSLDH4uX63dOabkVaNu782yyj/9wG5Fo3qVxA
ea4rgwaJouoikXFk5us83iO1aYNvLoESUMGh45gXIKpCfUUzWWCojtESBPsK0QuaGA+SEGyQXJXu
axnr6FfDQYMGxIejiDcdwPqYiPBHhG1xszcKMTqacOjXYzvUc3ZpTKTjE1k9ajpJQ8HChYiSQ6ai
UvWA4jmSJGpaVS13fdfiSS608q/W5iKXoNSF6//cukA9eB3o/rcYWZf7PCNAFKna1jl5rYZ5zB4k
VknQi8FxyEnf+JjTiO3W+eYGk+6Z58vf9tbE4P1nOSoofTwwHiI8TOJ10O69LB9fZmfuvMsCtpAQ
weR5b5VX5kTBC4/ieqwN+h7nZojsICPEHTVvXl1szo49F7yV11m5dJlSzUQNtHFSfNJg2ulEbOby
rL14nA6liRaNWHl28gvO4lykg+5XPF1YEVznPgG8J7Qrk0X2ktWD96sanHy8DMk4JOjTJV0IBt/o
kyNlJl9ohrIjzSlPdA3YEPsJFNqEMGb81m9cgAMuurao74qiEvNnIqi3wQbwwR/6ch39x5B0uuLc
V+gRCEYjPWoXAuQxILip8vqDoBaT35S6oXjtx2non5gBzIgJ5QfT9DzJEdHbxisTF9xCOTW754T+
+B4sQwRRvUyAHtqQ+LZvpyJon4HNrb3zI8Q/jvYj/ABx0GeY2RYdUCna0FwJnd5+B4kOS8S5c/Xz
X0Jw/zvg2iPCEC1JKDyuX+8f4aq1bt0E/dN8RT28lG9e0x5alHh8IBInsduc/D3fmuPSu5fkPKcp
b+pf0pfd/5VOmniIjATDQZgS8o+vMEZdPFjJV2Cq3UrcdX4gSGSPOuTaXhhYkebHf50ucAuw/Wd+
KOOSw1ukt49l8R+BqA6PpZs4X66mGdeDVkxAUQixYIUN4wVxEyCtkJxqtR2XoxPF3zuMaxehC+8p
x6iQ/UsU8X+Nj3A9iaaUefexIEL1n0nm4UKaTtH3yxX646DXc9X+kfk3Yrr+5WX/d9Tw7XMIe+fH
Jvsn+ccvvRl38XAoLdfkxc7vfbraS3wNncOcxu572V3V3s9PLXEMac80x6f23yaz/I83/f8+/x+5
wgAghUfGAg7UH3TUw8xE0/CAqW/9HV7NEYH5GeakcI+F/Jcf2P2fTw6IKZmO7fHs/3zyuGQUn5gX
5q8M6bY8bqRm0Ozk4kQCgeSiDAd8BX9pO4GdD8NNeDxfVv/vf0j7rt7GkS7KX0SALOZXBonKkm25
7X4h2ok5Z/76PdQsvpFKXNXOTD9MA2O0LyvdfM8hHbfIs4hx5e/3AQk4np+Oe2KavjDBX2EHlzXG
PFsgl+1Q3Tl4xQIltF1YPD0+7VkhAsgbcL9VRaAvFWq0Yh9jjGEnSMkJHX0bsXkKped/IQShKsoA
8MwITT0epZ5YK5Lb7gBm+6orwjdm10+aLzJAsum14FnABcFQoKojryhr1HtVOL3iNTkHllLwqxSe
iHrWCoYI+oZAhMCjxQRowjJ8RoHiXBPyVgezOAkP6EbNa7vEUKnilLGDHovHW0Y/dloQdRXhQsu1
Bq/sEOanOnqK3B+if5TN4bGUmR27WQ711AJwFoxxKYSHqvwgwZemH0YWSRdrxyjAZ9mPYtQqsWOx
ZFbNQYTxGmy0gSslQ2+w1kKdfs71rt8HYnhQg7Mr713pS8oYPA+sQ5k+4epFAoqtl/QW29W5R9nb
41D48Gmo/uFroY+eonfxWxGjVjykAEnQjAWAZWhvknL6byc/HdvVUgJMC0hoAw0PIgZQIu4bIIIY
v2Rcr2nLrw3oXyuBYykKPMHLoVaC/oCcy3klPExYZAYKZ2u+xjju45XMHoqGYrwMo6ig1+12JQjk
0NUMQpSDnx80IMqGgBwVgq+yyxmC7szDtBwiQ8GIKhIpoki9FrVNBd4fovgQ1FtkN4JqqzWAc0YX
4Zi/DzKydqhzASVzMZKDq75FAPgWE83sUZnx0YGpAwzs8dJpMHX6g6i31dejNHAuPsgfiR0DBC2Q
CUq9nlVyOQbrQKby67HAub2+3gHqjYECw1UqJIUOrb4kf1LgSyYa6prMnZ7OjL4413KohzaqBZKm
hRcfIqCYJuhcxrwduoMA+qYvAaqnYwAz6hcqJiAer+9yI2nBmqjC6okCmr3pG9tokcBjOiQ+6Cl3
wPgk+uqOgNjDPADg+7jn6En9QKTYbpO1sk0A2oQ0OItnZG6PNUmb2Azg7EkKtceh6MvNgA6+Q275
je1z4FLBfL+cspY6WZC7pcqCQjBnIIPZh9rjQdBctB7W8aGon5DyNYCZFiNIE95dQz1JC8BqoaEv
NhkbTHN6qATMTXBnFB4OlkIUSiVEaPEqkWAajgRwHjzi2ArYECBoDtsnpXsRsg0SgyESNo261MhH
X8TH6SzQADMAJCx3kPVYyG3C+Ko7G0V9FKUM6yAYegC/DccG45dD/xIADkEHwFiD7IWQLR5vwZ1S
nITBtxYBr6MTcGfc6qscGKBy4mIHVO8JmR+jLL//uQAFv3+ihgIMEx0pIWWJFiM5H44dqniiCKBu
7v2xhIubc3N3sIZrEdQauLaXNYTmwxH+kKFoW1/6wpr3UmR3AO9GWXwFIJC20Bnn9P+Qi0hMVWU4
YDr1NpDzBQJi2g7HKN23+TtAES1uGt7TD5wGMKSPvgHoJIvd7e5BYrHYRhUMgSA6gQt7e2AVBloK
1PTHIwdI6TrBgATeJDpXdpLPeJNzkkCNLSDaBEUGiENuJWmF65adV/BHyQMAO4Cl3HAF9HA0SjEY
rFmC6H3U0z6SvJg/NsAY2APtl0O6Evi5eLjxqh50zXp8YWblqQT5+Uswo1E2ekByARFxzx9JFRlx
/azDfwJGfpGsHsu5M4hEmXIEEiFIj6qEUEcle+hNQt8LjzF49VDL0bIuXryiBLCShPIMObYZ//xY
IrnXHRCpwrdBVgJBB63QEky4V1I38Ec1A7pqLHEflato52REqScB6tdGlsRsXaFst5aqUfhCtq9w
JGRBLSDGVvskRElrFDAlbLhemGz6Gr3uwHCT18ATMZo6/11j7gUD2nLttICnMGqUPkyu4/aJJocr
IHv67xg09xkvbW4jRczCABYLN57I1E1EM02GMRTCH4XuOX0PI+hBc2ytutznjKs486YR2wIpEnkW
qEOBJmJFOYbLqlzH8wJ2eJQLi1xR7GBci1pv5sDY6TGp041AdxoH+/HZ3R/dpEbAaa5BSapw7G6f
W1ZFBLQd/XhUFW4BDARggHCLNln76F+rxN+PhV3IEG915q00aksx7C/A8rXjsfxEY3r9Pn4Jz/xa
X4QL15JWZNV6wEE09D/J1ntpXvJ1uXj8ARe6m7sPIAi/EbfKsnIhmLty+SUOAD5oRh2P3dp7Qjlh
A7JIbi8/Kda4zF/3wTEBt6u+qpxwh44shvA7b4Ng9ZKogVJcxn/IpCGuhEcAR0KHsDoevQoQTpiw
2viK7Ehh8iYkqP0C7RkIcfUHuCiWmByzanF8+zdfoCPRintNRCQJbr+gJzK64YE+cqwqDo+rfEXe
duX2VhfKK4yr/8awNHrxFS0yGvi1j4XP3TR4PKDeloUJm5XSS03gjWGFqv9RTKsXbV2ppp6mz8n4
o+XL/yTpcguv9tlH1R3jK8rlTmeGhMl51OPXyRivuA5zTlr6+ljevWaf0kbw1ZHolGEeqXNNRbQ9
6ZHHH7HCdaO4C0BBAxkif9JahqRZRYH0L6Z+YYxh/ClRSDr7o8Qn0EmHQskw+PEZVi/ghQsx8sa5
uVHEvF1kKks/za7wSix1b4AwKCZRCbGcWi3KdhnUJQZY8l0cui+uS9BTbvtetfPyEkjRFrC+Gq5b
B3pk58jOlyz68ckrpx8xrA0ylKoMiDaFukk9ydoMKK38Me3iYKm3/Q/ohjqnjwAT8Phk5+4sIiCZ
1wUQGcn0TUpIKqObFeuWUH+LRsA0O2iczLuzjBnmx6IuqUx6VdeyqGzXWPZ5IcURf+zkBlNfYJYx
UX52JC49o6li3xGRM0Op345FeUJRa5OM0nMSj9sQmFYmcKZDu0rQDC0DZN9QdWB2pYKIkS7+4AEs
2h/rkxcIQDHkytHKkEEEwgUKM67w5WvykqC90SyIaytth6ZsUjEUv3Dv8KNUC+wLTecJsp86tTi1
CAO0n5ZwSogMXGOx3jdR84uXx9BM4jQ30T/5AUDkVVZIv1Eb3AWav47LjGCOWHTQlz0ybPvs94iw
AEiWgkRYp5wxuJ7IgLsNf6zhSxidTEITvbUSQ8rMc9XgIMhgvxER7iFXeatv80YH31bECcfMAK7r
ultmnR0e0A8cFgtA3z2+QfeP9FYYFcyWmOTnRNEjR63E/EROtom6H0Gxhs5t3nksan5hIA5QUBcS
eaJTCkEEFKSYY6DniLmQTlmElvrb3wOOCwPz5/5fLUwWdUJ4OM86Ty0MDdFj0CAjjZeBeBSYij7w
U9FogFGcx8u6VyzYQbiw0OQ6Kl60xwdooXhUBggamwqoLaQYlzXYrZZeJnoML31WlMKjcK4DNkUh
k/N5ZaM4YUjyBgHQsUT9+wcjY4HpBV36qQTK5+NF3eswLGoKB9DqR3Reo48KsNSy7kFSioYMtGyY
cbtGO0UCJK0sZpQGhMmBu1ViEKYDq1lXNAGBCKWao1iKKtCWEDRN5IAERtedega5lCOpL7X6O0ET
QRC8YgoSgKtOhDlP0WfQs98/bJTNFUQhUNcaSoTUXUl9TBAWHYhCtAGt7HBxElTbE+VfXBREcaoE
V0ZA7yYlBRBnAkrTHTnCqefRGSOhn5CkJnl6fHRzL/paDGXtpRID+aBuJscshhJcc8EJqK7oBXss
Rbj3S7FnkwuDFeHe0zXevBpzzgUk3TEUvwf0RnLRSw1A1TRxovgbDUuGlIBdHT3ep8eC597AtVxq
F4cc+XdRHcjRQwFXSqSN2jlCXi8eSxHIzJ28FkPtoqjkYjcmAjmmGZANNFe0MnCR2VWJ7P/UFQpG
j7pdIQoq9wDzDtYAoEx2kRoF2wEQBYyvmYRRDwSU9bokwfbALCjUa5TqFGP/naceB3TuINeAyBco
O4ZXqqINCOLGfrz46b1R4nQVsbkO84OTpcW5KKMokQQQwDb8LQJVHLky0+tPJMeNrTHZ4zUbv6gY
b/BeqM5j4F6WNAXpPYQZ+Kgr3YZRmhZjbJF6DArB4VJjfI7FYzcI2yh80pS1rjDkzZwwECskHa6g
iEAWtK23AkU37NFT2elHIjR2AQSQKjgV0QpA7oCkK42iRdtJc5ZEwVQx8wvlwdjlmbgWTcoaRjIn
zQe/dLqCVyvWMUKjhdLgn5Lmj6wfMLJqSOFSQEtc1JsN2nt6oDBiy8FywCUn9C+Ow07F1BQAoQqA
hzVKAmLKL10urMfHP7czqoaoRBdBJIqYl7r7GSan0cojuMcIIzdopeIr+I9rNKa3aIz3wayKxBCG
jd+URcCia77rVpkMAUDBhSnShj9Fk7W3o1ij89bzTl1DXvNylUdm3SyQYAQK/k5telsHQGvJAYRK
H5dZspODo8A5XlAxntyMUUIDB5x4BGdwWRCE354Opm8wJCVE3gkzk5Yov/Ijsirlc/ZJ0LuxQwMv
n3kmsHasLn9XPYb5vc8i3QqnDH2eynUL7AzvFKXaohgAcw7QBV36DdB3M0fXn+CyWH+n23775rHZ
ANsXYZ94II5TryEAmQnGyUTvBAgnDB4G6GoDnKTuADSFVaeZeemTc4Fnh85CSaXrNODvGgd1UL2T
sgO4pBSs0n6vdroRK5GdFe+cxnhoLHnU0qQQXCqgavNOeTMVo4Auk24bEPVhmt8ClOjjx3Of1hTR
eIJeIyRrEG/Dy729N+jlIwpwUMLTOOw9J5ZWg7eTwp8WBxiFL42EKjtw8fPFoHj7uEMK2RT6z9AC
NhNnEm6pc5sKoMgucFSLnDOLbolJQR+I5nEYsAKNuzO//VSRimdAqQh8/qgJT9mr/44D147Fd3Hu
7WYVr9GNdnbRqs7YnjtPixJJafkO5LFgL+zCU9W9i6D0br4fb/+dpaR+P6VTAS6nVoqL3y+1AB3R
ChODwkXwp23e/7kcjSjI8iqwjyLtsmptWafDOISnuvslldVey6GSEmU4BV7HMc7pzhfHmjQJ7wWO
I+wyTx1TWshdzUUu1qQm6ZLvsxgQpAVi4DHPnGpo2hXmPhle1n2sJqIdCN4G1AG0MVL0t9eYHxCY
AkBu3DUmuEzsbonbucLsQ8BsW7t7npCE5Ko4BdRI0NBucSJjUDFoPX6HjLXVr7h9YGoL3gkYVu3+
ZtyKoYzaoKt+EnJgu27WvRU5aF4lrPj2/nJPInQUNdBVMflPt3umB2rCc1LA7+oVstMWhpeMyvr0
juYakFPbr396A2+E0ZUh5CvBmzdi2yLHt3STbIXVYwH31+5WAPVU48k/GvjLuXS2b2pbtA8wzoTc
a6BbGdRzLXgdEEmdz+/UZ8yFJBhqwfzNU7/F9v1yD4HpYmWdFRyR9N53n/rJNboVZlAW6rZhPLI7
i3u5hf87O028Pbsa1L9F0oX8rrJ11BV0U18HlspY733QREmZbtCVy9dhuqYC0ChuiNXZQK1baJb0
aRADuSzGeuZf1d/roYwegM+Spg2xHsyfbUKLM9UTcTiLJWZWT1zdeY16VoAwxrRxihOsbHTzWEgI
Qk+kf9ol6zoKrBOiNBJwMYAl3EKSe9Kdxp4eMeZLTtE53+h7shLNYkF+gftLt0SG0WK9BMobA4E9
cNQIJBPTN/ONaHvsfWStjtIdY9FGBea5+N240BdJ74gfcL/NdCMZggm4UlPZ60cAtuqN5THXN38t
kdGEQ4ZmVngtt9eySEMpkP14upaN7a5ji6wKC30kC3A/MbTKfXAxPYErWZRaIcQFESEIG3bTIQ52
5KiOa6WO74h2ZsX2Yx02q1+uhFH6JZU1cZwGp3arJ4dlIad/e+MxUwuhNEaJpFUhohVg1+ImBnaC
e99ZvW0iLreCX4/XMf/MFEVF9wiSAKiE3Z4Q8HASjksLHj3kkQPEFjvfRMd855ohQ28wJVEqSuKA
SO+LkDQ9sMpwLeB/rdO1a7JeFVMSpaIEgB3zxbSmzm5XlRHY8ActaVsuM0aD66wuvNo8Skfl4KaJ
vSGfdFRvSeZkLtV1/d+3jtZQaTNkmowFAR1x1a9CqzaEHxOAXk//8TZQCgl4ILoQilhQuQCOg1EZ
+j4yBRPsUozbwNo5Sis1IL1P3QgramAVYwyNwAc06xPPWNCs8vv7gOjCiptzjajoWE9vTcaXrFDE
N1maZ0aLoysQDrsAJYdaNnU6aNVHeRQDzhDimyGEDNvkXzzTGxnUwYyhBAIy7XKlgTNkGbVhZCtu
xbK6M/t1I4Y6llwHARYGTaZjAXOvycP4gZOCcfb35Tc02l1tmEJZBQ8YCMEYgMG7MDC+b9Zb8Ixa
IXR1APhxDJPEpsYSKd7r1BuRlHEASZcEuCksTDwop0mvcmYKJHmjsXhr/cPSC3N2D+VgHdENch7o
GqP2UQA2YJi16mT3+lX+nm96vCL1T2CBtY+xtPts37Sbf8uiu607cI+qeX2RlexbIDc/ddBGFdIR
4BLbkmf3IJjZFzHiNb9xn5jKdlLblLW6EU/tLCj6SsxGXsRPaj220D56ec3FAtwMpo84j6Gkpt94
JxHNjujUxP6iNRg/v/J1iaAIMSD6sLmBgfnyTW5LRm+C8t0ExjFDw8/eVUSr6AtFAlGWZMrQ1xXS
73UVCbskwZC1j7K+cpIRgr2N3Un21lVyIuhQEl9AkWt0GPlWOYW13pkAcwqY//cJ092+Wq/gF0EE
rFkB5oyYsaXv0w8MWHfvroO6qqntua1rZh88z5B7GSGk9/laLmWwx17mAIkBuZXNHYAsXlqBpZnj
ttvDrm7Ja2AmgNAGeZ3lHuo/wKSyKlYBb8ZMoHCmK4h7UQq9y4YA+wV7j15PxNYyuH0t/yV4Cp4m
LQvGpUWyBXcbmMf8p3RfGpHFUlSzT+tKPG0+uCpGwg3Uozt/Kx9qa1dupXW9DZzFQtgvQc77B6xu
PyOuXrpk3PG5VyXrioQRTww34G/qzOUuI/xQ4cxPjS071c6HzXedSY0Qg2zYccIlJ3d32lcSKZXF
K+3giUEt7ICtB55iuzPV5245uTSpU5mDjcASCRugVm36VbecAlnXGU0dgO6fYFaMjWLBjo/IjCuM
Vpf/bYNMWYqQCzBcPGIbdEc+aCdU90/NelyABQbOFmjq04/qE1T0y9wErwUC+gKBBeMkZjz9m0+g
9FvnBiGw0fAJvRVb4Cawsp17JKvRDJ10B2Jqk3thORRzocyNTErpIFyrFA782DiGPDciR7wE2piZ
t9Cu0j3rDmON0zY+OHu600AtRbkTtVLY/RY3PvzyHpcsN3WLKYh1npRKqcEVn8Q8FibiOWX7yuRM
YMKaAEfpLHBprxjrYrwimQoESoCxuOO0rs6e4noXTkaybrG85OhCX3j/Kgi9OTkqIkCcpZZJOJ0c
HssUhvbbylSfUmew0JvO8qKZF4VyPSd+GIlzcTn9bWslexAaXU6vs4BFtM5ZBoG1nZRS6usJNV6F
imhgiNoVxtTAxmbVFrCqbLJyHRdKgDvJcLFzU8XlAUc4cl3MU501CldKgdJUmgcYg1LBqYKR95IX
AsqU2R4mZSVZgL42q+OkB3SLYybzxMnWPngptOuqgLkQ3E84X+3kros9VKENps2996u20CaNXT8g
zXdAy5ujg1fWaNfxq1Jaowmu+tZQ140V7+M9CFz/ZQ7w+u4plKYCTbqmyy0uQ2a/VnaFHOdxKZ94
g2UWZ71bdA3rgoJ5D7jV1CXHlH0UNlEn7JTd+KleNAbYim1whDjMRO6cs3cti7rhJdd0SgX0k0sa
UHjuF92yXYFNF/o/dbxjbajLeD+ZxRAPGpAxxmMVMl3p+/P+e6nUlQd2eAOmA4hv1sDBNJE4htEL
WQ2trEVSNzpURDcA1Dv0lAnP3UwPwWlSi6AxOPyrSOhqQ2mTCl0vAG8eslB1R161fXGtdrKeOD5i
SP8u2EObJUYW0CKL5jLqVsZijATTIPz1WsOttgNsPPQFDm/V4j1oC99+fGSzXhtcRgV4DBIwLRXq
zJJO9ZIUxI47kCf+9BZ5FevVS2EJy2LLDTbglpx8ly38XYZAk1vKLJ917jChnQANoRIA89Eb3AyA
QUrAp7bT8TI03FD0vZrAyrLgpbOikznDfS2L2tyi0fi4BvbUblgiYt/pZv9UG+n6/yMOmt4Z/RCu
JVEuCUAB+0oKsSr1ALD4P+2L6oQwqNq2/in/pPtiIaEI4JrD0+PDvG/bmIbyrnaTCn6gZwCa22KF
IAc9ZfsWPqm8ca3yR117pvjNGzWQRhgyZ08QfXRTVxRoPWkl77quEJVyQ2DnOKM9ZGvPxikuMSfN
b/6NgtGvZFEnKABCJijGGrfFmYqhwXe1QkM7w4mds5jXQqjDa2W5FCIAEl7e/KQ64dYvZTh4jzeO
JYY6K7msuokRZtq3CLn3dg00eANd3IwHPmt/rpcz+SlXAXE55AQF65agsNseqpO48ewMmap2Kf0K
GPPyrCVRHmRNOqKOIPG+1JBBrV1Z4EvGbWedEHNNlE0NYOM0lOMJbOrk73v2pJZ70zWEXfHr8THN
5ccxY/X3/aZsagSuzEzwsKjSwrDNPrB9lBd8B87bf7wQlCbO0hFIS9PlBlz/dspJTXofi2KpwekU
7pTT1YIo+5llQqVMjJKw0pNNixzpz7CfglSAKVpA1rfGbKl//bddVKnYVGxdoa58CJ1KrjwSM4k5
roHgZ7oMfXQZA6OWB6gWXkSqWgMtAN0zrSZAQI6lgaBM2O0jB80MW9H6rNEF0FmYDf9zxkOzi+dn
zzqdWFs74wDdyKaOsAKwZoLBCLLbvOVHYkeb0QAmt9maECybQK+1k0W8ZO3tpCkerZg60FotxJz0
WPG4RdkXeLlI3oMGZ5sc+70CJ1N8YRzmTI7tepl0pqcCsB2RYyxTNXaC5W3yxWF1tPN9dTw7X4w9
ndEpN7IolR+O6H+WQiyuscEZi4At2oZG48iMxzfnB93IobS+3vcB8HixpjeAh7/zJoe2gHG1+kaj
r/H+ThZA2wS5H64rq1VNmjk94dLko6jo9KfbPKsgqoneF9hMqdknRXmO4mjJOLAZG00EdC9JmFbA
tJs0fcOVDQjQ9yOIQzU9+b/KLtEu39T7qUrPbK6YX8/fsigjAIRvETDLkyzzkoL1DUBfT57dlHpC
TdbSOWaQNXch0as6NUrr6PfjqfU1wVA2jVCSXahUGIG0Of5dTX4UlQk6MSeI8GiNRdekOMGq3W5k
kzRRIoQS2UnLFpE8qphIrq2e0B1rkwVyjRYPE844vDmlci2TWpwcSWCAiSFTOLin5Kl5TVe8LVov
IEwySzt9jffJS70X7c55LHjuIK/lUgeJUCTjwDREdkAZBWHDopK/HwuYc1cxF/T3blJmHIwxnipF
kMABi3HCQ1YtN9/wLqhZMjtt91W7LPOPJuVWufxLK6wSFMCs/vM5/XL9DZR5B4CmkNaYMNjxpruO
Nh+R7dn8brJPAO+EGu0slDFAu4luE9bLn+uluVk/ZS5a0oBUrhXJDoSxdrRvV+JWwEhza7RGbABD
eLCUhWiXJtTdC2PrWZeKshmSkBMMEUyW6mP3AWBa4+VpuTyiMNAvnzuDVYWaq45cr/Sifa8UUJLh
IoFbBqGXqSxH66MwDr9jawVMFBhHBZa5nOLpTWd8/ddNvnzalWi/BjK1MGCTQeaEOi1njKvDy/I4
ZUH+gD8JydsTK23AuFOXRP2VSKkkao/y6aRuO4gMFwAWRbadFUHcAzoBhxRoGxMGAEaNRBrpUC25
ADxR8nR/wCQRbtvFYXEIjO/v0i5tUDX98cwfxr2ZzCDta1yLpMykWAMHPfCwm6jVor0iWxdI89Tr
8klxcpNZ0ZpVQVcLpNQtCNHqxi+wQN9HRnqxe/EuT4O88Z/ymrNy6/HqWOKmn1+dG5E4NUgCiJOj
zBj5vZSFDAkXa/5o/yilqrchWCfc/3sbJVOyAzszcV7TC4id0vwBDxFD5uxTxxSrDro1CcMFlIbj
kGIBboBCdumbB17C1sp/oe22EG1QCD/eP0oSRqPQIC3LZCrjYwpTpvQZIQCF1VOSnhcAxT8L0KgH
MMc5j4XQntpfUiaUGZS0MfhGJ1Q7Ps6FKJfS8yvabsKDjxo6EMpAiGCugatpgMDD6ZxnszOElBVb
UH7UnWhqK3VO9bxYFdPzxlo03741ol0qXYyG1q5SoEyb5k+8yz663PYWUWUyzpEGwLiTTm2v0nRd
lNZYePlZ2XmAUdrEaF5M8RVdGXpjl4tTZ5ymQo3Dkizdvvq/JKPrDQVuDICLCvXqA5HzQRMdJOdY
/ARbVQ/seaXwjXAM0Cesaa+VDzTJGODGKwBalxNHOAuK7zJUe/VwLp8AHQdkIYWgxEunmVQp7gAm
XibnHnxe2rICWTVAC2xiD8BIN4fvJFoM4JCJlqO00pfRrjyUBSrN0kIByftW+B4TmzhVvQkDJ5WP
j68k5RX+9W2YwNQ0GXgzukRdiy70WpAn8slZF8AUzmUawbRQCtFhboJqkFXTmXTE3VZgNB1+POby
eRqyZygFqVB0OTkn/QA6hjg1pBLMOZqwfLysC3gqLQgqA08asjBeSvln4hBlUqvU6VlBieoDDHcZ
d8ToDrB0+FfgrBUG/13lwMTvQLe0jlalv+DKxQh78Nn3S4z1qKEVu/aYAFh/7QVgjFpHv8hWesKI
LwjpXRROf7zEHiPL706PP52eG7scyfWnU0cCtpUIpqNJz5pidX2CCR6wZhpxt+PhTm24cJUWRuZ0
B1aS+QIEc7dn6jSOK2Jg4w6lJojACuWp0IGuYqrgCDBeIjRvttYRIHgmcLeGZQ3qeqP4CpbVeWLc
AQdmjeTAJ2Cxq20grRqZcYx0X8Bfe3H1SZTNQcef77c9PqleWIMt2cP3YqUclyls6Wf+Izmw3MkC
401LTJw9PT4HcU5zYKLtf9tBXSFfqFW/EMb0HK6UU/TnTfo5BE/qRlkl28AsN164rO0fJArNdfIc
LOTVHjOuB/SI4P8viMVKUNKJw8tWQH/pmKXHGO8dwBbPZUM9FEl2lgCEWaxA9wXAftBDJm9tK/Cv
dQC6TksERDoifRKkz82Y8K/AmU/eMlGPPYY9mdMbSFLJImbdEYPQfuLg42dgYMjOTe2PC77KUhDT
J59VzcvPbcmzhsWnO09dTeAxA8VHEpHOxJg9fn7l3ui9CtrzSs3OmCiXVlogkEXOF4KlcuBuEgtw
PMZlLDFuHx3kTFsO1HVEy+j4lADDTiVwyCBEQt7U2ZnEliIbZWjjSZaZIz6VaNJZCsOTZBW7UtmI
gqOif6NEcYTlkNOe8l8fgfqWBBhXVQSO0e3SxcEfiJw32ZlzFGFHwE4sGcW2ABjjYGDX0di4qiQ7
BYVSswAcaP6prh4/hLmbByWKaSTgRqKiSIN1Sb5HVF8usvMHQszCTH5nLzVmJYIPhpyZOwU5E5Cs
BKLfO+OQp0QceR8rddEngoVW40vhg5ket6mIwIUL0gyQ0wkygF45oyk9cxxt+TUC6Ewh/9PRxsu2
oxNNAJjDBHt0t2hQdcaelOLsy0Wdrc/rZ85aS1vfgJPy9crIFM7pfEwIA6SGF3kFaH2TLrq632Xr
B70nD9k5MuCYwAXYlCA9SU15DwrZxlDTRc4ZLNeIKir+tUSoE8B+A4Ic49K3QsG/wAkNmEDPHZ93
FlcMqkEaQXJy8AUaXJYOhtqCBiz2tZdO99zl2PKsEhyZedh4XDhsuB4af4es3wpF6OLl4xtcl//V
Bx73lfaiLlopqBeBk1BmwJqHA9W9gGcSJV090yp170ayDp5St40iK8JoLqjx+tgD3fnQNOEWg21V
ZPFDRH6luSj9AlUq5uF5v+owH68GAmyGmglbr4t53dBJ57+6OZFfy7Rq0WuoctJZbNOcNUQ8Z8sw
5wl+TGAxYkyabvWLQYRauvpEF4u+RsUGn5vaAhQpMsBwY3LFB3nH53BrIhrZsStAciSYykf3ViwU
19QEE2BphsLXjLiH7nudLgHAEvA9GFCHG0gDxBMQX5aNL3jniYNHRd9fRND0qKjLHhxiaw8TKR3I
2OLeHsX94/d+id5ulTrmNWVg06PpE7DOF813demLxpO0CPzSZ+vt92CnK3QM1CvO+J0Zv7ERxqHC
KFhhZihjaivYe8Mwn62f08lcY4jP2m6hBlE6i41303RO+OMMxvNzaj7nJkjV0Zm0Xq/NZ1Y8ca+j
8GBE9MSgRxXfTts9oEImhai77otQvIM7zqjqVeQf/Z5heu6fxa0YKnvgu5msNQCYfkGazfbifQUI
EQAIYWJ3I4LK/fFB0EOUuAO30ijt42UFDE8EaV5nDWa+Ug003vzk291utwALxer7c9CNft2bxnb8
iY6sToqZl3Ern1JEQluXHfCq3BdLWaLXe7f4qEwQDxkr6Xj8xS9yQ4FDBbYjE5j/DD/mPiC5FU05
eRqJNDWaRIO2UMp/hOgQgUz18f7eO5K3MqbDvrrnoLTxEqgV98WPz0VTGEHNeEl0auavA5TFCU4H
qRKgq9xK4MBq1o1ixr0kjnv8Xvbrdr0HoOUXqtkb2RoY9+U+V4L1yPCMIW7iZKD2jC8UrxXLhnsB
dJbR16uJem0AiWjxUSu/OplRmZ89IeimyUypoMEgt2tzSSmN3NBCmoypg2qZqK8i2sEfH9GMj6Pz
gPiCEsTj5uHW3koZRtT/tZTjXjI7spOlttWM9Y+Hrl9WUndOgWBfJPS5A8ICgdatIAXNe2rVu9xL
7yWLPl+HlWhU1a6o/7nLjBVdCaL2TaykDNSwEKSnHWI3tFBIPHhkVSPgP+N4ZG3gnMa6FkdprKpq
pMotde5lAw5JTKaQE7pFDcTXn4Jpp7a5VjaMQHnuWcElBfAO/CUAjFE7WYqFGI8SFhjrra2ALE9G
3P74WszcPTiAwpQbRIUTuN63h5XHVQ0W3cQ7x0r5qwzKLVhrG8MPEvuxnJkXhToqyFOwHIQcl/bf
Kw2hqWEXtmPlndMqWwM45+DK0ZueBh9iMRhF0i4EwjOe1UxWSr+RSR1YL/W+L2qZd94tDsDaB9gA
/uqRgV8Zy5UBY2uuHXcfI6Z9Zni7l0klyvDfiKbUlVDKSlV3EP32xpuviv3ameB7dGTDWixWuo1P
+EC63DOQbyjB/7aRLAUDXGa9RJawcja5Zf0wMrMzt/fmi6aLcHUAKifqoVwX3jkIdEcZwTUu89ui
F6ykrM2qIozNnxUHJTNFVSCVUqh7FQq55pLE884RSJWJHTQyMLmcqN7kWcJ4mHPGFfVlQRIxqoz0
58X4Xy2NtFFV95LmnZt1oZmVhw0VjVQzMF56qI+pJbtm5Ro1RrYND7OgriG5L4Cv/dMVpZG9uxXj
e+hW9slW3XwPZT3A1gt4bY54Z0yKC2+7EK0RC9Dm/YToGjJdhmWkyll3wijTC4ZdOWpBa3+uxmXx
1G55YfNHRiJJ3g3/FHjqL1kAG8UMF2oIyDre3iGur/mkiGL/vEmM3WgIgj18fW1eY+SmvjpHZMFT
znltKCT8LY/KqYeuL7c8+tTPXbhq6w0gD6ON3y5UMC7zRuA6yA8EI7DsYyv2RUuUNm1wEPi3RF+R
eoNOJt7IubWa2mDItvp0G7kqw++5BJD0O7/+QiprM/jx6PJt6J8xMw2OwwWKHkCKNeBefnlrcy/8
JtOEc21/vxwOi6cthw5v8/lkve02zrP0ERwCKzUd1/5Src7oDIfVHzf/NP7eQbqDNxXVfJT8yD8T
eRMSo/5VgQAWc+SKGaprYFNn6wEgx6RcESs+DcqueKkEo/9TP3GpOain3Gck42cSTngbVx9E6QXk
RoKgq3CkMugO3HeBE2xZd0Q3t7paP8vZIgNqrIjcE18Cs3td5Rb4dfXvUtuBqd6IXVZVbCY6xAcB
pgCEIchKAG7/9k4DxKcvAGTpn3lTW0t2tRx/kWNg8m+dlViui0FMnvFi50zhtUTKLA0p0ZPaz/yz
WjpKYQ4VpsbT4TdS8z4rhzm/3ShEiCC0mMAKqRfUIMPbygO2u5AW/4e071puXVmW/CJEwJvXhqOn
SApyLwiZJdiG918/CcXMHBLEEHHPxLax19oqtKuursrKFEC/QA3xUhx89DtqZnuISWIo/rFkUQyw
B8hGkxh9cM+Pb/55dyjJow4cxO8QEt7OcD0qj0MDFEte2YNcAP8jbELvs/X0nEd+NwnXVI1s3lWg
Fl/q0lJJci7wRZUaRIagbBNwFU28ltTIkKhOYL+3JZL/QqA+JFCO5nQ9shbu/Slo5s9DYrKR64HY
AMgBJ9u7GSCMmye976DX1vLKFyiGU9c3GvbEB9tQHvWu9QB6nvx7nhGPMVhFl5SXhQmfi+muP2Ky
pYdMG4nqBt+plUut6pq64tCt0BE1NfpT5J/6vjS4NACxm9WveTzx5YJfuAP/gBtTxwh8JyQr4L5B
5zb5higbuHio8A0ohVo0NriKvKO59JAcHMehVmSgbYH8wuWd/pvBj5lk8CdDznPaQ96Vklp5rAyP
p1NTAcUUg0YXuzHNT0n/Sb+khdTx7B2FIOf/2puseFAqYt5JsFdvAGYtnpOnyKx2yirdy4b/WayE
w7Bh7ANUH6CatfFJ/YVeMn1pycfpnE43AARgp8F7VQI57u0ZK7yi5mlcBtBwvUD3OjgphQlxN97b
KNqBRjvvh9kIS0pas1HutdXJ7Rf4EngDG1j1Bd16+9j737Vd6iWxxnvwDS/zZN3rCpA9cmA+yUQm
fYBi2sE5QNeLFMS59K/bemHnzXlXFf3t0IPAxrvjFtQgbKxRxfWdILP96rmotwn/rqAZtEvJ0qyP
nno666NTQW5P4SA8MYmpIT2ZDbHAIr3XmgHxNv0+ICoUag88UaAT99/cnXAso14s+jnABHu7yFoB
AKoQMYGT1p4pid+eQgTezDpwm2hWLT+xqR6gwT39rcBRuKOhAQFvXRZ1WtixtvT4Ho1Nxo7ZhTKe
qKJ+eEfkhjJYngceHzpaZcvximNPrWuH0kKANfOMQNM4MjEwMBKNTnZYJ4SCAL3s0GmqDSPolWBE
Zu8/qcPPY7cx/pzJaABXUURsGkQCiG9vp5YXa1WtJCZ2ojozgDYGyywR63WwL4RVwHsEKOeFh/fM
/AkoKopoJQMBBJ5mtxYDrpH9qNNi+KljtemtxXajmc15Y2DigYsy7N2khoH0MGwTg/+XbYH9QLwH
XLH23H4x1uMpnB8QMt2IpAAFmZJ65glCgEqEPbEnTfkqKYdk2ITJ52MrM+UUJKZlQYZvB4/CnUoX
R2nBl3lIHTSGpgWpDIWEz9Wu2YGMdYc39UDODcnMpwSsMkliVi8c0uSX1eOvGJ/v0+1y/RGTg+8D
4OQ1NT4CivGmiG6q1Pt6bGFmNlEjBHqQRWwqwMPcbo+WrxWuLXMAtTpc3MM6ACNqm5+8hV04MxBc
GiJiFdCwQrBl/Iyrp3ORuHHWpxhI0dAXha1UiyuKzHw8lrkI7MbKZDBgYhJ9EZrnTqwdm2Yj7Nwg
1qHOE3P7Pn0TBrvsoMC4FIvdF/9Q+bka2+ROrAtIKQ+ZTxHZR8pFGn7L4RTmh8R75kq8h9ZhuxAL
zDgRRLginAgoLgEumWRYizTQmiSKqNNKpK4iEkbnvnsvKqvjARz0T0vv8bs9AocIQyAlRtIYL5fJ
4jUKD11BOU2coA/BkBtnKBvbkEkK9DjiFzbKnSOe2JosoagWtOPCKHG4UjFCCPP5rEUBAQ8gclSz
3483zN2uhDEE0WNaEjRUGNztrkwTpS+VAPggaCVpXvPVFOXPYwv3z77RxAh8QJ8Acv3TUmU28u5w
XAOcIoAVPmpCzdsbB6o4yfKe+O2WWdqMdzE5+h5wvACxgBwd1GQnayVkEGqBiEOG8jccFtq+GVCS
eeSfjK7vAXQfCIYfj/D+6T+xOFkx1OHlLmKEzNlm3fYL+hB2AzTwv9BqCMTO9FNNflZ69G2kS6d9
ZvXGpB8uNbAKskAETlYvcIMo9ILcwevG+NC2oBJyLeLxxmdla6GxCCK/O3YYKMAUYIjHRSrhsXFr
zwtSWXW7NndEO0Wx2/QtaHEMEcn+dQtJzbvYcmJpvHKvvGVINaQZFViqg59YNi41Sy59v3DSloYz
Tu+VESlk+KQZjVAi9noirmSNOKprLDyUlsxMrzCZifjC5XInN0fgcYhEtGZGPuHepecgsB5vxnv0
xzhz4IpHkUGFw/q71a8GhThRgvitnGP7yx/qh0U/tPJQr8GBemlJ3CxtwbvYB+ZE1PtZND2LUDCY
DE6u/LLKgLt0gHtVyDb4zFOrFI1XOSFoLZTpYo/TfaJltDjKNvM8Akk4lttVY10xK8FrXTiorvVk
wGsPmj0Q1DkqyFqhyUB8Rothaiiu3sSXijnH/4aliPI+0TL5hsnOaQIosZVQEHPQTVGPxOFGRknl
6+Do2Gw6aWGfjnN4EwNNrE3mOFOUxs21rnAKCxzu2yVa0jkPfTOjE4/Jlr4qpHJZOHmwxrkmxt5S
c8KW711krIQn5XlRw3AMuR+NaOIx0RwX8alXF06i7SXZbt4YHrsnpKfc3WglYLNkKRW4uG0mMUqo
ZFJUCdg2QrrnGGOggJ++imZGrfA7Q9MNWvZBwk95oKUBDCQcE+nCO6Ay0uKRuYuWsJxjh96ooIhM
qDS5c6s2AgKRoaXDeWcKgig1IQq3GVy9Am1iexrMpRr7PWIetyDUmv/0k3D2/3JpVz4BMXxfB5Fb
Ol3xFgEO58SvElKSdISphweVKPtkC9G0YaNaAhJFjz3STDwDkSj4I8jPieCnn5wVlm2EMNa00snq
t7DWG0NuLjQjqrhgZ+bKgBTaCCVQENGgyWPiF/yaqlxKKycMz4OwUhyv2GMjtcTvFtg6hPFATLYv
ZGE41GU0VGegeXprCjmRHOqAQuWwZo0czBdwRorlbQLneR8W6LD+3PDIvoBdBmRjtndMdN08X4p/
W/TUontuqUFxLv7A5yAXBSU4UKZMMRRD3muS28qVE9e6D/VPi+Zmsgu2SveLlV2BsNIetG1UraVh
xfukRb6dMcSD+hu/FdHChXCfjsReu/6YydH2hiBs2kKtcKk2P2gkBO0fYK4ERNIIw1DxICQCLs03
FdKCkW67lLoZd9N0aSQeewCBJlRw2MnScGUmN0zW104hQ/XJ1YRBpxkErR/vaX7m2pOBdMSreEQa
IsC73QFFSwW3BtuaUwwFgUIQ/xIX61HIkZTUDEHbufJB3aQQbzDF1s4Bpi6h/x6S5lNtX311G4rb
utZT//3xd/1lvW+HzwHQjH7/8YmJf06uCjzmw1qhfOcUHJHPLvSg7aYwhW/QHK2g1jd4ti+SPtPb
fDfwRpuanHCMQ0LZlZIYbbQFGLy2e87Iyh/XgJy0qEGX03SHn4gf9MffOjOHt986mUMaR2nEeWzn
lGSPXYkEwweqBiNyYKQLCMznZJsdJP0S64gkfhaM3wdlt8Yn2xRZxkBN86HDk/Uj1ve9iZxlBMmH
rzF5+rzXyMdrQN4/JZvTHf3w+rlg/x6JPcqujcoMeByNz69JUorRxC5Rc6lDmAaVgcgcVhTww6gw
EggKeIZEWvTYu/qC2XvHdWt1cjqooFWqKGmdU3WHXkJ8FpdQ0lxRbgmZJNyfw1tLkyiNhxKlGJQY
n0WJdTQ+er2zanNAq1gF+IWp75Cl/gIlI6E22rfRMV4Qnd3q8NZkKU9934symevxW6+uPy2hnZxz
bufQl2QnvIqgER9W5ximfPijXK+w4bwfLSTGCWUDsGIs3ExT7hQwqN1OxuRUDhxgR1yND/DyH67a
Jj6pxF1Ui4RP3qMwG4GfoAQnC1v83kfBKoe8zCj8DVrhSZKECTzQgXIMhk24b8u/PH2sme9qHVoy
yT4/BQVoWPfoHgQS26xHRlbKhQ+4v5HxARBKRToS1z480u28S16g8YPq9Q7M9zHZoyf3Odp45PxP
/LHP6/hio1cQncdf4uFn9Qsq3qWi/H3n1jjxgCZBbRi9JYBe3X4Bw8Sh6FLaOy/bt+M+2H5Bf+dw
RKkqIOdsa9v2wbz0ZLP5LNcHZxObPgHo97R6eTwR4/JOnfL1V0yWn4srPnX5GPMABsTiVSkjAoa4
heWeO3BYTqz4yG0BXPjtUAE9yJSizHonGEy3VMyY08zHw5hbzmsLkyNdlG4q+0XeOyUF5ZwUE0HA
wY1sj1MMKcJzs19USb6PHcfy/X8GNVk/rg87cCynvZMZL/s9igUp2fant7f9h68fn/P9M654I+H0
c0fWA1m7a488C9s11W1CTNNJOeL4oLQEfPVpdQnJxkwOaI51fhP9x3g8OXOeVRjV2dCSifbQaYZQ
ZMYCLcVha+koxnsKh48MXc1UXVjmWTuAWOPtALgs9NFulzl0hyGk45nKkAsfU58qgitWBoCi+n08
orldOxbW0UIDoBcEH28tZa6QNb0W9Q5+U0skCQ2DMt+SBhnQ/y9DdzQ6LeYuHg+pRt9dfluxjsC9
PTYxO2v/GcuddnObl5CqDXvIUIP52dtRPAy46NXLlmp1C5M2BRg3teRpuE17pxY7PLASnMMEcqR5
5K8fj2juuF+tjjY5jFKV9kyvwJDb4k2loc6fVv/FukD/EiEuXOfYUXS7AWqVF1M2LnqniWqDiwEe
9Q5SuJCunVJI/92N11Yml0SrQIM2T2AFqaIdHR8nb/sjax6tp2zVkHO3PZ/BG9WY758iTz5ZYqA/
4/FU/tXLpv75+hMmrhPYicYVC2zAzHjbpkTR4Gb2lnU846qyh8OTcErI7hOCMJcVcBSxvuA65pby
r3FGQF8g8A2TI93z6Bz82/91B5B4mhA1+ng8wrldeW1h9OxXAVCZhbIXdhhgGQGz4Buy95JxSwi9
/8dKopvlf49j6jAkyitlDCtBuKLkZZ+O6ITj+iwhI+6c26dvkbSIPRqQPIBgRR/nEj0YC/5xYah/
odjVUJU2hLCrio+oRv+o/ZOc2LP+57OJIh7efmigBJ3E5FxwTZfXitfjXKB7u0wky83Vda4t4cVn
XtIoFgLTA7YqpDXQKHS7anEUikLNNwPwLuC9xp7s1mg+N9bRnpiQP/P0YqN8ZvpqqblsJrt5Y3ha
XYOYWyJD8nNwBFL4tvwZRNvyg33KG+KiUU5caU/p1+MpnQstECRCcRfXJ2p6kw3KckVYCWk5OBQg
pj4xRYACwvqMd/JHFC5kb8Zpm5522EEvP1pQWTySb6c16aHyU7b84Kh9Qur4UnOZkQmEfWPCkyZk
G5ov9ezMPvauTU5WMqySNKWlMOCxt+3B8Q24kO6tPkBeZXkOobWeAPewhBmafXUg6wYuW0iooq16
PCpXR6HlkyhUG3VwhsjSYivvWNJFqUGF14AhLburaxPdquvHKzlTf+AQMvzH6ngVX1n1aq1LtNwd
nAYiDzJJGhMgYkXUm/qX0zX6BIVcUADQN5dfPbY8u65XhidutIibnOUzGOa1p2DDQbskemfTd1+w
iw1dYkCbC0yvRznZRKniSoqWjMa8UwtJeOlfltpxd1rClky5w/+uxxHZx8ILKIghJ/d8hMZajwrS
4Oz3pb61kEVaNc+5w5g2uhj1wGINh9O/e8v8PFG4iHqV2b+hWW9PC5fU7IDBTSyihxkH9e+ldbWs
XO4KQatpg4NMvaBa1UrwdWhAL1VWZhfxysx0Xsu0FrUeZpJs3xz7nLRwBAkY3lTtpYKAyeMtM5uC
kkH7DGQQAmqwAdxu1rLmIGuc+azDkfWaMc+e+Xz8+pDQNHr8Wq/Pa5CrWB6ziEu+v/EVgNlQMkOO
DmXUqX5aXtdJXVdM47AD7zBSpkvCkpcT7i/C0QbaSsGqgECRnWyctPD8vKjD1kFEg5tY1rUvboub
mCTH9b9k9f0KUXPg5zZlRS4rxyX+6nOzAnGOYnivC7N8H33ffspkloEwyJTYi1rnRSDCEeQfhLPw
gAOEiNqjUB27tl/f0SN3KI+XU76EU73HMeEoXs/ExA+qDHh/+wjmVeet/0Xvv37kiDUaR3wn775f
xSO4LQ+HSu+J//GLav3j8c+v9n9WYuIRh0gs5ajCSmT9K62OubJQK5/ZxbcDnHi+qm1jxRMxwMwA
P7v1Zon6MHZfVR55MhOUeXYbfbX6Uc1FaY5xE93epbeWJ8dVrdlWKdK4RWBZgnqKxYvU0DyDapEe
g8hFKVdabPvcsZCe4mRLs8Vu46UPmNysQ6WyQxthbgXyFh0+UIzxjWdhtV4T0bBN1tpkmws84lKU
OROb3Qx8GgMq/tBF3Gh32yA0A89XbD3/O4evIMTf6L65Yp5WaJZ9vI9mkvu3RidPJcooIeVTGG11
qSYgnvvYfzWX5+j0nG7Wa1syX2MkrxPCWu8IDknNjSX4lizyw81cSrcfMnkw9VKbpMGfb8nN8Ti3
5sdH9ayRZkzQ7GX9OTTOdrIldLd7TyXzAB9OLmPbDUh/F279pdP9F49cXUy8VudpmmDzM6uXN/Bd
5IitZN1ag8cZVPrnf4q5MxV0+fOEczYnzTgtnO7FDxiP/9UH1F3TU+pjVUYyQDCRIbrD/YFJCAiI
He1s9cQo+qtpbjAD8f7k2wsv6Pub+XYxJu6t71WJNgzs+2gvdNutmjkcqE3cRA/zhXfkPefcrSv9
6x2/GmuoanWnja40NylKenvRPK6h4vJkcpuDzuMiMZY2/eL0TpybUGZZXWcwCVSCZHHG2r94pBnj
Arwrz4A77XbUgOPeoKP/9eck/Mjnpb7+mTTy7RRP3JwSuQwkd8fTDlKD7QhUAFqB3RQ7LPRIbt1t
I13Rn15fIU0BCglT6IkJncCEuMeMAKKOpV+tFpZ9SvCNyPD2oyauL0po7hXN+FFQKjoi14i7HenP
s/1N4PiCJ/h8cHv/COvHXujv2fDA5//tkas9MGg+Q6PRbkTEPSVGtdtbCnptXeN87s47wpywFYCy
w7t04agt7PQ/p3xl2QWzjhuxsCzk+Rr5KqvP0m1QeXoYDVba8Objkc7AJm5meAp3K4oy9WkGe4Xx
ln/uhR3iQWK3Fkp0TxjixbOMhUWdebPdmpxGbZrPM1EMk5nh7l1bsoKNuxKP7rZf8psL8eHf9rqa
zJj+nxts7NXa75vdkJLjMQHhr0fcnf2ElFsiE/ApX7CNFhUslpZy4rQqrStTbTxRMrWr0nbRcU8h
xTismWgxjzKezkcbdhJ/RaqbZYUGW71thAF5wxWVEwvlJwx0fX5S9G/18p7CjxnO7wn0BtuFbSvM
foACQiII2YzqnpNFVfu4DMMEUZIIQvwaqc1ct87R/qw+B60OAap1dFr7VrUVzqhapDg6gaUnp/Gy
WqnDiNlbBHLOQEawz64+aXJp5V6gFlWIT+pPYgQilD1cOVkrA/CjrvVNDkjRXXS8BRamYnbZr8xO
lh2tgTSnApYC9FSGrGfqOw0y3c1tyumPD+8fiupu1a9MTVY9VSQtbjTcG+A7PjXf4+OYRfDP618J
ukCx9PiL2z4X2AVrnOrDgTdQ/E1RAUSXrlW87F4FwHhZkAU15F9RkTO/fq2t9/AgbUyQBBkntAmA
sXsn90uTNM79oy+f3Hh87POdKNLWqV3+UEesw3DCUn1+piY+bgCgeQFhYsca6W3UkrtJHmjqGDYh
I6WMEQuyUS5Ov2IOByDS0NVhoodllaB4tvW+Vvli+9j9XlBZntVkRUAOdWxYvf2CIefLRqlQsKzZ
2Airal27TKGzLj3wqkISVomNx1uCG8d0O7E3FqeFpjxpuDb0k94xGJ5E/8IQatji9sQY2IwLpu69
662pyfT24KmKBh+Da3XWlo7brapv9+DCQsziG/nCqbp/X8MYiqTwMGP+a4qw45q0KpoO43J9PcgJ
+l2NhdM0g54cTcioA2G1QGM4yXkHJbr9+gGFWNBrjE33Hx/eCrQEA3ntj2pNDvppSKzHczjjo4Cc
B4kYmPHRX4h2y9sNoqFm14WVN2AOoSwKwNjX8TysZKO0gPNN10R3QrMlv+GiOvLMLQw0vYjGCNAE
oW1h2sfsRnhRMLXUO2G96VszU2RQEx3KCpAu8L4q1TcIG0iSLSUV7++JW7Pjr19dyQ3P+3yQwywy
pyZ+OoMgcxd6OrMQwt1zKUi3hiZHL8wLpfHRre68IMmWGEfkQ6LtM3jy0POnbUv9q7SPAcQAOWQb
R23m43pn8lvIDzqgG7ad1JJXjb3ZNDZEjS6Vjj83qXVhCUt69N4uAVnmtjcojpAuG7uMQT5yOy1y
FQ5xJvmDw/WXZJvnjhZYUesvbPGZhwYm5crM6JavZp8Ty1wrWmw3flOfchFdHN8xsU3zMBaqfi+x
qa8qa3VZfUZGbD/e6nOuEPlAuGJRRblHnex0Ps9oRoVkcDzX0yvt6ArAo4VbRqBoh1QXjM08HEaB
YI0HRzNK4oo0eb1rbogqZIq6QLJjthlI8rAFGDwezor+hRrdq4pVhCjlHtmTwl7CQo1ba+qDr41P
FpN3y6KoYyR4vXglv2Qygh0FWV7+t4TbKnIEINUi8cSc37+2OVnZRvO1xqMYMLfr0MKbrRRFDxjw
HxcC6VENfc2V0+MFnfMgaECSIecHlAaeIpNAh2uTuBFirnGUV7h8UBqnVi4aorZvHJeucac/tjcz
qzfmJsFOXUCdy+vYxhE3oYGeOHBuclRnyifPt91qgVVjZrfeGBt//eqgiPEgVXGJsYm6wlh9YuTF
W36svIU63ewcIjIYkbwo2aIx+daO1lQyVAKq1unYOH6SpWivtmlOfLeXzDovmHUbUo6IYLCmta/Z
ktgvSZFx486Y7FYcFPD4g19tRNROrnEgVCEzLWiNE3QGG9pSNjJZMhv6yp/Tr/xLaAn9eryS8kzk
cGNyMmoayFzWuDApsnZWvNdfDPclBnoWbNmEcLkRRCTg1n73zmKZO0PK9nlyysBjm9idto/dF9of
K8ApJXDe/os0aJ0mGxWyoP0+dc8i/m8tNmVEJVg86dR/gLpA7ix/MGiqlxCxUO04sWsoxV+GjYCq
ZPUTgjV3k7B6Xr368bcsfSftWa51oV1LZalTdydnZqesg00eNuA4qXQQu8r9kj7NzCWAaYGzQlMT
evukid9ouho1kgIlEzHbDpeS0xmrFo9RP7ZUpf6m7kDkbAoquNmfErRgv3ZLWLSZy/nmAyZOBImH
PhaSAGmP1hB7Qn97/xclatrYtbyw82f6C8CrADHQsTkEQdffHrk6YQKbVXyFy8jhc0siGWSaM4i3
WeGxsQorseP1VvV13xq21HGtIUZaUdBdi+IJe1E+/pSxwYPBLNwbczHgzVdNnEycdQwUZPBVoLd8
k1yyB2x2hM8y5hsDor4y2Na+rWfOgi+dcTfg1GFVGXTlEvQuJsEKlTMZdMJx5ySDjC3K6gkEzhOk
lHO07YVvj4/fzIEXOAXdsCjKjWQBkxAMBVg1Ttu8c5SKCV4avE6JKHfuwm6eKR+oAqeCow+El2AR
mfaqSFrq864KmL4CwRroGFixa2idb4CqKWtIoTgDyquo0ruIcKkRCABFtHrcKrrYX+RiU5bgriuY
VeabnGA9noF7/k9wuynQwQXqDxcYQC63bjdUPa6PBqVzQnRBdVZBd6KUkVPu/+PBhYFiJRiF8ZYu
DZfR89z2WPL4A2aeprcfMD3qNAzgkAEdpy9g+LI+WvPN8L4icvpdobKyAq9r7un8e8MS2m/xX5Zy
cDMnHSwAI2B6lOJFz/ftBPB5g8dWgedUAew6skVua0Be0zoOhD3Kx3YXPJXrcLNaGPXMFX5jdbLz
qnYAnxMP4NK2smIgJkh0yIkAJaPnM7X/VWTXWrtvRQestV1vur2jL3zA3Ov45gMm5wxzgfBUHF/H
uAc4C5Q+jdF98h4gWhfj8WDnZhiFbxGkAWinBynm7Qz3KcvIXs8iAkX/mYRCRfeSDM8DXfXaWlGX
DtvMjSqg1w5AYihhYE9PPLeMUCEpO25wfKoLb/VnBBgFkm9PRDa+X18PjYn2WFAn/rsUEUa6NK1L
1sdfv/Llis/kaqvAepXvwcEJvymg8Ydo7kB6Qc8RyoDYJVopvs4/+/lhSdh6Bo8DZiZgqCFZo4Ai
dgpxiKNIjrKqB7RKsfK9zxHV+wUQYOvjJRu7O086Ds3Kgywha/6PF/nG8HTgRauAr6nDeypc8dzG
kwmv7hSxISmv++nC620mPEAnDbRGAEpFZ7o2uZu0PKsZtcCzohJ2zZeo/Rbds6YsjEiauYpEfkwL
qIoEypDpOy3HC5GrNNwOAnnpIesovYU/8m+34yyw3euSlZOPwWoMVh92qt1+clDqsgFtGPTsE7d0
vmvM3TvaHDamvduZn/2aM0XINq1fB333vtn8LumwzhwzUVRAxs+D3AGubOJIlaRh2zDleyfOTqCr
1HJDi9BpU0FwBkHz49WeKQtBSuTK2OSUFWhqZZUAxrb7o/wZG6Bbd4hyrlbftm2iKxoEkgw41/nX
dtFhz7jOG9OTndZoQg0IJtc7vJ0jLArIl7X9edmX6CKLXzR788mspQUPNuctb2xONlxbZolbSbBJ
Sf6ikLdwvecO2Uu44D7mHusiENiKDOoRpAimGzsWq5IZGkxrigRYYqS6jDcHKKXZNR6wJeIv16pM
9Y0a+ZFZK08/0jNoL56X5HxmSmFY3avPmNyJjRu6vd/iM0AYz4HH91BhcvnN8GaKR8ZpvtBr2aF5
D5yv6wuHfkJpYXuNu2fyEAMEHX/IaLEA3cBkiUW3TDELOHl9+q8MD6V6frx9/8C09wbwuODRnX2P
QB3CAcXUruwcwDk+oEBpDDvxRd0Auy8DThBDtd6zCzNa54Wh2M4FpRHN+B1FAkCuxjw1aGCsoB4E
rUqydIrnh/6fL5vcy3gC5yztqs4JFLbcRp6kHiQ1vjwe/zh/D4b/h+2+uqWqVqsELitgxOXfed6r
X/IE0SW6lpL9Y0uzw0G7G6DuoGG/y616PRoX6hwT7Yf+JVfRay8sXfhLJka/eDUYQSqlJnTrznmp
e51CAAJLesysP0zQjq7RfigL+vvmghr147HNnlbpanDTteI7ZuD+LL/xm701Coqm9jmwEbgbuWG+
89gfq19tHaOqspRZm13C/9iepsvlRFCbvG46p5GlVcu+sNoXKw/m4xHO3bNXA1QmkRtbMR34ibAZ
vfRf5RpK98oFVuhT478wg5aTkVoEHYRT+uOuBIFPI3Sdk2WerlZfnmA12aXE0/uxnbnHDuKF/xia
bBU6ROBR4fvOUbnSpAm6tSW3INhBKUnQuO0DOBwFSKaF/K8QKnoG5r2mQXnKlUQrV7q1x4svWkcX
dvBo9e40Xn3VZBsJEsDwGoulHFDEfOZLNbL8uABQsgL+xPfz6NQ34lfBqMIClHAuwJEkVD3QQ4i+
TWk8WVcnh0IaxJUYdEWXWXVq+cDM81M/vEgJv2W1pYz7DCwe1R20GvB4AaM9dJqI7hIGr/4ceVm3
BFgmMOSCJBoQ46SEiN7wI1Zo7dvErxWYXEDX0f3KVB8EMB8u5DNn73KkW9AL8KeoOD05ktRoEK4B
Cjj/pd6by4lGLJhpsw+FT0W0wg4iOlDVGbS3hc03pvWnyzySmI1FNVVE/e52tn2fbyDy7LEAe7B6
ijTxnjlkhD65r/5CDmUulwoaS+TNZEgcAIMwCVeSvmu8hKeDY3CvHEhNvuwaxe6ElK/1gg+cCcZw
g0KIB0VCCXHyxJIQyUPhJqhlhOuq1jujBAIOGs7xeellA+Lo+/kDehodrxJYGEQk2m/nr45KsYoy
BP0aFEv2Wje4sllWSAZboDfmVBLnFe/r+eCKnRXzCvOVd6L71qddw9ismnQy8caHIYl8HAk9FXwJ
NLKNzKT/OsGvouc6gbAheiRU0SOsB/C7DhnwKDkrslcCdFTkyEMEcZrFO7VSAtmUM1FLzZQie/sD
9XqXtaAmx6hIsKppoKuixPZGITZscux8Ko2SY+hYNseW0sRKaiBZCQ9hYcbUIAohEC/q+8DoWi+U
1+3QaieBNrFwTJW0i7din/LevvCDgjFkn3EFAu3ujLWHFHWULYgV+PBIk0oq3pRUadKnJgwKbd1V
QEvaRRkLGa52OQBGdGhj0dK6WOC2adb3xYansjvWEHhX3vMcm6M5pXUFzkri0nuGD/S7C+2DuNz7
kuQregHOb6jZSTkIZ9MiCPHK00SQnmuyGFRPEW2z0BqAGKttmmpqYYhD1qM1o6dQvwtcJgITDx+z
tSm5vOCvuELtAtA65WzkpGLcJN+SRIFkJ/6ALNkX5TMeWmaRmzL+AfUBMTvJtNXEldKBmP+k5LWP
nrK+EBjCV3yemnGpxD2mvuiCQVdbmtKPBIxVshkgYVB+VyrvFd9iWVMP7FVDySSrOhW1duMxjBS+
gNHGD00fXbDxcxqFfJSTokQnHRQNaCgfmkaRAgfyCx7a2FADQhO9FnUZ6j1FoyEp73m1Al3vUk64
s5e29WDE+Pe8IrlU4++ZliROpEHD12wzr/G2ZYHEyG/scUHcbsomlvwDU9ey9I4fkwEeQZW2+aiE
qqogX5doz/EQ9z3pIGbIm3lN49RwcxAymzxmGl+khUp3qAoGmtF1H/Ky7aVxEO5qXvOhE8aLbiTt
kKBhgq1buGyyZ2IkxGw4EBU/FB3mW2EQa4bQpkk7sw/SBILwqVvmVC+LVIp0NUc/MOivyqQvnj2o
GwohlFO0NrlkWaYMu0TJITgS813M6CKD9qiVkEQ85JYVTBJHMiQrWgPfUnnrCvqqCdi6k4Qza6YQ
6DZP2QST57eVBLVURDUcWt+qSO0ImiU1hjRlS/M1pS2XP4GBIFYA7+3zvl+5AVOyF0ntAJkZNLlQ
P7xWUcKvIS0yyfZ6Ri5R+JCDxmzcWOt1ng8a3+JkLxKwVEInHgYZLEk4G3W+4fxeBmlFBoF6Oy6L
OAFjS85p30xCIYjAerUnGf+LtO/acR1Zlv0iAvQsvhaNXItSq9VuvRDtFr33/Pob7Ll3b6nEK+LM
mYUxmAY6WS4rKzMyYoTe24+OFI9vQ8XS8w9+mfucI5SpEFlx4hW1xZGgz2whEPm8pC3PxaPpoRmF
/O3SlLNA1zK+9qD28aB61PU/C5fMzJUOumRUfMGVhl4QlvtJHtsIt3A2Pgc1NLZDfdeGzzy/0YJn
1Cipruz79E9LzkX0CTwOLfzgb9/npu7+BAl4XvW/C58zc+f9w3wlgcENBW/meiiTMQXQZCp1ezZX
U4jWCSukkwkVFJMUq/vWpl/GXLCoqiP5h5oRRs82Sae64HLgXeWfU5UktsSRF4UEdso3oRnyQ2Lf
tzbz7MCVBxkrRC1g9FCY2FgqpwC8RRPjECqFmdaBZwE3837fyFxJEnRaKB8AEAOqll+w4UWIJtUN
CXkf7YsxhwZzPMeb3BEaTF+N5LxyVkY0YtQUD6/aij1QauilmRFiqov9qcxFj3QSGPgu9NSZ0Dlq
sk6XCuipSwJNRkNV8EYORJP/ar6DJWQMs5A3tpiAmFfLshRTIu4Ri4cPpy4Hsvr+vDIhN2uBjQGr
yhtlNcBocgQteKYB3PxNdLA10nwJe7cwcewbSgm8WNF8Tdyr+yBB0DdCPGWgkmcMa2Tb7w+LDfz+
GddUNEUGEBlLlgFFglJklSmhtE9C1279B6k0QZ1ru2MG3/utBw7ha1MCC96C3Sm3eHH0buxOsdvF
NlWrLtUTArsoJowPKmr0EKEI0JpC8EfYV4fudQnoy/Yt/2MT8DQU1UCCdlMjVvguzoXIl/bdYCXr
TqVQt9WN6gtXFrgDhL3+vmRydilliE/gqQQ+OJbKrwKSSm7CSNojt0piystmqtDgeziHz324tJST
/7iZUrwKwfaKoFe84eoNKhI3ECHdN39BHLhu15wjOf1LdI5swNHur9/swP5jCzxq18vXtc2odHqK
qVQoIALCWUVAeva+M5N83rfE3E//LNqFJcZrch6UYrQOlggxlNYG+ePfvEDYsLQhmcfCjR3xekSR
XKpiNNnhKL8P/pBwEicBa2drRMdhXT5Xn9qm06j6fH94SxPJ5OCrknfJKCXSvk2MMEitQvpJIE0K
wgD/gQsR57z+7+wxL3gfYJbcjTFMMLYjk8HntlbS6Bieyi13/N+ZYo44H+hx0YfYj9xTdAKvk+WC
Cf488HSJ53hpDqfb4cKXuFzLC16d/Y6JvAivoDkOAvSZCJ4hSAsb//YegDYBqLB/VR8QLTEb3+/G
KAbZsr7va4K+Ep7GcW6J+SEGsJaDWr1XLG3MW08Jml4kAcBGML3Mf7MTF6OLijAngPC6e8WH9HBZ
W4VLNqkAfsShMVOcOwB4orKlXBhBwvjYQMtm4OQl+qjb43H9FczxyLmw8bIxcfea+DNEqyxFn+pC
NLZkgjkKnAjyHW6I3X0ji3YYb/DO6uSlXq1ZI8hfgfgbsRiYCK73iqDrA+LL1t1XXkXb/FgXD42+
gBC43Y8Ao+EvMF3KSECwzlFWBg6SO6PvkGirvAmHXLL48LvSDzE6ZqpyIRnIhJVwXNfWGAc5ZBC5
A0zIdzzJ040mSQXKVXJp3D/MLLoHZgjq4yoECkCoj1TYzcb3kzDXgtCpx3STZE+BjPKwkcUUzyoz
zF/wDKfQ0bD0kZbjppMAxNNyCqb1Q9jmVqi2ljssMchNi3V9411/EzP0Qsy5OkICxAllfVukT1Kn
b7z4sU2Xdj9bJf8dPRRHQW4A1mwgf5htEzcTeRwaiR0S1GahveYppKIRZHq+qT/y1HfEgPY/urLg
QlnOnMkuhGgBTQBFH5D1N2+GMYC8S9bETgOmThQrLJRMUzO0vZVnCSZnVSYxAeii5SpB5RZg2ZUK
Rafafha+yUIalEWd3XwL4wJGPazBF9LGTizS1j+iHyyo0VAstTRtdq3wKUSpkX5LyiokmkGgSDDU
lIvXAAGK3FsNpfk/QWKSZsdxVldQJXyN06fEN4UwpN6hLMywOAwKjf9I5SZC+oB/1ReVY2/PCjQG
EAFCDhPC6DdtCuEYDWJRqrFTxNk32IARGPVP9w/KrYO5NsHsST8H2Uoda7HjAY+ZtZteNZE1u29j
bjtejYNZCllrPVBzwgiaR6D0NNaUD60+XUv70dIVo6mpmFvDUtC3NDTGQUttoAziAKsQcYz4XRVY
orjwzGJz7dMmg4zTxFMMsACStoyb4TvPU9yqyhyuLOxKOwrlkxw1RgdgajqYsbLRwaDcVdHKbxZM
3waa15aZhXO7vpHGrM6chDz9kbLSIrExbd9uSZFt5s11bYlZvUoX1TT3mszJI1sTTI9YRQj0A+3I
qt4PtPMXQojZkUH7lRC06Eyu5PrOy6UkCfU6w8jkd65GiklD/jN/R46QBuJSgDTjk0Gm8V9jjKfk
ezkJhCTH4JrWCMOD1Hxo2aoEb9vCGZhmiXH+MATEL4SbULpgXbIWFmMZNVgvvyuMStio/hZBu4b2
AC7cC+5Trx4B2PKnQ7jgCecXkCDJIkJdFugZJrWhj2kjZFyROe64KX3OhJwOT8sMnarPGn8s3Yc+
XLgI2FrYdC6AbACnNKqrEJph82LgBM074qu5E3yMdnr85IzuKEO+0CLw++LOaNbxs7asIHIb7l6b
nbbWRfDJVwFBcljLnaH5kH+SFtAsN0Z8YVUcGoLXame5X2K4ksm+OwyR/twSo+/fNWhkq551f8HZ
4vnNFDCzXvceEvqqlDvcmjckO7SjZxGc2v0OahmxUYfQVBkNENVYJegkOjqgKAMlUSt7lRd1hW8j
vOtpmX5+MS3jkAOemGM1ws0IxligQJDjMtI1GkLf9H3xEK7/ojOSOxJL2NyfhdkFQfF1YvBGPzvP
TEIoFoTX0jR3sjwzBgWv08Ezot4ORSSHIGQJaoF/YVCdVPVAKIBuIMZgN9Sej7Rx7lTKG4j1Db7b
h65nor5RZYAaLaF7Z9wHOK/x1oEKOtLSbA9/oY2cOzRi7iSD70RuuuLcgmZ4Gzf6UkQ7XSWMA1Fk
OMRJZgE5mpsGU4lPhKAMiokWxjWjFZIz9Nk7iAuAlrkY7tIOGzl7quQLYwg7rR2f6/MIln+BhgfO
KswWcuOchWBuj+qA6dq98TFQ78m3yDoBkB8KlU/6ZkldYyYIwvfoUEZVJKIBv3C9eXk1DeG8ksIp
89DIstDoqoWpnbOAhw+Eh+AipRtlODFvwl6R0sKpgkTY9RrxrVBD2fX+zmQbQH8dArCckybbpOTE
asvoWd4KZVEXTr4RjQkMHa15S7aUXU8fPENdj1Z8yo3nbkJkxcZSbm9+kP+1zlx0mc6h6i82sE6q
EtiQXDiKfjAseL3f+gu7Sy8HyayWrHRJ2ZQYpLhNz9xbsMbzjqehCeJ5+YHYARR03xfer7MjE0XM
r4YdAqT/9QYp0xYCpiiyOtEIxqhkh6rlglNhqxT/LN2FCSYkUTylIHXUF46+FrfhF4jc3HfVLK3q
QbDcnQpl1qXGqdkbFJyO/xkVs15jJchBVmFU/kb5kt4woS+hWX6mu2CD2rS+DU/E9q1JkfH+Np2L
FpD+BYQD+V91yj5fT2fghUHl6zj/SppRqTKQLHJNHgpcq9TbC3glkLBYOID/H5vgmVbQsUoENuRT
Umj2REg/OzXk0EXLPsagVN0u0VzNz6mKKB3j03VU0K6HFvfoyZeGrgBJvLqK1rHNWYiEfNeoHiTI
mzQ76Xti7P8bLgnSz72AFLjt/2f5dwIubuASlG2JMMKycujNEkRKygmoh8NofOhms9MW1nDajleH
UAarIVSMocuDCAz5v+txKnnW5BUIdRz0BmVGqfnNWoWYt1XiJWbe3y4sWxsUbK9tMReu7wp6mHpR
4ST9OQm/f4Y/PrS5Ta7eDbpHiXyoUCrJH11QsdRUqQ/hH/x7+Cz7bfvsbarBjj1xaTstjZ9Z565s
PKEg+CZVegMJsaBtfOGJ89+L0Td4n0abNlqFYAZET+mwGjtDExZ8/e278GpWkLy7XgFJl3pNlPAF
dffXXbvu3wSKbMVhlDqzGm0od2fji1AsUdpP63q17lPWBWVRdJgiFAFKnrGa83XQqk3jABti5epj
K2xFLTViKBjX3vf9hb+ZY6ijabiWRTgJ6DGwpI+BJjVFoaqlUyTxWx55dppD/6JpXu6bmdwcMySU
1UHuAS1fPAbZen/aK50SQ/zdqQbPyqSnAE2rXYaS2FLLxdx4Lg0x/jaqMLVJA0PACp3DLDdIou9H
OVuYtpnxoKFjSo5N3BaQZL5eIk2uckCAAownd3KIlxL/WcvtTF8qMc9sBWwExBkIcpE+Zr24EMjg
W+6G0hle5JjKRnksZKvR7furMzNpV1aYw5+rXUsyeSwdjU+NKjwG1oic8X0bt2dJwZ4GnSnSiTwE
4VkNJPD65EAnhJUjqBzafttCAtenULYm3jVmFiqqEVVuZORtVBi66BW0r7jIautoqQo8N6cqDhj6
ZaZ/qIxb4ZO27HJFKhxea2msyCs++Irk1HC1AL3wS0ncW8+KcePKAK8Rmp0AQGS2SpiGnRgTr3TG
/H30vrJCRI3blEQU2lCDlrpszeXHOPOf+9zW/3S1t6pBHSc4Pr9WxNZALULVGmA9Qbl00HvQEtxf
F5Y9D7mM6fuQngRzMIpM7FaOyqhN+Y4UTlPq6zpNDfXLlyYZjT/CNqyM6Jxr1JfWHL+No8Am0ibv
95WvrYhrDfK+hBJs/HL/k+RbZ4GOCqRKQXwBcioiXh+uphmjuicaYtyheC30wKgjeSHYnNnxmghQ
Fmolkg5lNGYPoJvK79OuqJ1cGE0x2PZoBIvUBScxs9HQK01AngExpekMX48jaCqtGKOqdrJoK4x/
C103w1A3RH+kmhQvZGdnPNKVMeYMx5knqKla1o5SEkNsDn7+1eY/gfrn/tpMv4Zx5FgTXEuSjPoO
bqjrMaHC0relnzWOWn9yQLMRHa03HoTlxL3IPysoxdy3d/vcwmMAHCRII0qoSGBDXBuUOi+XZLVr
HJ+spDpE/cFLTKV6q2uRSrpTbYAXCzRr+MrO/C7aZGeQFOjRFjvVUXeVvL7/Obf7RkbyDYEnVE4E
YGOnrXsRAMZJPHCxHDROkh5r9YckD6GWLZzIORtIL0KHC72DqOUx29+Xs5gD70rjlMB0BhDqy5Bn
av+neWcMYcp3YBGnbn62ATNPebUKm7xxRrvG+wDkgeBqBB/p0nP5dr9c25kGezFhaDdXgIeGHTIg
e8ZbJFyFyaodoRCzcKRvvcZkCWcab3PAUH430oUlX+rkHMWixmkk1TdqoT+I4INdWJuZ4SCVLfAI
l8FQBobu6+FUheeNaBxondS0IwOpZiovpHmn/Xx9wCC2cWGBWf1GLfQQIObWAcQFlHyQnNsQ+3Ep
X862s8PrQ6N5YhPgxUkokHWAgaZnZSOFrRPLyb47qx0i+Hqjl2hVDJ4T/3Fs8je+TzZD5W5jiH+C
97GX7UqVDSjee2cf8GD0/8f7LDWk4ikLsgd1jG30NHHu6f6Rm1lXfKmGAFWE5s9NeysZGgGPk6J1
XFJxmzpuA6uthp/7RtiWm/87H/+1wixsXpZ9mQ9V6yTjvvEgu2zEPu5n+cM/yklvKAevQ3eqnh17
Pn3J/6q+HY6WJ8YL/mVmsL8KSpDwAEpA+CVbvtjEbaa6OUmrwQE0muptAwr/+wNlSR6mgcICfCoi
StCJsXitNpU6Pk/aAQkJ9LlLb9EpPDcv/UN9BG3KSjVj0IgGR+Kb/mhVG5F+q9b9L5hOPLPBFR5B
M2C/CAPR5nR9hDg/6iKuEgengr6EmviGkO3iqjbvW7m9DjFMtGXK6BjC1fsblV1MpBpnSTb27uAI
ab9WQRqhgKciTV/FpYTcLUQBEypiLBOsA+LP8rSkF5a6OlX5uipHZzBGs99Iu/zJA/twb3Rmag07
dBgfPeNvuBqf7o9wbh4v7U4/v7AbJEGT8lwxOm/mcenlPe12do0uf/c0uxe/WxbDWkQnyejoVF59
trsa3HaK8RjZS6jTmej4evaYGGkoNQ50DLA0GJ/JKjSzPdnIm3Q9rqq3yvyo1sOKs1UHWWloT5am
a2ULJ27mQCAsR4Mtqg1o+4KDuR7rSEYtLbpMdPqhiwzg+6nLvYZ8QOUfhbcgg4LipaG5oMk+ZeJL
WdlZ6dtR2h0CF1zySFLm6rhus4dxsMQlXbXb6wYYrEknENUJPDN/31QX61D6IF4SPQHwf8DzjWxE
E9goqv467nMQssiJanMq36AML6mr+7tr3jJiZLAXgI6NzUFoJEOGFslLpwTGpAP2IiUJ5fuVt8mq
twAK1PfN3fo9AFwkCNQB64PYn/VKRONDbgxD2QlKda9wuQ2im4WIZyaSBMsGj3QaAnKiKBKz1YRB
S1BT1GWn9q38GLqo2m5GQskq+Ymd5CF3RI5GIu0eysSUZLuGeKBwFOzAFIx2MZN465+uP4bZdaEL
/c/IJbIzPPIgJVB3AqivEIUFRtBvqmZNIJd8Hl8g1zbUa9HWm839Cb9NokLECbAqVKH4qTeATbdn
pOgGcErITiFzAHwakvCInhstfc5DkarNNvb3YrONyFYRqDYSg8R2qHyCW6r7vP8lt5Wq3y/B1Qsd
F6Sr2awxpxRaoY5ooNS+SAzUN5XrU+QdOCM4KsEhARcJt0qKfbETt/5WdsJH9VBu49P4I7iWSMVX
QVsDeqWvJWKABmhcuEhu4zEwLikERXAdlzKoP6/dQ1RWYpaH+Lqh/mpAf1nrj4n0968M/eiCw7P8
9f5s3NYoMBuX9pj3DgfmuE5NYK9vV9q2e3B0yAQ8fzhP3wsDk6aL9trJwxL4hDDngODfoLy8JJ7E
mCLFkQ4Q+yXo0Dj2o+2d0Oqm2Oh6jVcdoV1/Ar6vzKi3K150wRb37fv4R2v3nD3Klljbo/aoqOuU
640cstKFza0CeUlQ4/aqu/5SJmSoo7JuNTVRAJJpqVpAE37cKvIS2OH20oMVZEMA7YabQOvr9UqL
vtB7WtUpjjsYUTlSXcYr4hSgm6z3Syr7VJbRwhJF9lJEdNsiMK05YlzwewlTyzFjWUdj95BwreIE
xZey4ybxUDOtzBZEm8O6Dg4DQOENfxqDhSHPzuuFXSZ0UQZXaJSqVuD5XsrgnGLF83+1dmTqydHI
FHQyCYOy7rghykbFaYLaGbVo3ZJ6JSn9wutvct43m/nCDBO/o1joq3rfK44SKyuli1VDG/KvEknZ
WG8TK4ibfOHKmrkhp4sKOXOsnYjE9vV2EZLChZotrzhx/h6VYPy3q0g5oVWddlyw9nvOuu8Z5kYI
dSa0bE6crJAvvraXqZEmjZ6qOF2fUtl7VcRuFbpPKdom+zJZGNzcfTwBbpGCQ/AMkdhrY0mA3lTQ
tSoOeCZVyo1gLcrSVFtwQTPRH0Ctv2TfKBfidcdcyX7DKWhnFmVHBblYSsDiHJ2S+EVW0JMjWyo2
Sm/pEIizOvD+a+Cm+oxSu9CnHm60zOnSewiwVQ3OySaxFhMKswGDSgTwzeGRjG4aZhKUJhgbMVJl
Jw3jbV0QCtFmk8P6okHDV0WKrmNDAd+c67qZMX5AvAB9pxNpvCSdPX2dK686VL2fIOHdNg9xsJQa
uy3Sw22g8XWiKp/6+1gkQjmMtdQRXOHgP6SKZIjQ+C2rtWuCKfPDNQGNbpRTcISSrTnwz9VSF9fs
hrwwz0xPLyNhh+2O4LRHU2btg5M6CIvCrDw0kGE2gY3QB2nhFMxtTCDPITqnATwDXPT1xgQHpdZp
Ay4tV6yqFRJcIXgvoSO4cNamb2fdCbSxcO/jFQlYPeNOtFxCQ3AnIVY8I8K3LJmedOPh5FH7j07t
r1VA97wBXWdbczjTsKyH7av1Qz8ePp6fmh24pr99sNQ/gVHrfb1+XK/fzn8fn8AbaO5Mz3nbbV1j
97gEmZpbjstPZi7JnHRtXQ3YrfVYG334rA27TivsVjgIgGvcn5/ZKOXSGHNjuYk3VmSQZUcCxD4v
twA8itqznNrCJ1fYsmwlz9KWPIT5zgUR+33jc7fWpW3m1pr0rqswxdpI8buM5GVXmuhiv2/jV9vz
3gZgvLvn8nle95rs7MC12NsTYw8I1EDDJILoVJv0nKzI6ikxobDjoa9/Wz3geQzJcXPpiTwXgBIN
HGYA4yMjzJ7ySG4kKY5wz3jDn6xft9M97dF6PATVjlfsMk0W5nfuiKEmAl4reH8ERMzeL2pScBNn
glO4PFXQQuUv1BB+3xbs5CJJC98l4IWBN8j1IQaiIAWMK1YdG/qGxuY80h/VlOmXZmnGj2v+HAOj
MFVqhUBxPK21Tfz2klAoZpy+lxrh5s755ZcwPowMvSyO7TRWZTc4rtThBfYHQIiF7fS7SPdGzFx0
4Gfwh1TDiBM6bMHf+aZDN+CzojotH94+7fOGmD+/Gjembhy/ujeINNGcIsEMVjz7Y6LxiuzHXQYJ
zZfGWKKNmztQILwUID4CMmkkWq+XYyx8kgZ5A+4IMHY0w7aV1lnSLuyq2Zm+MMLMAKfUJWSEKtXp
4SsIEJagQmnAKJp93D+5s7v3wg5zQVQassV1jcE0Xg/xLa1Co0gRDQvx0fyUodd9uojQMTB9xUVi
hi9Jqo9trzrgEcJD4aEd1gL4Pe4PZS7C1LEkwF1ryIvI4rUREIO0np+mqjMQQCZf0JOQP2s9OkWR
nMg+79uaXZ4LW4xDF3lwR5Vhojqevhu/+NDMi9IQqqWgec6ZgbD1t+SM2/tXA+Ji3oS26UrVL1Qn
B5l3KG2qijcGvzD7/hHBVI9ioq6f7o9s5l7EOuF5i2tcB/6A2d0ErMxeHkuqoyvDsCOCX1h1IKzG
XN1XyBKBiSdYsDizBSEWC31sGZQIE574et30QYYgBwenIpXgNQqR4Wmr8/1BzSzXlQkmS6AFmQjC
CPgTIZKpBFivjLTJaCfJkmbMzEbX0G+ARwA//a0zGz0eA6+OBBgqim8gQ3x0yw/9Qi/hko3p5xeb
Yqx5zdNK2KijPxhLo62FfgEOPTtfSGbKChIdCoK3axO6OrRxPWB797Gagt9jOKsqnvgyB46vCG0c
91dnbsuh2QvAPQV8GHg6XFsTvTSBbHinOpyY+VbrZ+CsHklE3cpH61QS+Ksm8xcO8K/+OXPFIE2s
aaCNQ68kluvaaJO7fiMkPIYIgui9Bq7ml3D1UpodpB8LCGkUxsGjEJ5cnY7H9yMxT3SAZtyDAM04
o6MiGAA7uhS7zE7ExTcxE5FwABWC6wG7R6/PddATIyINpBlQiIGgMm2VXKb3p35uL13Ogng9C2EJ
FhR0w6lQi3qSylMobuJgoUI7awLuBFRAOBdY42sTXdonYBQSVEceD533NKKNqiML53vOhQBg9h8b
jNPSPRCpB7UMPzl2X71Qf3FZZd2fKXWaipsNc2GDORO1xJcNMvloqdgO25fKwpvaqLF38JrGn4iW
b9CHarZvEi1tBMHnn8zgpo0FKleK5oXMOP1sTjg+GxUNQYEBbRrITbo+7fGfEykpqKoQw7y2BqSR
eLpWzMd/s71UCQkR0E8AjMKe6raSh37INCy24sm26MWgk0qyt3xQN2IjJgcVPVPmwqzNTBpyphB/
AvAPJGjMpCFOj4ROizVH0Z6HeIMXUAbFLjGL/ucBBtr9tUldHX39IDm/3mTJ0AxdKQQawhi0MPCp
lJlxi+p7V5Fu4cjMHdL/mkKx9NpUnCploSgc9nNVPoVy+yL34qsWCDUFHbpi+NCSte9PIqtqhCL0
1AICJA0QXr85z2uTXkxgM0g0562GYHCJB9UL0jlmbIR4Z6Hby4gPFQWfll2bxOqMN9GCNrZarlEM
uP8lc2cZwRV01pH1vW1sShWl6GO51Byd23LqI8//6Ih97tuYnV/AUlS0cCOSY6UiOC1ShtbLNKfw
x9BADewIPXmkZhTklKXjGK7um5sdElR+UPOetKlYfm0Al0YxcGvNAR0cVdCPlpGPeny+b0Scu1BR
NUWeHI0wABAynl0bfJkLhkZzSqj6+N2uA2sW7u3hb18f+Zi2xNYJmiP5Y6EiQyevwNgXu7t0rGi6
DrhT30YUdQ7acx4d3G7v+SBPgqhXc+SXoMe3XQnTZsMhAuwUgD90jV1vtq6vy6qsB81x/QRQccn2
612Hh563EWtTEQwV7RlGJer/Yh00LII89Xqh3si48LKTCFg7JM0ROihQa1r9yIGhbeUi2bhQ2fyt
TLCe/NLUtAMvAqiyQ58AF8JUY7R2jz8KiuUD+PyRrkCLElBkp3TTQwZaRyRwQBjQ08jwQPw+oncx
pkdv9eNZ9CHALFBfN/zt42Nj6P8iytMA+wCiE9gjnr02kUBPlRgMIk4wqmcEQWe11ArD7UV+4bz9
hlc304FgH7IsQI9CIvB6OnwIs4HKUYePxk0VbyLamoI9WBU9oIy1FsxDQH9a+hXTh2yTg+QNJBGo
+goWfB3FwO+flN/3xb2vYV5WwkRZnXv4mlgdqNyYOrg+v7lupdQrN92piRP6lSGpyNnp6M+BsBLg
95BfqTZDZsmdCJbZ3gbJElSWAMvmdrq0AW7ZzNXdUK2lcEdCPKcjo64jEAS/Cf426QPaRIeqsSsO
1MB4/RoqobwTQNVMTiqzUyH24G2UfDDUdmmwmNl7Y53CmouNyIVgBB97DV6hRbMhiHrRunl/Ouf8
DkrFqFdPbzrkZ68tVFGU44x7xNH6Yz2CszM4EwkMiM3CFTWXsUHTFkjdJ/AQABjMmULRwgv8FMtW
4txk9A2cTKaG2Ag1OYpbCbQYOnr/VAOb6QTBCuvni9CvL5mqv4oKtWXwX1P4M1BiPUYmMhHUDI2l
AspMhgBaMFDRmNR6VEllXpptIdaa5IfEkbwPfvhI+wqMZh9F+qErhSWTZOG2vCXjgCu9tMdEJWHR
F1Kdw55GPnlv70p2AcG8qnM0H7d2XlC+MJKOyrGp74KwM/TedtONj6BQHR5rMQIPTW/EgiUNEjYg
ROGBukfWNHmqCjMW3gfBGKE1mHA0L05x+0Lap8ilyhitI26ps2L2WpjmbWriACaEhXL2TZd5hZIQ
J96Q/t0Fp56PYtNGXrcQT5edfqHWOpcy1y7tsV5Ji1TdL2CvBVXqmCWviv7KN76hHpTM8PTHnMBT
gxxhDCw1egR9oauMC5EeK5jwG3ddfgPri3wQFUzdCE7vHnjfcNMn0IzTADozgqnrK3R/iPIjIhhD
0uwxAdFpb2n8Bx+Up9KHrpNLhcWu3WnLsC4DdVtQI6FcBCAyc03WvM+XQYQt1WH9HalABij7ynND
Vbexty7CBf8x04Yy1dlRQkX0DhlEkdnCBSQyuMzLiQM1CKmylKMC7Jnj9e+FUScVHcH/kW3u+6y5
QuKlTbYGjix77qpehmkHAhoUPrZv9GvOAnkPPRL6msJPgA7NhMClg0ZsM1mojd+2LeLYXoyZzUcM
alH51WRf6e26Undt3gN52UItz1SrlT9URl0dQJSbpDtZNKtsqTF08pW3a/yfOf9FolxcC03vhbXS
wX6h51uJeyOSofEbXkL/pO8v7PHZ/YTIFxJhqA+iunB9QYSyrwzELXGsB4GCPcrQKzNGRBpqO049
ilJhREvFonlXcmGTufZAXA2aVQB3HUmy5FWnQa8ak4tCMJAPVK1f82fB/Xt/T81F+ai943kIRiH0
RTDDJEpYgDm2I06g8GadvvFA42TR+b6R2XVDrhZcxWCvBMjhei6HshHkrCSaE4aJEYhrt4tNzbVq
uTK4JWHN35fzzSbBHgFjOjJ0ePVeG1O5Fnj1Co4A3d9muAk3PGTRcSCpR2VUiTx61nEP+2CBQhVu
NDn6iSrYWn04Zg+d+T5hpFyabB6eO/odGylCOZCjoIoi2s/f92dldofhLYfEAybm5r3sc6pYpR0c
ueKnDnGxg4doFzUmXiF2NPR/orIAhfvbfaNzNz1kSYAyBhwUiAwmHOGFrEE9HEZJJdE0QjTykKwa
HdRrGWISYeF5N7u7Lqwxa1HUZRQWCja0CpeYi5+y+D3gtXZ/SLNvSMQTaG+Emin2MbOHBz2JUpHz
4fq5l6SpaKx+ttWm6c6e9xbX67imDYB9fIDbaB+mTiKse0UD+UcGLMhnqO+HiSigAQ3VkFullL/W
Xr0qg1VOVnm3vv+tMycBEQJYf8A2Dg6U3+TrhQeLZGn0O9DDO141gDn/XXZP6BykUXcswyXCq5le
BMDxACcHOA+lJZ19KUW6NmR6PLkwBPqIS4q1769GbT2UMg0h9ZpqdKwjM0KSrqX9iP8pghL4rHQL
x3/Wr03YQHCWCUiysXrBnjDWRc61xBE8y1esLFslp6Y0FCQWfECjhVO1dD3PbfNLi0w0oCWyF4b+
5NYCvNW9kXv30sjK3Bo9Xl9l1L11CEnuL+2SSeZkNW7WhPEAk0MUWaOMuL4+9/EhQ5eyF3eWzCkL
nXpLBqefX+ylBMMbq7afDG7dbVIFD5H7XXgniDWYadCu7w9vzltNEolwrLgTbyqVSiNKVYkMjpNA
qIQrdwJZdxxVgWIEgS55a7iFAGs2t4cO7IlFbWra+42DL4bXlV0K9ARwaiIgMmTb49XkrfOjZIM5
kP6RrYKq26kmIdBzBPKklp4rY9Tw9LXSeGFpp93CXCkEKSodw0Z/Kwhbrmda8NoBguPID2MjW5r3
KebVutYIzbolbqY5/3BpiVnTmMtjcG3AUuz+qfmSTm8hgTRmHCE7xi0s6eywZOi0onsPlz87w17r
e1A19jUHxSdEUKEti5BpUTND4Jdyw79Ap5sp/G3RAP4EJc3pprhYzShvR68oAm1CnwThBo0Ao7ZR
s6/RbLn3qLciPzejZygy1J+D8BBUgwEeCMBhmo3Unwd1JUZLFck5rwQ9RUDfkEuCU2axWUWklymX
IHmcdNDaHZ9L4SQTy1f/5Fyy0bKj5GUvkvR6/xjNLvCFUeb1FqG2oPYpjLbwuVz/A+SiWWc/DfpE
UL9cuBmnuOpm0nEhouCKGx+Z4+tJ5zlJTQMoazh8kIhGHANByMXFEufH7Da6sMKcjmYMYr4dcyTk
hO2QoBKHalCLLvgOWt7DEmBi7t0FXhjca5P8JpCezGXfSSADxNWNNNhbzZufI1S8XZDuhA/k5L3E
Cwij2aFh6nBG8MKHJsD1BI5CEcZp+H9I+64d2XFl2S8iIMrrVaZsl6q9eyGWlfeU/foT6nPv3lVs
3RJmLsYszDTQKbpkMjMyokFaP/4wOZy4+rNp3mSyBmpZWigdERmAM3Mv9LcA2YhSpctGwx/M52jy
Tb4Sai7tuhlh+xUPQ3FeGEdtdIyjO8LwwcVsa9XHABIIK3+tIP3Taz9u7/DZRYmbDn0283ShFedb
S3yl9HEco80NHaHeJNd2IT+lE2owDw3S12ueeSm9Bujof6zpQtEJ9ZBUBn7a8PPG3CvFSSrALBV/
1GRP8x8hSLWYU2vwbGF6jNPQLWsKjp/pMKS1B0F2e0rehgZ68c3eDF+NIbOZdWb9Q1hAQMUhYLsf
kOSOjgnUUqT93AY8NQfwTuzBdW52OLiPaBEGO4idE3SO5HcgsW5Hm2SPRhDZ8ujentmFK/hqrELO
EtTPLAL5heE3cvjY862pEweQeHRSHdHy0+85XSs5Le1LSHOizxOpS/gRYXZ7RI+QvMJaZkbsxLl0
Mkm5vz2opSMG4QY0zOFUI5EyD/riYrBY246gqTT8pFBVu0tlyzEUEAFIGTJKZRAYK5eeMjuIb/vT
QuEVSgMg+hTRUIYUJlnLmeGf3jXbBdYFUMzXOcP//nn6Gbs/ocptv+PfgY2StDPn9VX8tdVTp3u5
PfSFlk8E6OiZwmMMhWfwel+PPQx7dJvL+BR18JTWzgw3049JuNPbvTTtuyFxep83YPo+SAC7TSHe
LRvE7mBJ5Gv0HUsg8KvHgvAtlhkpATUr0yfVTufRjlSejsfJ+FiA3dXaIt+Rx3+Z4tR4X/0Bmci4
Vqleyi5dfYFwj1R0gFDXiOdKmH4WxqZp2n0XgS9O2xia3fUPc+/H9KdMEzsr9sMaGmPpFYlOfBP9
kUgfYkMKEYrZph0pOm6CDBv9zLW8abPpSQXuhqdPsXKW2QkK8UH8i2d/NeU57vfjrwks7BqqjfGH
FI3OUNpUaexahlQsAkMq/+Yf2dOwptO89KxD7Qslb5SmJB1gy+td06oEelpVY/rMesc7NsiY26HV
0MzrkzZmjqkmthUfM+6E94qVOyXbjZOL/hmXrs3ZgnuwwDFgoEaM8AmFg+sv6QKaRWVP8fCeQEWS
H9I1vYel2x4W8JtBhmCBAVjYlWGgFKXeQBSWm9sWqrQ7wh+odpr5ZKqHUlftqjlGawwQ80oLHuLK
qLAR+zZqKparpm/lz5r1cy50cWWzcvYX3JA1J8NAZAU1JaAyr+cOu6QrzYIgEyDFAClnYJ5XM7UC
OqF4yeGenC4c4s0A0DFqvkO8A01jfZLi1nzQDaLbtLT+RXYVzgjwXSyoAQ4M4e3RyFWeUY7V5ORE
qy27J9oxRQo/e7w99IUAAXlAQBoNZANAZyRMb8OrWK0STG+CpJCEuF9Ojm2zQ8kiQDQXrmUfllbz
0pwwrJEWI2ugXgXy+xOXf5TRSQMd9//fkIQjaZGkbKcRQ4pbZP8h+FVuaK3YcuUZd/G/iLfRYI5l
osrMsyQJO8eUeZq0amH5GdqJE/qstCgQkvdWXtsQS/2EV5YEl6iC3qpI8hzsOHL5lqIHaISSaa1u
G7Yx+uZYWLZR/WhaPOVcvgZaXnRzUB4y4I6RyQFG7vqA0EJprDaqLF/eqtM2Se5TiAew1lHkc0It
VPb2WvvIrUOpPBMw+sYvChqt1/Q+Z/8iuoLZwSFvLUsgExUWVh1VJWq0xvI79PRzEHpMGsrkdeA0
5ko2ZyFEB9AAYE8NUTMYfQVLeSFHPJ6IhYak3NWCuzFrbR7vafRg9q+3d+vSifivqW9shDmUEAar
C5ifSYeGgaAALeMABtw2shDcwK/JyDqiXxO94SKormBRPJIYmydKnyrNzVNHa99pgwdBdAr6fQok
QrTvs0+DALJTeRZ4Edst8G+c7IwVyMj3VUSKgyLKwh+4SMRERwqgHe90nJi0lD4KWr0D5AI1GqPf
pEqz9uheyCugwxv9v0h2zjrDX4mti4hWqigQlz3FSlLNAbtUWc9JVw0huhmVzphuJFstvduz/X1J
YROtNnhBQt9Y/sJoXtjsE+T6Bx4znyMyDPimhTRsvwIPWh7YhRHhum+4PEqRGTK/Sf/G8aO1yXMb
hJk65Ix/EUVy82ntXfz9qoCWAlRtwByBooUpTiUa6UeJoYTihwoguOyjiHS/DtRtF/5O8zvgUv75
LM6rBvonwAm/UbB0ahmC9CG2fAl9muN0qPZSFa8VUec307VLwZgujAhOtVHAglAroeWrWutR5a6A
SoNhofVL3ubxw2C96ez3SMqVM78QScEs7gsdCslIZopFkhz3cZNMOAN97hdyfGAQdYMmhl3v2xkm
ZGz6sNvWQeSuYpAXnhbXpoULy8oKbpmktvwaZcwheXkYoFe3G1woQrF4m7vmb4uDOKDbGIVHtOfb
a/r/GDjSyAAGYNyiHzJUiACk4TzfNG/tvP8TA9F0UuRdPuE2m5DsdJQgeGkmdWU3LRAjIEtFAQlV
wQyIm1rIuuhayesox+UB+ZjHZxAUAev8y3B0qN4QZ0BFEiJ3XmB/Tjb+Eynsbf3ojkfLBdYKaomA
uG9uT8XSabr8HuH8xlWmQCcb36O/aD3oPwNH1r0OyU8qf6irfDjz6MR9roKxGhz1AGQgzr2+v4MI
8DPd5DhMJnQWIjyIIm1bSe89szZ1HUK2eMNUOCtqOjVDPQq6vMrJGCY877TGgTi01P6W6o2RIncE
ustma6zRFsz77vsXghIZfbkQpZDma+PCaZpUSQI9nCwfStj3IQkhbVwHj7fn/Pu1jj2gwPuCqx/Q
YFGhsqApb/oRl4EFaukGTB/x8NgUkKLF23aV6HhxgVFZnGs06IY0hJAJDf+FCQUaHLRGcRK6x4sw
AKDWNAu7kXM7Rj+3Qs5Sso3IYBN5cEx9W5QTWqYSrzENWzWfA4gu356BhcsXXWeKBVokNIMCxno9
y2pah6oRMVyHgLlpR4bEGoXyRcNXjtuaHeFZ0cp1M1USAijSqqcmyndoEzyoeLrFK30ba4aEB0VU
h6CfrWFoHDzNsnm2DUNnDWuzuDcvZk0IByNaZKXV4K7Vu+SHGSbA+ECf5fbKLF7oF0ujCek9FU8W
kORjJBNzGFB26jbAvnn5ZcRu0N6Pxua2vQWaBhwGE00I+AMhoYgf0oxYSumYMT+xyZME4GP4PLgz
OOMZFOgcWTZjq4Mh7M44+B2Iam5bXzqJYKybu5pUsKN8gasuTnuqDuqM02O+oYV2jtgPXaNK/iY1
wCp3K21iS+HYpS3B06J/npIuyxGO9VtD/ayyh0pbMbF01mf+OwPxHvAEInA+aljKUAlhPiTrDVAB
x9RuhyNT9lQ56GsrN+820VOiWQWWUHmBWLewG/UqRzPU1ABWlkl3CE4cdK64JCR/dCTCa1O+k/tf
db/yIloxKlLEckh6l/pYMr8dc6CWkRa1jrWElx/YsfmUogPaAMZcDteCzkW7ED5Efhh05ugHunZY
DEeiSOqaAUCkHniJA25Po8Oo2xy0tffl4ka5sCVckq2al1ksYWKD/G+ZPJvq74r8m4AT9d3/jEdw
wBlrAqLGGI+mA9Z7kPe1B+2lYfyMkxPIJ4tAW/H4C3kDPPsuLAquWFE4aEFlWNTZcO74SQW2RTID
VFNOQfFYIqcMil2d3g19tqnlcHf7oC8kkmfzYAADD/gMNxF2a5Hp5TRmMG+iEmVT3RuznyX9oQQP
VvlEs53FFVtS7DQ5JKPi5v/ixr+w/uV0L/zMNM0okJIzoJGoXQFkpA3GzujdDBrA+sqdt3RLgG0f
f4OsAnGWsFXjWs0TGuDZh9IWFAzC7e2ZXDwJ6IFHByEk5oFZuj4JIxyB1mpwYxGiOcfgjTtEmuEU
Hdt2nTe888KBzNOK0YXED5Zv/tVo8cCUiAFD01eWWWYUuyfiTgEuUeCjyG6Y3BSiUWr1zs1NGTpR
8Bmhs2wTF05VvbV0VTJ0cW4vPkPYxBJqzIne4zOSVoGGk93qT1PpBd640baDC6Y7BuwJqP4qzApZ
2UNLzt1AZxuSFao5R3LXE9+YUTAUEZz7GO948gFtK2CM7TKt7YY6hbbG1LF4Yr5UiIw5FkbO79pe
HBpgl5ew0IBuOIOevXTqvrIclelOkd9xHjkSWHprKfFK1GIkEGu2/+I6m5vcZbRfgnRZhDbn5RhL
ZIKzR9OkQ+ONVW7RmsIqV5bvzHLlZlnyupfGhDjZlLu21+hsbHqZO7jqE2TC/o0TvDQiX8+pmU5j
kBG4doQbrK7dRP5MFZBx07eIZQ7tg12GBmO77adNmbv5kK6do3nRxEsbmwfzKUGWBdyb1x/AWqVJ
w8xgfozcZao6AOC46IEAagkJt+zIu02b/jTLUx5BxijaGOT1n3uPC/vi/Q0uUXRKpjqDGKaXNnhs
Dulj5YzSptS6JwmP/2i1F2PpzALegKMDrBYw28LCjlIck062cG56fZslvib/muq3mh2lIt0ytYfr
MlzI7VH+swpiD9ScJ91azVzPVsSJR4yL0AHUFMgACBeuzCVegvOawG2iE2R8Ctu9WYF0DKSDAQe1
5NDZBvgCKiX2i4I+3Z71hd6MuSYAQhyILYLoRxfuBNnsqwY+nfjx3ay2OGzApY10CxYAehh+sjX3
kUcyT+43uVPt1t4tS28KE6EGEthoR8C7V1iCsO2bOpFVMm97PU3cMNpk6mPnJWcLDXQek+9XxruQ
T4NBkMuiG9CC8J7gKwdmZGmSysRvDMnhFfEAcWlHKNI3tsm2RvlXsnpHWT1dC4t8ZVZ4BdKMqiVW
j/hF+jTQe7kFqbFhAhlpg+ViAxpLxK2NW4drzPHLEwzgGvDDFDwkYjKbhlGoTGWLOx+MujSy0SeV
TR43gR63+bFVwbq6xuI3b1hhQ0NCCKIrgCfN0iOCK4tw1AazhsmRgLsc2lghdD0C7Qj2if3t1Vy4
+EzEbCBDAJm8Drb2a5/Fi7bXY4JLtyvMvYkshRkds8zcmXrkUOXNAJPobYOLx2WmxgE3CRoGFLHq
WcZDU42qDDdNUAZBYQn0c2hQGvR9ZGZoI3uA3roDsQaPFuDBM0DhDFybigwOomo3lt/z4EkOXpS1
CGAphgaJ50yoC2T7TCB3PRNhoEWyksfE71IoVRFPy/HPXazAceHNR3O7Gdtt0GzlrPeqYg0OMh8a
ccUvrQvroNEgaJs2JL7BpsxuGsCLNF8v7arTQJS2BsVcXHUwSKiolwCtLlb5o7SWIRxTwhqkQMMY
2zprd6MSIcxAh0JaQheJrubhF+4KtLCBOACVhTlhJjy9ct6SFutJgPeAgp4st25+tvimYOeclTba
JEBli7xZCAbV4ihX5zw7FsPKFbk4cH0mx9TRAAJFq+tFVpI+bUmUE3/Qt2bFN0YVuQZKxjjNtfIb
Yl0ru30h8AERB2QtQcUJkR5VCAkaHfzfAzI+0G7WJdcqUcCJCM3dzijWCFQW/RTF5EKsHOcYaabr
sfFBYkESNLCFXIWDvbwjoTTsO8CvXDMtToGFnv0kLbRDX4SjE1J97SJenF3UOvB0QQEXBbLrLyBj
mI5tKBGfYedaKbIGIUpWxxaMMTH/CNO3FVeydBPBGoXSELpbUfa8tjdZ/TiwDKvZZEcWJ27zV9Ud
jWtnKD4YWmLj+S2tVRuXDuqlTWFFE9BHtQqFzay29am0S69FL0f6kzm3B7c0l5CKngmsUTBWxbH1
dddxolnEr3X2kVfFpkxBmQnqo/QTzRsqD1ZKtkv2UAxH5R1vT1x2wtOzSKjcZgnWrjWcmEdbcm62
tJUdqXoest3tsS15gktbwj5JokhixbxP+mGyoxaI+zV3unSBXloQznmVcyPn5Uj815DLnu40EfEI
wKK3xzGvtei0AZbAbYEEJzJ1wonTa53TzELopVf6aTB3wfBssn1ZgX+eVrhAvPDhtsHFYQGFNvO/
o8D2BbW8SHVoahE3M2jBzydIUhHL4QxCMIq0ldbkf5YcFwrqaL1AmkOBAtr10apaWsp5hiCv1F57
/S433sO1TsjFG/fShnCUqhS7sUbi1mfgr2Ze8zqZOyNxMIW5bbiR8sf6Y66V5FbGZQjbfDB5yqYO
Ni35b9r+Na1z2X3cXqRFR3wxLtEN6gpBIkXH9lbgg6T0SEGArPgS2yFfXP8J3qZ6jVl16UChZRbA
YeDJ0FMqhORW1fOoNaXgbKS95E6KNtpTnq8xYizVlRH/AtOuIWEArVjhBs8iJgd1WQKc41Z26KDC
CHoywyu9j5cSPJfSbs3i0n6/NDj//GK/Vw0rGVUAaalyC/zMXmf97GoKdndr5WAtDg18L8AFI+sO
TJAwg2YZctOMdJRqrdZN0GUVTT+qA7oe8h4g+vKQ1KfQ2ky4ZEaKDDy70+OPbHpc2TlLl8vlVwin
TitCayKhAQhW9qcFTcOBv9fWC54fwLwPNujQJeiGuEPhD5HD5Dt8CWnvpmQN8bo07TMJIlR+dBkA
ReFgphJ4xXt5YD5YhOwyAQw0PlWTZXcJX/GgS4kwJKH+Y0q8dvRgMrPUnABxgb6oCSoy4BIOuR7v
0MZ67q0O6ajHJAeTuElPmvpYtysYm6WTA4GImetn1m0SH7NNXDZanuP900inkYSgkljxBgtLioM5
o8xmjBku2Ost3OlGYZhTHpwbC3RjUQCHgDsv+QwrPOma1SBwYeksPOPQ7AoOeAT2grm0pE3QKml4
zv6qBzRbn0GScci85DQ8opmCPQUgrI3RGby5vXPnHXF1E0LidNbZAHBIAlWWWAEIxjRWqs4Iz6CD
HxR3Rh2oDfRAbC26K41N1a9EKyv2vlzwpWMYp7znBezRKIeU5WcopzYZz1bzCgVEt84PdXx/e4Tf
1nEWcUVyD+OzNMDVhaPZUh4UPVODc9ekXpWru7rfpslDZakvjLi3bX1bxNkWcENARc1sYGJ3UlaV
/8cWUFiAymwr0I5xg2xXMSNrhgSHbg5ZG8SJGZxbdl/1CnguoVScyXa1RkiwaAjPLWzIGYcsEkeb
yFDVeDEE56FT3Bg9QqZ6H0/WvpB/3p667w5lnjscARX3E2T+tPnAX+yMNJZAvduH4RkETXUP2cl4
dJHkcNWsOAxKdExTYNvARYBWHuwRqfhcHevS3rz8AmFSZxaAoh2S8Az8xcCSPekOjQ4xQDVzkwba
g2nm0uDP7WEvze+sOknxxET1QiwcGUrZpIqVhWcJj0uwSqg9yKPYfrW2uWzHALk+AHs4C/PPL2a3
a9B0rQ1leFbTnRT8mYlXQF4R/mPqXywinuf/MSN4sbhCq6zOYaYLRq+MoKaXgBktaZymAg/L2ub8
HrDN5ma4MaAKSGWL562soAmNVxjM8dGh8GEfcdTbLPQDs/O0l5G8JzFdOePfYXKzUajo4e2AJ+w3
BGk+jhVPR3hqsIVtya5/iO/Cfdj4ylZfK63Nvkn0zqZuIkU/C4MgQ369alXJuyGkfQi2YTSp3AU4
CCcWvRB5G65tRGt+83yzNe8NcJzMkFxh6QKimd3Iu/B8fP807MY7n6l9tuzfm815v0Hv13lzth+9
R0gw2I+Psbv58wyiQwfhpPv8x7t//rz33/6AktC+A6POwXc+fO9+cvzQ+/334dXaPxxHZ2fYrX0A
/+3H7unhN1jmH5ynB8c7rCzQksOf8yj/dyCCw08LNP4Z80ACX73ndr1T7WktYTJP/K3Jml3JxXFK
lClSumKAjSBG7KO3OgK9YC0o+AqivpvB1Yy4HQBxsYUXFIl6nYCO9Ey12NaLH50a2WEC9N34C+rQ
kxo5cjZsu9JDXq7qd3yqHTCIOlLyXOuPOQR4elKgIUxxgfna3nZcszO89WnC1kQLDPBWpIbjOkA6
6ccKFGNxfsHdieeyCs8opvt0MqRRTKfwnICwL0nR3b8SsS8ZQNsqRGXnAA839vUCtn2idn1h4WSl
Glx7BVcVjnXl3p6kBa87S34iEoDoDmJU4dGqFwng7cxEUPdo32uOvBKEL+2Pq98v5mNYhHwen38/
uk6nMAPNP/UMfkbBwDZ2f0rj2aSuHr2SLAXVtz2objnaSbmX6N8wTRE1/AuoKCpml0OWrye2461W
mSMmtusy9WyWGt0rrF/pNl9y/KhBoBKB8YEjwBKshF3eRShy4apOQjQPgSJwB/HYWHmAQHZi49W1
1k3/HaI8j+vCopAy6g3FSCmDxekX4Mj2s+k+/zzfJ07iNM47QQ8snnk2P7zdfXiD4/02nYP9Y6cM
K6fue++l8BnCsQORCU9ChYVnJbmTTGhVoAVzQiJzrjdVqQ5s+EkdYzc1WttozSNVwu0AKQt6JOZv
TgtHG3+W8kcYPPcDGjW3Xey2Gqi6wsiBl4AHWgm+Fy6wq1kTjlmc9X0X6AQbtAL3oOTGgBK2YOuw
0rcirdBDXni3T9yC878yKMQ5SRY0UqZiflDiuw8t5jbS0WKhS4qVLbgQLMIQ9MhRcQIzhshqp/SN
HIVtAqk46aPqAMnMXYWCT65xMwVSaNqHNr3fHtpXvVJwuXPEgc4cPHnR+iR4E1Wv87gu0uis1O/U
hGenHHrYobyVCYjCmbUHPZlnkWGvRy8qIU7L7ycZwKB+jZtpwXmizYui0WsuCgF4dH3Gm6iWmiLA
2AeDhqCRHEEZmZX/mOFl3uoXVoS9w3NpzDmkrc5d/KluY23bhq8890CZfXtel1YSVBKwhj4W0NYI
8ULU4k3C2zE+8wldXn4RHFiXgziz+5lnoW2h39TBu+e2zaVzcWlTiB+YziKSEdi0ED+i6dVTvaA9
FaHmQJThn5sCwha9eRAERCv0fGIuQhW9GiO8EIv4TLnTzZrjHpCalXrP+ImspoUW3aQmI48BFi1U
ZXVhYF3XURAVcFjLJI9AwrGL59pg/0zKLQvoKeqgvQolXf2BhJsKGIsanVFW9DzEmPK+96vuT0+U
X9lP9a5pnHr4AYXfKnprUWgcEPzEzT7UdwZ4b/g+lj9jdY1+Z8l/ACSI+ULUjaeD4D8ifWonElfx
OZr4FoUwANn07C6j4Kpcq+AvnSJQ6lBsOfTRA3l0vTCMR0lKrDQ+y9FvJJjjtTT90r7WUbIFQvAr
TSb8/qaKRs1KsBQWAlPSTft4OlXpHbSHbGASew4JCv6PtSdxipBOQrM96tMIeIR7OTYasHtB3umc
62gZUjo7jg9IjK6cnsWZu7Ai3MUqXkSoCfWYOT227Iybv5GpXxP7W5y+CyOCk8Ok5Tq12vgsFX+H
7KRZLs1fJXMX6oltFh/xWvf1UqwI6uMvOAdg/1/vs4tzSntlRDiHqaOBGyZ3qRTbhgrmo3yNk3Zp
i18aEgbGB62B0CQMycaTpDUeNXD/nyOj2eSqe9v3LJpCGQpx05xCFbGK6BIeIjI1OE28duXu0WpR
6CWOVb/G5M9tU0vPcvCBAbynzJriSH9fHycJJH5Q7MRbSQ60+2zMd2Yt2bMWEEtGL2GTq2ggNnZM
8hJFazjuhbWDbQNvNMQEM0XotW01VfuUyLDdKY9lucshNACXvqYQvjCbV1YE36QHA7GQyQ/PrUkL
uwTyVI/vFAhWD5P+mKj7lQmdP1oIN0BkA1Q/atloThNFykY5UlNk1qNzG8vSkSVp5UqpAZL7Mm+9
QEpTT+v7aTvQCmS6pcGORhPFp1A32AatVTnKnEXxOvZ4eXKjjVZ21sLphEgSkv/w0fP7SnA0kHej
DKEwwi8r2DYgukBa/TdXM3vI0AquMJc2/BNy6j9uT8rSnHxRNeHynmHk4hIQ6JmrAy7TfiifkyR7
ykEIpyhrUezS+wZE6DPj3AztUsQ0uSY3AY+NJD2DnGfcglq/stsphuZo4BOACGQeIOArbKgetYg8
yzXl24VhQvYQZ+h/qbbEW7BTZCWrsi491+C6TwZH/5ggWH17Kr9XkfVZW/G/RoT7KZkMg3CrTc/9
aFcjaN5VYoNztLLjH4UL7rBN6N22uHB+YBAdtui1BD2jmE2JpTxiDP0w57o2Ew+bRTo1JrUAmcvD
d4M21X2gZmvcoqJRpCeBPpyptgE+weUouKVQl1gWgfbi3MsdcLxbI/A1gNAq3djGykrW5FsOfTaG
9hUQNqGZfoaWXvshhYT6xBUYC6SPsgX3NSW2XELRHuw25tky3I5+tBCoyiSbGdRJ9JWinLhvZvsa
lD90kAKpMpI31/YHnVlDXrP0rLDURjZ7AEwk0f6NkZl9BcsIMnkRvJGh+GElQIyfa62xde1tqLlN
VgVXF4dyYUW4JYMJchZSEmXnEfWbHvNXzNwdIO6+vSe/PermKcM/gJ7Pjw8snzBlat/EPafpOUno
pjEhNhjmL2hwUtmOHgy6lbR8TzNzoxIOpZAGjHeQol47iuJz5OsjwHoIXOHMICqiwSmtSdeamFIg
GE2XMxcsWw53gH63yeHp9++/2bkHsuP20JdOxqykgPB0ppwQK8goqwaZmWKzFDx8BNMcEp3Yn2xD
U6+Q1hA/i0djVs/BuxnJe1xn1/NsJHIoKfU8xAlKHaXbIbxC0m8ukqdISjTJsI+swa7wJpkgsVCG
fzPwHP+LEct4Ns/MJYBqCd8AMRZW1dDEOUu4Qxyzx7UaIDzyRgO9x6xsmJ0WQ7S7bfRblxAWF2oa
ePghq4/OYrFIAiaIifUmrGpgYyHss5h28lB8pLJj9eD2AOt/74LRU7F+Slrm2iOHagZK3Iq2kjH5
tt5zGR3gp1kS0sQba/75RYArtQVLQ2BVH0yFSJ7EJEeHYqgzjVOABJUGIswia7a3Bz+f0ssYBmTO
CMmAXsVtjVTNV5/thU2ihWRIFCt6KPgYuk0oU+Dq5WnlYvm+uWYz4N7DfamA9kOE8aj1TMilwgyI
W3j/h5eVo4x0k/Noo5egKejfKn4Mow7smH5U+TzlKz7xWyb4a6AXXyB6XiDatJ6b0YOegqkmdcl4
7JI7TS0/UA1rO2qjvJgOGfSGfg1oakBf76EtQXam21w+EbZDe42y9k3zM+xq8r/SDrhpEZ8ZQGcL
272cQDCftVjwPqPFPirifpuklB4UhgbtKqgVe4obClAr5eD11vRTUhbc5U0kbyQoo96roTn36nLe
HyZOJ9tKWOqQEqKYEi5vt8z4a6ipP0kLdfjKimIvDJEMu72BxMh+JqjB96O+CKehyeLKQgy2Skc9
5aeWstbLVUl3O9xA23iIIRsBDdn9bXvfTuuXQQDC4IbRioR9c31KtCkMCeEVP4UoX+XZo8kfZURH
Xf3Y1YNtdJ91T/ck77fsrdn34bHVfsJ9TaGxcjF95YUuV2/+EPCAgIyDopYG33H9IYHV5WZfNPwE
aY99QA+8f4PsD5S/q9AJgshTK1D6saPVQZubQF+luw9Cj92n7c9A6zZlcMpVfVfUH+g9DPE/AvTx
dM15fNUJ3fZrhJ/fGua/vhban/gYvFTAJXT9tUOEnB1PB35CSucwFLbVqqBONuwxhcgifw6SFtq6
f3Q0nSA9fFDyyWu45kJ7I9P3fXnI6plk3Q8bzcnBKqtZT9o4zJymK/CXrxevOKvoVfgCaCGwFzVw
pLrmYHxN21NqZOVk171WPuR0FuWVp7AFhiqQItVNaz217DYwwqM8phGzqwGi7lKESreJllnQFqq1
HD1XJWDUtt6q5iGu2JB7bVZTP05a9HhWLM6BiiJm9muKA8DXy6CNf1WV1gfgya7L04AHxWeY1BKS
t3IdD66ac3Pa5EqiACEwZWtkbGKMMa+QinwXbnv05KCH8nqFVDUC7ZSGrGMD9tKSRa7W/c3pJw9H
kIncmWudEuJt82UOXCoqejTRl/vlsi88P53GVg8MmANci1XYqe7GxlrfPq3fxgSOc1yEaM8DqheO
QggSdTqAijosyCmI2ClLGXZffTC06ZiQk5pwvJ0Yfbtt8ptDgklUFCmiT9BCQCjrehrDKVBqVHTJ
SY8PqPXue34a8ESM1JfbdsSbE3e1ggWZR2YA6SCK6dE26LoEO8dPHNtc8S3fx4B8EHrCEI/BqeIF
fz2GdrAqQx/xEiJTbadmvaurA3ShvK4cV4IfMYqfr+VLS0KBNCv7vG5SPfAnc3JkMkk26flvws2V
Ote33SbYEdxP2lRdgEoR7KjtHQJNt8yDoxZkaAWOf6X1WvlgvjmvvAgcHILImewP0R3Yqq4ncCzV
xAhKTGB5h2DmNDAX3CraC94GHd3c3gfft/i1qfnnF+eoUwqlDVuYClN26B+VymPtKck+EeEheljZ
3GvGhIiB0MJQUbbENObRwYTYCLjw7TLT0FQNLFgz2SAxvT28hYW7nEkxQ6kH7QQyNlhUs6coQYXE
ZO4E+gM034bB39u2Frb9lS1hM3Z6S9SktAJfAjAj6h21u8vx0hj1lYfVwqa/siNsxiFqjE5NYWcq
PoAOAPO1vKHlyr74lr7B0bqyIjgixNIDOBVgpSdvkW6+dSx7zZl8lJ/Th0p1SRA9yjl64LSphQLi
Sl/6d+90bVxwvFNRWkpNGXal8WL1f8bsH75VvgY3A3/R2ofI9Yuy8WLX6wVjfTaRwE8tUDcMVIue
Wl3unYDW5aarysKv2mEti7y0biAVAKoBcEvwlgpuscvINPYRD/0+lXo7BrL9kBljjitZWjO15ECQ
PpmDO2RQUO26PtW6Xkd4FDShz9UqJh64KRDNFk0G3C8eU/dpkwU1+CWrYthWU9V6TAq6NQ7BheMw
v5Yg4IzGNxWt99ffkKVwLcEYJX7Q99G7ElnA67es9+jAiTOWdbNSCP2WVMWiQp7XAnwPXT+oPQiD
LozUmgaLJ/7QQXZPZuB+RGoT+ohB3XvJlGxjxpxWj3wZpGu3j/6ybYDq0OWBSAGoo+vBVs2oapNG
Ex/8xulrbBXSdlQqqL9ZSuIMQH+DK4ISr7LIO6d971ZVEazchQvOFWE8spHImkPJRKzNcaOMZTIo
iV9YXZVthmnSnpquBg7ItMKi2oS6KqWOkld55LIoCdc6eJbs45qEhgg+A52Vwnpzg+VEz6fYl0YF
mm1xlW61tuleJDlAEwre50cpJHxr6Jm81mazsNXQ/IKa7hxxg1BLOFnVJI00adsMHPE0OBdgcNta
vGZuXpibrq7U7e3VXjKHVy8OF7gNQEAubLQxbuXGqKvcD6YcbGR4zhZZ61RwxegvWtNn/ZZBxLZG
DyW0SLE+czvlPO8XvirvJLPuw6nwZW66RtDafarvWRTtEvmUBZMDWqGemHZLdSej5Kyi1txkyrE1
1q6EhQWGdAa6i2aJE7yRhFlOmpCHql6VfoUMU2mAVCAstlZiHsp6aJ04bh9lEnm3p/pb2Q+j/2Kx
APvLTPEuZhHjOTPQyG3l14W564IfpHqosjeDnS3I+gIxoMV8F41PgbzGwr/grYGHN5DvlrHSYEG9
nnZzLP6Hs/PakRtZuvUTEaA3tySrqo2qWi2ppZFuCLmht0n/9Odj/8BBF5soYjYw2DMbAhSVyczI
MCvWYuxcKeqLohf/tlZ4SIyBydIk23lot+yApFg6FjA1Abi5tjOkQdoHtlNd0hQPqWe56Zpfg8ww
d+wsf88qpqTasHCCcEU0RnOv7SQ0nNGaLevLJOJD3jBJTl3OGOKjnn3RjJ14eeP9tqlwMOuMpjCA
geUGvTmzYdwFEvPUlMLCvHxWpKI4hTBg7gRCW0ui/OcsN5+JyHUOU4JyDywnbi6V5sHAfGdPyqlO
wnMvXgZ5DyG4cQ85gYvMNs/p8oyv1sRBlZzBQTYPHfZOuBJj8Q9TRw7YPhmn/GBWP4L5Q4H0a279
SJy94/h+rWSDkCDQYlquwnp8QpaHcjK1pLpkPTPU4Q9ZC6lB3vMY+E6subdv3fvPd21s9Zp1aSlN
aZVWl6JF+aUB4r9HPPRuro+BpIULlRcTEl6+4MqE1MRtbvV2ekEe7lg+KI/wLP017oRXArkEed67
KG/Xe9265RtdX4LFKv0InQk6ct+V505tc0DQAquKnB1GKKRShr4SEXzIrer59h6+v9fXplbxc4eo
5aJEmEKeJ5LYt61PabaHZtqzsQqTpSaRGihFM4YhC2bq+yrO4PTPbd8s2/br7fVsHMCrrVt9MFo5
Q17JTnrJw9qdy/s64wDaj7JWerO9w4G1Z2t11Si3G0Vs8Znk59I8GuPX9hdiu16W7w1UbmQ5119p
+SVvHJUBtKJKciwx2VjO3gifi5NRX5y06HMUNX4lfc6TDwNN7BCI2qDsBU2bK+VVBWIK2FLTVl/Q
aYMuovnAgRwKrwibb4kYjvIUuVlI0l++3P6G79MCylm8Zpw7ygsMiV6vtrWm2RzlNLtkNfqf5646
6anfGndSeg7Esy7/uW1uc3ff2lvl+1amllNuYA+aU1c+FP7Tp9+VOx9yGJd2TC3J9fpmvzGlr4IT
dRaZ06QMkbXhQS4f8+jfsUXOdfIguWY2mpHO1nUoD1djv2N66xNSJAQXt3xAptuuNzVtJlubNRD4
zSj5sRvqF9um5ln8Tvdm/zed5ltTq3sRpbWlNyWmxvnbzESAghqv2h+DEm34uzKdTprlh/MAo3EF
M0/txcHRFKMrUGu+vd3vVAwX9/32l6zuTRToc2eYJZ7nvr4Mh96H4rH1h0P3qXgCovU9PA8f2wO8
4sj5pZXrFaMHiv/2j9g8zW82fnWakfepQxR8s4se/sP7Mf8Dwxt0U92X/Ldc7BQk9mytTnKQEZ0N
dpVdrPBURBXDJMBZjnXt5n/gmDX6PTaT932iZYOXsSCQHsyGrdnDFmqVQLG67DJLx/komD+QfuVg
BfP5Tpk/Sd0f7aGfz7GJzm/uz81h6o7mXhlyI6vFI5FLAoYylqL0qqIlEJKfEpMdzmt4a07jY/4P
Q6g5/Yo/8+iGezX9bXu4J5Sn8FLcpuur1EhSmlttliNP0WiKS7I/hm6RICPhhUmvLIUmq27pknXl
vzldDxS4ZBkUb91Y9f/w3DF5Qti4pNTvBipFMo6tXHPADV0c5fxO5U5P2WNePo3ZuHOQt57xt7ZW
l6mWE1oZeLsLzaJQvGTSR8nZaUwtd2HtHqk1gA5Yog4+6fXOpppZdZ3AEzvp4KM9TvnBj2yo0mBm
G7/byV4BasseZKnsHxR80FiuAi2zlfW56OvsEszncJHd/Gua92H/OJk/Bufuth/YfGaQ+7CgVteA
pq8T0ziK7XKSJYyJr1Pi5mh5Q1+W9CO01oorAzsLTU+qjYM6/572SpVbK4VkUaPnB583ZfHrnS21
poijPs0vkgz5eR6dpfCYW8hJdqkn2QeUtG+vdsvekiwCeSBsMNZYnibUtHhURoaoY/nBkB7B9nhB
8CnUfauAd6aDtee2wS3XB/vQcg/YWvRHrheoZ71cd7me84hXZuK2wfPfKeK/v4biS6jtYWi2lmcv
whycHfLH9UjsaHUzfClOjt8L3BDCHjOE5qPwjJhKR/G5jIKdVPUdtIJvR/0T7Xk4KhnFXA/xWVkI
PkpIxWWegVdQoOxK7TLVL1r32Gpfemd4zuzgPGhuZWgHZlY89UNIMxx0YTX3DD4b/hz/luKH7tvt
fX+FLK3uLPMczB+BgF04HFZ31gmrOQiDrLzYRXIf98Zj09a/NKf6YwB+hlRy4MAZzLLrQj7Vkuo1
JKKRG0aEr4peHoPG9ORm/iglJ2rcO79tI+jRLbBWFILgwOKiXx8KzWwGzRyl8mKZf8dgeprVxLXR
pyhnP5Q+FdCxNM/mnPpdH7ljcKfbnSdRfZb6+zlA8IP69+0ftNhb7xXKSnRNDZCY7Nf170nyRg+k
IcwvgR14hs5orG4V53hIVL8KP9+2tbn2N7ZW7rrpC9kMZn2JBXypO9EI9Wo2XmR+bu3xWu+ta3X5
8jDObMqZPA1adNAYBFY/S3J7LIadbHXr6eX4M/AGPJAi6nqwJ6FmZJcObqwZkN9J9QogRYneJbw6
qex1qexHmXacGbWz8r05/433D9sogAKQpF2w7hTAnjAleR/nl7BrvDK27tOpeXF2WcHewbiWm27L
dKWp3zhwaK1ctZL2kiUCkV80gOyNGA9yPHzows+d9SsLHb813dnU/SGI70Ix/NT1l2xXWnC5s+tz
CnOcvGC/GUu2VslC3TXaPAcF7s3UM0+1SxQPHfPv7QO69SDSOF4YpMH2mMBRrm8DQJk0MhoWGhf/
2ll4n0f5wRjNP1MxPhhgXa3Y8oyw+GAMxtmWfdGN/u1fsHVseRB5FIED6u+oaNWqN/Q6q3Om7bDW
gtVBYClkZkiE047/3jo8nFnoGpZhYVpN12tVC42PNbQLuEdWXLtzJDiWHfWgBNNeKX7T1OsrgX40
5aN1OMx0islQ6GKqOIwh6rOTEB9iigY77nXb0PIFkRSGZXa1JjLZuo2tge+n6TAlv8QD2OR0p1+2
ZYShHQCbDOBDhbnKmDWm9/LSIZCQ4Bw99Jb6Z2hK2TVbcw+9tXXo6SarlLnBQINev/5EQV5WchUQ
QTTSQLHouYzHnQ3biFGM5VYziC+jhbaWMjb63nbGuiwuzdyXwUM+tvRhApo3p0qa2uA+kjRyZSmY
nMSX6CCeeKjk/HD70G9sKJVo2hUIXS1NwNWtg8V6aqK2L0BofdJtqpqd6yBVfNvIVlQAESRtawXs
nkPp6Hoz8zKLbJP24SXO/W/OoXf/QqLtfby8fDsw++9+7VyoJHZe163a91uj6+qKU9m5nuQYTUXj
w4ePBsmIPtJUikOT3LeON/ZwkR0C/a5KvzbxgwRh8e11b8SFULKoZKHAi1V5vbl9mTHJpKXFBUSb
ebTiKDg0jOpA+swklq1Vx8ZEum3Wqr3C+9arAUCKIc5lIAiY9eoy5vFYqhH/c+Hlqn7Wcjvcm+Wo
e+giDPdxay8nSklO1RSPjEnXpjc4IAliJcmfmTCUvEwrxPG/bwZ9VotThufjh12fgRHVxqxCWeRS
S6n92JSOchDERQ9qVcsPYe2Eh2aoJt/QI/nTbctbZ5yhIW1RLqLPrC5//qZeKkdTDwt1UV0kYz4G
VX9XJN5Uy6fbVjYiLLpGC+aKDSd7XLkm2YnmsZ3L8tIFh7r+qfZ33wbj391y6JYZJgVAEeJoKbKs
vixd21GUcsM2VilfMUsIHUf5fpi1p7KfDZ8ixN7Q+4ajoodElLOkN7iK1e2d82jMi7Ss0EPSHpSC
MWqIvTLrXGqKb2R3/UlG0+f2Zm5d3rc218jMotJaiIbo27bDZzs8x/KP3v7UZfJ9TlUu0550RKSF
+nEGmJoXX5qwPFV7dfaNF2BpnS1zQ/Cn8wRcHxtHCaSGueGKvGr2pPGHKPfiV5W/YRVYIRICoQAN
auKN9RsjA6lJi3qgOZ3eKclBBpVfkTQe+v7rkH1Vps4Nsy9ZetjTAt2IdICOEwtQtcL3r6co+8kc
g0Aje+wyVRxyvf2pIZPipVYsu3llV/7tj7l1fmC1WUbOqDQT9VxvpCylZZdPU0lg1c21a8Zy5YZw
9j4rPf2f3rmvUxNdoz6pEUSW5J1Ya8MJE7QS14GDhyl8PX9WUti2kliiCekADheRh25Smh0b7W6Q
isUV74wYbBwbJpmJg5goQW90jevQginttaqhD9l9U7rWTfaUtTYWRHVVWab0Ge4ACHa9nUkGGKUH
bXZJNL25CycI1ktjnD4KLUsvTqmCmpLUEEby0NppcW040qVShRCiTSfy3RzAoI2DsJu5ukCVR73K
aT/03XSXzP9DKxdfwxQmeBUwZ+sBB9D0nTJMKW3/efSi0HRD7XD7SG5lG8AkgKvSUlq606vXCDKN
vFQdIBphIT3YOJl+br3a8u2gccO+/BRZAtYeq/eH2naDNju2+Z5Q/dZBUcnuUAJXQB6t53YnUw+R
yAasEaQxbbQvovt7e5F7BlY5fy/smRmsrL6I4nGUv41lsOell6O2cmAAvheID/tIkLNKTo1KirQ8
4EMV2bFAgPYechvdL8WdemRsS6lde69/svH8WYRShFMUwEBOrSwWUZ0n8RTWl3whq47kswVbu34o
NYhsdwKWre1jbGoZ0uKgkHVc37N8rmS7KkV9Ka1GOZRilr0wi3d6NFvrITZRABXopPfrQ2DKqVqK
Sq8vetV43az6MkIVpkhcCKqeyYh3co4Nz08KD/xcVy3gbmuUOxyWoz31ZYMINM2vcHywOv2k4aHd
aGdhW76CvSNxWsrM79owFJVlspq0uaSJXR90p34a0q68K+KdQ761gYva2ILaWUaDljf2TXA3IxIw
ik5vCO6y4yBFF6U6MbtIm7/6tEtkvnEkUD0ihQFhBbBAWd0os2qiNDEzgTRe+XV2Rq9I6p2mx5YJ
oiwgO3AqUStfBVtpPkwDPUKwY6KHrsQKkkPfZXutjo1zYBPWsAoKS0QeK/fnBPi/TAFYpTb2Y28l
rjRD0WTmfh+fbjuhDUsEq6BlGLd7bXZcfx+JfmumMUN3gRLF1+M/bflVhp5wl0z0/b6BRVuUQICK
UaZaQ8VUKa8KvQcEbc6y/TQa9vAjrClv3l7N+1AGK7Q3weNQlMMvXK9GjtVkUEJCmSLqP+hDUcAg
grakFrbOfZDAgDCOdoVKsJAOdjs5h9vW3+8lrpaYFIAyDgNQ9rV1hsqrkhezvIihQkImS4xnPbAy
PyhHamSjFe2sdgPIuPh2yqsgPahorgPFUYUcPdKr6qINIXDgWWqVD0JObDdTJOvDKIrkaRaEAnaT
A1M2RWD+Y/YVEk4FM2TH24t/f9H5uHh8fhEHic9wvfjYzIfIDMjiYmX6Cn/iB03+jlZTJ2rPsvbc
8kYCjTWYiiAYpotBmHxtrRVpNKBrsyAc1TL3hajq73gYY3D1PlOfx7Kkti0VNRQ8hRTr/0Bzpasf
BuanI29IGxgutV6qUQubrWrn1d06BcvEMrBWXDjl5+ufJpw+t+Jari6Q/kzhc5s8N7HXDDux3tZ2
I34G7Ax8NtnsaruTJjSSPg+I9YQw76awDE5GECuHLE0MXwrizzBSqTs2N1dGPZQrDPTeXid9/SQX
iZ4QTrRNdJQlKV/UEh+sOqm82hQ/b5+n92H0UnylY0/8RaCurb6wkrdGWagYE+XkLv0QB4JGpGKn
IHW71DlQ8d55fLecB+E67ClkXjje1YcrCZ+JAXC6Iv2syj8q5RBZD1oIQ6PQ/yTmno9//wKzwDfm
Vl9w6IQjw3wF1CVpPyKVdDea30EV7UmabR0USKcWalubqYl1LVtPwqq2CvId/vg0ZOFRjNN57MkP
1AxYfbJz+jfN8d4vVMdMN65rat0oxV01cfrtVDnFEVjy2en+zpr9S55+R/CK3D4lmy6QdAsvALKF
Wvkq4FwIBxtdV6pL8yFN/+189djYfvpbdKhaecrLy21zW9+Mpu7SZqGpC8D6+m6naSeJXugVWE8G
qwXoeIg1nGmPxHfrokHABqUWrxifbnX2ozCoHaubSD1QliyEXPmTEX4fZ/2zpJtfby9pAxXEcDED
64w4MFbDaM/1mhRhBZGUqhijDosq1l00lMdR9Rh8jDVvNkjxqqM6fbWcz3KqI1VG8DY8ydZ5io+3
f8rW2cGrMJK9CEy+K3YX7VhqWW3Xl3o6qOZFxI+i+WKFd4a8Y2jz+XhraXVqUiMLyiCyaiq/rml5
3aF0s99G7DL+fF/CBo58pvDnPRa1jYYoWw2dBbVO8jJUFK63Om7ntCJ8qC8zSrAKRV8YHe+zZriX
A8PNHIVe6PiSVNnLXO1VJTZwfgv3OMHk0sCj+rFyN00ON12WzPWlB+BHcsHETlOf2+Z7bulumZwz
5ZOh/pQZMG+Dx7SE5DWXPqLwtZN3bHzjZVqN+IzCN8HC6meocVbTI2Lnc2YYlWPuqQM3VfN3QqON
i4oTB0mwMAouGIzrnUaHY86iQKovnWpdWgCDsfqIXuuX2wd2+V7X+TVO7o2VlTuYynpWY8beLkmW
PZimB2OoS+3l0BY7B3ZzOZQh2DBa2gQ818sZwjI2jLhuLnbfHWQ7g4hDvW+18c/t9WyasUzZZOwe
jtZ12iF1YT0GM+vJJM1hVFcFzF5n7SmitrDjuDce2yUP+P+mlnPyJi+UZHRqoYNtLlHPAUjPRhJ6
USJ9jltIamsncdMa/qRgr6m3vUK6kxZUUNTIVhsZ91bQaEbSXByC1Owu/h3sAWo3zwR4QzookIEC
fLhemBGUhN11tCS8icuExaEk+tUT55CWO1dpyxJ9XDTjyOBxmsta32xhVwsxTUnTXEKQFXFm+lr6
wBD0sW7/3j4WW34L0QLyCwZjkClZh7SOQIp7DIfmopRK95yWU3NUqmn+VRhqe2qqEpEZRX/sY2s+
zrL60MblnoLClttY4JuvAAfgQctevFlrAsdqw4xjc4HgzjdzdJbHL6F0jCX9WHf/w2V7a2t1NE0p
D7q87blsp978az9Z/a/b+7n14eh3Ib1Hlsp84ep5l0qYD4N0bi5F+hJmKL38AJsZKC+3rSzOZ+2c
Xh8ZxjYJoNdDYGFmVIPQlOYCK21ZnTTt++2/fyNAZzYWxJYK5QzM0itPbjpCMtuUIAUKufwpYp3f
c6l8kBP+X23H9iFrM9lFPfW/z6rToqQ9Ar6AOTrWdn0Wwl5IozkwCJZ1h8r5bkTPtthpSmx5p7cm
Vler6bOuiAyZ+CCj61HAbSXTjS2mT7rTHmT5YyYf1Pp0ez+3jvhSiiOXsyjir4tXnaDizp/VF25Q
b/R+r/+oHXfuO09vwh0Kg80bDQ83QSzpDnCQ1X2S+zBWettsLk2l/pRiWTn2lh16jW7UPhNNylHR
YDYo87DwRQjgrcsG5+d/Xy+axwA4yJNpPK9+gpP3IYRIVAZb8VDFzgcSmM9hHJ+UUHlqzZ2y3fLB
1peByUvqnegEcXRWVy6hWdL0cdwi7pshkGXAZpUFys6btnWv3xpZuf5QFABn1ai9tIivD8lpdj5K
g1vN/4PfR3ie1ifdJRAqKzMSk51R0FUE7M4on1Ul9/LJehCJo/tRqSX+7c+0tSgH5Ky5aPQgdL/y
hkFbMPWBjPOFY1BDTQJvfas0g58Z9V1gtu2OuY0PRddz6cu94l3WVX05sehlZ4G4NG3L2TPt2qMV
lIKgi/aUt7ayAJr0DjPQHAqUt9eZjxakTtR07cWKqorBi3+LBGB3HOqaP42zc2mZbDras6TfZZ2s
HYWaF09DZBXHKI9scLBVv/NlNxZPowGCm4U/B1T0yu3UsT0Ja0wErxyws9B2tb7zTW3H0Wxdfho0
TH8vlRUykVWhw1HHuouaqLuYJ6d+COxDXD+2lqCxdl+W5VG1Ym7+/X8+RtiEo5o8ncxrzcApLCth
UDjrLhCP2fSYL1n5878fHeqKMmksoo6kWSuHUgT5iJsR/WtI2RmfKkVzk072/vtC3lpZ3QeRhbXW
zE1/GWa3mr52rV8qHwc65bfNbBwFg/hxgZaSlfOVrh85dUyCrC3i4WKWf4boIVI8rf1928TGzX6l
04V6H8SevfaJcKGUMr2F4ZLP5yR+qYBVB6l6cKBqvm3o9SKtvC/lcNA3lOaXhGwVdYtJHqFfF8Ol
S4DfT1H1oam/URiHX1EbcqYjGbqhTK05d2WufGosKC6+96HXqQgS/RrMH7P5VBaJW/NBG506xces
eDL7FzM2vXgAJdamd2ZSP9/+1VvbA+yPNhIigIhnrH50nMOIMQfKcLHixC8cH4kaVxgvsRnvnNtt
QxxamJuXSu4qkJqmrMpMqxsuospPsOH0tfYpjMuPU5ilO6aWU/PuQ5AOQztJBRem7utTNc7yOKap
NlymU5jcD6ZxooqamIPb7M57vw8P0eTjHhqwk9DQXIczcZ+No5zAQWD24GR4L9rHxI+j37XybyX9
e/tT6e+WBYEE4gvLp6LzvA51NRTWZ3o/5OHG6I748HGPfOD9dUQHF3yVTWmTMur6MDRzbYYiX6rR
WaP6FNHcQUe+VNH/q9glZ40JPeSlYHIEXrF+bhMxmwR/CfWRzGxdORLAj+2THMOLmObenMmX4alP
s514cGMDqQoZS9OC2UDiwutzEYxWJuaJpFXR6zNMgj8Up9hxAhuVWuAcizyqtuziOy6XURa2mcaE
nB00Mn42K5ZXWvmT2UaZ79QwyKJU1vhpQ6dKjWzhj3PuBVBm7FyBraW+AmoZg+EJdFbXuquyyi5l
SimooB9SqTjowa/bp3H5G64vGX1bZuIognP2QQFebyaNk6CPBCWuqqrcPNZy+hU9ha4mOFe60vqh
rf8bqGA65XrnbXp/vQnlaYwtC6O4sRbZkXrDoM5nNZc4zO4MCitmdA4X8FoaftD0z7eX+d5tgb2D
swXOUdqdFFSul6nqIKIZle0vE+DG+0pDCUK1o8SP2na6t7RS3vlwG4tjO4E4gnEkdDFW0RpSCaWS
9yX2yvYOzNi3KoD0R0JZyNWn/kFP9ePtBb73YCzwjcHVSWnSKQ8rte4vhWPdqcxsRbVvga6aOaFp
oJ6YJjvdtrjaUh57MHAktCTUUFi8y1IUPdSG0RbluU4UeEjNsbg3hsz2dCWZH7PW2GtYr7zaqz0q
wczHKDz/zHVcf0JkIm0jkMvqbDHhp9M8jSnw19aP26tag7lezcDeyezmUvIF63dtxtKFndE4xEzC
bAoyjMYDzLiwvSdV5c3WoP1upyz91A9wUyrTZD0Gij76ajEMD1Mc5Dup4OocLb8GsBCoSsSGiHrW
pWGnol8Zq6o4S/okjsocvxRW8sU0IF9xwly/lwKovW7vwMY+89yCCqAjxj6vKxZFLkLEHzVx1jjB
DB9LEdS40UCYM0c7R2iN5X9dHi8gVWIEBHhHVputl7kGS7OKUlOkpNYRPZ8A7G3HAKuTxhJBfmym
cJuKpvkWlWlvHyQFcQ631KTwd4D06j+d6KXntJsa2827uYEsFklrDebzrGwODdxfTGkXhRy5TBhX
O3WXdTPq9dejnaUtarC8t+9i0oF3w6ptcW6UrBrcNEzqu9Cac78sLdQIRT9I9CfC4ig6szyl0ij/
BPLYqm7U1dJRqhOo72Spe0hi5KH1ALrqvgqanc+5TqBef+XSR1lY0ajYrL9nms7RFBWWOFvwekB8
kTTPQgoBh43Z7IV2Vh8l0WWeYUYObR4TqT9EFnc+9OutefPM8COWJJl6xusULanV9a0qpwA2T4ph
5zlIkWzM1cAIfXWclwHhwBrJs8pYfOV+B90xAmzYHRuwoa1bTGP4a+gDDYDZ0NZEZkpfP9n5ZHiN
YSQPkLIUIf0Se6rIQUdogO0oMotf8TT2rVdASE+e0IfaF3h0CbVkLZjnQzZ2gYAvbJS//Nero4Ab
goNPo4K5wJOvV9nE82Smw9SeS1UpD0UjFMaSSR16w9ktcy+B9npHeVeIj/HAdD9WO9rVS5Iqy9iC
hdwPwkxF0UAkKAE6ge2XYRC8jFYJhFKKprtG67gI6vwdLeZk54AthtY/BG8BgctCIA4N1fWiw7KJ
K8ngfJXW6CCZE38JzCy9K4aYUk+Cdmwi/tvj+nqYKEgz67pII6OLfG3RErrRpPrcns25ggnbIuxq
Zx1WfxiRD5yz4QQUrr2//W1XgdL/GQXnSHJgwgSxrkPEfYjqZ6K0Z5Q5m2fahjG0RkXpW3U3HYgG
xalTIv0UTVPkBbNZ/C/mCbe5x8t86hoZIUOhlHcdn9usUGHWjXz4jtiCgmSG/ifNRX5v6pLw0r5R
PWqze2iTdUN2WT3tFGI1XsQFjb5K+wyZdrcdSP3ZlEX8OTMFkki6DF+tPZqnGEbFgzbG02Hsys4L
id6Poq0ljzDnkwbwx2trtfbLYgi/WX27151bhT6vv41MHRQqkD2V+uz1cZC7kdEsZajOYUjlwW6Z
4uh1yyM7Udyawt2zTSPtY5U52k4E+/6l5I2kIMxYLXNv75jr6CVVPa3B5twj7je6TSgY9nQks5NP
gc7F3zkC7wMu5oEglqQQRlGbT3G9ztnqoiFhjuRcAoB4znRmvnRTTJ5tVEx3pJURf7t95Je/cHWz
GbPAM77Ka0Aoem0wDpMomWOnOUtqMh+l5eBR+97rlm0uaykeUWuhbrsefqZpMwBDC8W5GwMz91ql
15rUo2xVSR/jIJuJ9KRAG+adLHLDLM1w6NoX4inYZFa7acYzGMBlcer0QzGAoQH+ziV4fMJ2J8Xa
OJ+EUcZyOoEbvhNJtirFacgmxblGJK7NDM8y24OJiG0HXquyypMo9tgANqJYghIqDDRhGFKjeHL9
6aqhKdK+6/oznsn5FhrZt9HMykOV5YYfGQjGOaOWeT1hq5uiY+ZRD6MxGusGMpR9sEe9uHGQ0ENh
SJlUGn+9np4ck7IKBDTUZ8Z59U/RGM7HrBd71fgND01pEG5OFJNBSK6HvisaDHUcq/051fOnzgmO
qSX7kwQ70XxfNlCKWdqXQY92IvSNc0TViEllEJ7s9toxj8pcFNbQ9Ocm7Ho3ApCjtPkPWUR3tX53
+z5uhMuMRiy8ZehC8dauORDzkixcBEZ/lpU2/qwFUmfe5VLSO17SBsmTmXTFpzSwK8eNNPy0L1cC
3Gjb1PkfLdTT4yCXlpvyjD2FVTx+pPj9vU6FckeMK+6bVFI+9hoSrbd/9dYGodFJSRVxnmU84foo
huDDurEKh3PLVMxgOD2ok/6nNtaVVzXZ6baxjbtGpXPRxyAmX8p518Yqc9DypljeqbHpvamZLTfL
sj9tqP6I+tYXFaBMvd2L+7asQhHFOCpzJAYZ/7XVpDM7q6vi4dyYxmeRf5jr3312SgPikPZgIGpx
e5EbBx2ftZTcXif+1kmhPSSVNLblcBa9eTeGFtSiXwt4Wav04GjFqfgToDh32+S6/bQ8sjQqXt87
mrCU/a6XaE9M/KRyNpyt2Yb7Jp/s+z4zkT2BLPfU6nJ/goy2vAvjKfVzw/6HOLM9KNQ63dyJTsZk
782Bbxyr5RHEzS3/vEPPK2hfhEkuhjPST8kj/KjtaaIyfVJxDPdSNu9N8GzZg9AVUAf3jzdxOQNv
QB1zNypSxzN/VvTZL0HJu9y8n6FW/kMs2v73OwO6kWiGktwCPFsdqLx1WhM5xPHchcn3mhKOM/9b
GdNLaNY7MOlXIqrVI0/tDUwqTSgy/jUBY8IjlMhO3J0nU52+wKf50onku1z3lS8n8/wYqpnjR41m
fWFOpfSyQTRPiHqlB0uOY+SjYyPJ3akq/pqdOdXMLDjVZ8HCjgEVXDdKAtVNynQ8wZ6iHgeqDjs3
ft2v4WTyxtGkWyYLyELW8YMoJctuRDqcE91KYByQuuye1MH+HIbaMe375C7M2+Y5i+3wLrIgaFZU
UOeDWZDpxrl1rCJthO7S1PyWrsmpqRPn2DlGe1f2xYR+mtKiTWcGrpzZn6I8kfzI6chzmGTzcryQ
n1bZQ9z3oE/7do8HY+ProEFOr8Um+gJvscbwjsxzOU3eDuc6RdMNYFH8OelF+CWm53YYhr7J3Uho
L4wWT147a8OxsKbxoE5N4vfdMB+6CXjoKPr2AQrt4MHGQXkNDa6TY4TmqZiMwC3kGEE6rZYPSVfq
Owf5/cvP71+IuxeSDXzWEkK/uTWNrKZdYBjDOZirgPFVqYKlCUnR297p/d3ECgEkjz5uERb8ays2
M+VyWuAL9FZq/SJV5g+hWg7HzJJ73xo7dWdV7/095XgALkuNkHBmPR+kmEIT8xyNZzPvVS+1reED
BFazq0daf7DSMvLb1i6ROTD2aBi3LMM2RRUFGDn4slVcl/ZwJAcVXkiMVXCK1fAlmaFsHXoDBmhZ
nT60rXaqxLhXz37/5NBw0ZYBYWo3KgPf1zts5p0p2UMzn/v2RATmwxA0PhumeFCk01R5Yo8FbSka
XHulxR78JK+FSMNe/vzNubFoKk1FEs/noRpOahy7moJkX/hcK7o3F3v0HpurowOCjBIhCq/ctbWp
Wzbc6OYz7A6d3zg1OA5H0rjphuMqk3WRAFD6U71UnUxz3jlNG6eXQjqDSEt2TRlxtdaR2gxgRPZ2
UI/TeJ9E5775Yf9PRsiyGPWGYGoN42srLSuLCcbMRml/CCX34+zHYP6NUDe7fRc3vhyrcaAggyAf
XMMqUGBwzVIGWcxnxn2i5klOLkb3IqeTB0PYbUsbSc6C82Qx7P6Cz1WvP1s0BpIpZ850DhtyFw28
8SGO/CT1BEUI3Wu/tW3mNirASMPfMb3cs9X5XGS/gYRzapY5wWvTQVD2rRrO85lOa+9RpmsHjzfI
PnJajEdnjGpXMmKKc0aU+5MFQVJU9/FO6rHuUi5PH/xIlMJM9oDYeuX3Mr1rRmHxKwrV174FX6h8
+Kar+rbrgVC+veSt7/rW1iqyDkUX2bWOrS6efT1zZ6o6yoORRR5vzM6X3fBypMmUiahtch/WFI+z
MqrjWOrymbrLBxoA9kBcZ/BvDdK/9h+1anYi6veVHOoq+LYF4s2WrsFV1N7HMq0n5Rwb2b1E1vAF
4enYrQppD6z5fhuxhMQMIq3ANfh01wfHrKJKiCFQzgIqW/XZrv/05oPc0s2awp1d3FoUzpqaIVEd
rZxVxKo2WmM5Waye0TlsH4vGjhC/kbRjV7XS99uH4/0zj9rM/z2FtBne6TK3tdJYoTFp56QvqgPd
ns4bZ3tvQe8dJTgzausEfMulX0+FjFZR5PIgq+eu1z+raG/IjePGaN432Z7CyfIZru83pnApzGmR
ZQEHvv5MZBamOcWWeoZF7aMm+4r8AZGVYzjJJ4gWTg1VG6bdd0pSrzCTt1YXvh9QDYv4HSVeUCLX
VvUunRXkbM0LI06Hupg9LVOLE9DeysXj/uKqL6K+/4+08+pxGwu29S8iwBxeSeUOVLvdTi9E2x4z
58xffz764ZwWJYjwvRhgBrAxKu5Uu3bVqrVQQdO75Jh6vk6cEe+1AgbK8KjIqEAkVVKdVKkbT2Ol
/by/yFf1rvnzSHXOiVauqiv6N7OV4CWlE+nZN6WHXtAfq8Z7jfXSzq0vcgj4z5w2et0evDqZub9S
9VFTTrVk8g505VXvPy/BcrKIiakFI4BHUnThkHph6C2Q6caz/GUQbcMMbf275UyBI6PJ1f4Mf0m9
Y52N9nB/FpYHmBaaGbXDfNNSR0FtcYBbPZbrKoqt56nLtmPwjRKmI+RnY/o8rDXnXpXuFraWNYdy
goqxnbCllJv2i/encgeU4zeIwM5EIisOful0/xojSGfLzyVNZRHiDWAi0ixqMKbo2zp/bZDqFiiu
IRDh59/UT/encXmWl9bmv/8Q4ClS5xeq3FrPmf4H1XGbohq12+9ztve+oaUXnA2RyKJhFAQZkIXF
NpEqfRQSMMjPiT4C8PdtOfhhtWtRz63hQO4xiwIxc5i5HI7e+5GlSKH3bMib2AKG7qTBwyr50c0N
AT3FjOnixQsR3KUZmN/UPjEwM4V2+TIdGghmUic6xHaXOGs0r7dmDl5g0j4WLVP6MuUjRi0wCCHy
nr2ogn58I2U/lXTFpywvDlZHIyOs0KEKrh5W58sByROJG7HwhWdNT+tNr+WCrfTyGp53yQBm/jUD
TwkEBFgiCX9ppokSNW6DRHj23qqz9FmVdqbm0Onr2+O4O+mftG4Lg920lvq8tV7Q1JGIn7vQZzz/
pV3aoCoBdTvhWaweoyAA4KChxP6DMkeHeKrqbeRio6Zr0P5rFzWzjuKoeXkTFi4fFLxfhFArFN+F
q8Pupt9WAzVW+9OQvhGSrhyva69Bvp2Iae7sl2cs8+UIy6iLwKVNgdtn/w2h9Nlsn8S43WS8CMHO
bPq1HPhVRoR+UGmOu/m/SeXRm3lpsK2CupoIzlwV/5TW760Tiy6xtR32aAVMj432q88Tu20/1YZG
8rGyQ6F5aBt5H3YQkn3rlCcDPe3U4sBU5KLVFVbRG5MvEQlZQKLmYGUJ7EbtXfessA9d03uMC38n
hxoAi/8K7xuJqc1937ZUoWBfI3LI0WSHkVkH5HE5GZ0G86tXKKGbda9R9t3r36bxcdQ629PrbS+x
o3+XNAlM9pQ4efYrq1zaIlT1a1codqPRNA3Gx25ixS79tars9cmmJsK+B0U/v8+WmR8RLMI4pkrk
SmEM5wV9EnYyeNbKpfUX9XURBfBw5hWoUVma8Ur6ImSaRm+i77yMXU3mMNPhkYjxMUlDp5DwjcK5
yctjW4gb46sHLbgebWSo23Ul36R+ahvJVzFNHUHfeNDUj9GuqRAIBDPUhtomDdfO5TKoZLXoYdC4
iGYkF+Jpl6sFZMAzglGM3TZw6uxVzatdSZzU6z9buT94qWUrx/sb5MZmRBCAV8Ysr8OZWfifIJOl
ZEJHyK2sU1B9ltpz6J+a+nFY1SK5eowzOMSvSfXR4MngltR4gZ+WaSl6qJ/k3Q5UG/A8RGAYaS9r
aHNXLsAftqG3iccvkpc9lUP3z4NlbknKzexh0OcvnW0bxkbRe6X2LAiWE47jFlrHhFeVJCd7859P
OaBgEnGog4BgJfy8XEpfH+NKNkPurUxrdmEqBPY4aPKjl0uAStVaRYZQqVc2+/VqzkbnSvJcKScE
uDRKk/iUhmYsPId0izijGvSmk1m+hMxMNyKaVNdOwyvty/09dO3h4SybWStgOcCtLU+YlOudVMiD
8DxV8PU5WRFqOiVs3azw8Hnt2fXoWZJdhGItbkVBTNeyrTe2Fuh8EJn0/0DLdYUUJqOVqlI/8QWe
H+T2kMj0lUtd8JjJaY8oAge1S9IMJhnTsrM0/pKmenUglJX3WlOYKzfedVgElSDhJNUnEvPgTS5X
AdAABV9TTNxAHKRtJqCxis0UPdt2LX64YYr8EtXevxVtgOiXprLeDIcqsGK3HhSFVkcgNUMFjrgc
RmNlby1VILhKIAijBkT3DmRhGL20heBdr4RtlLoFeYImUTZmWdteUDndg06sgt+QhzfO8SNOpBs3
WWUcEKoh17wzEEGuqmE3puXPOkMoZ+WsXdUe+TS23uzAYISAaG4x45LSJUHQpKkrehZFD656ad+N
6cYrXuT4h1S1jqHtlMmmBNgYD0kq/POK0ww0k/vg3EhvLPMOMwNeI8/wf088qRkkJ9asdLC/f8yu
DjeVcXqfLZZhrmYtERu+2s7NHEJGXKOeAlV22vrFGiKn1dxs6Hb3jV0HpgtrC/+lqULb+hAxuZPZ
Hc2yt0XvWAybt+gpTEZSl8+yshYpXgfhs02KfvMDiUVcco0SjtWdNVS5W8+YzUDq8m0kZy9tV7xX
M7qZyyp8iLqwpUs+HTfKWEcn0OAN4sxWvim8SHgPMkRR7k/FrXmHsIkClcizFw9zue/9ThmbsRtz
F8wfuyg0guPUkBXv4+hH0CfldlLHZC1xK/OjF1ELU8FzhGw/DZ0E6QujlRnpdV/ruZv1RuNotSof
wYsVdtmncB5VtX8wfZ/bSxCEjR6n3gPVyu+5ZJTHHpXdP/dn4DqvM38NaRQuF+LpK6YX0ex7oy7k
3NVejYPyEBWklezOHv4ozhDb4TGni3YnrWIK5z12NQkMHjwBCVFo8C5nvhCHWDFKFUGpKT+UEsys
L9WIWCTtiZaEapp+aq1dEmxKbaXmfXPJ5/cRuFmaypedBFY4woU7+YUrts1b3Y7wtsNd78japO6j
TDRsvZ+yn/cn+cqVM8cWF8YcNFBqX/owDYSsIkxT7oZVqO4EJRJgKmoFmtiNNUDuVeQ9mwIDMwPr
eVkvgz59GusZZF24hvdDkd906+3+UK4CgsXvL3yHJASaDrda4crgjr9EjUP7R1UCtt6zUe6bms/B
YovAmj0j2HhlUuCZh/ohS5RQFaO11Cjc+E9xLM5xbJubskXhLlD/Py0trtpeqrQAhGjhapZrmMe8
Q2/CGepP46ugbYAA3B/XjR14MS79clyhPOl9Mo9LTV7h6Ja0l+DdTz+vJiBuLBXs+NRQ5ht9/u+l
nTKaolgDG+/KlC+hUev/lERMov8qJ0iSD+XKe/TGzrswtzjRpiWMBIGYm8x3JfrcSuf703ZrO1DK
gKiGRleCMOVyOJZgmllYskiJXNFM9VkfT7H3xyuPUuno1AEgiljZFtexB2kNnvO8MEnv0UaxMBnn
ftf4qAG59WhPxVNYAoG1h0eSzb+9z+BDcvMY6TY9wfdHemsmYQ0BcTWDJq2lWZmkpUgbeuGa2UMg
+FtVWUNLrlmY//7D0aoDsYgzEwtdMwnbNPZzkIEk8e+P49YG5Kqn7YP2UKK3ha8gWhITkE4cK38r
fU7Uo0L3dHyIxn27xoQz7+WlrwA/PKuQEj+RkrocEMLkI01Deen6+i4wn6TkBQoEezBW7u5b8/bR
zGJDdJ5c5XU9m2EjNNkpkA/3p+yWAWBQYJlAm4H5maf0w8IMjT4WPHjocjFrR0qfsvVYf56KxVRx
gmRKabwi6dlYuIUkA/ZNnqpyjfZkmHar2vqx38SE+IqxE8OzJB/AEw3b4WDVb2GgbsFwxXbvVO1G
k3aUVdJ2Zb/fWLyLL1p6Dlio0nowKHAIzUGMxXkvQnD3pxP/uR5AnmzmaZ8ptThZy7KRL9Cbw6fU
7rCLzLekf4Qr+/4C3nDuFxYWV0mUtg0ITSwo/eiI3R/dfAiJZ6UIKc812bIbYQVtijzLgYhJc3fK
YrOIelIWadG4rdIIDrlGyvF1lBxoYVwDANwyxaYEZgcbHsSHi1xSr3dEjkHduFMvOSqV0YjEw7i/
P3c39gE8qnMkrrD3r2rW2B0hmm8aN/XYkClsbnH8buTjqaS/476p67TCnDG1AD3ShgxQfumbor7G
xcpt4wZN8CDVMH2z+dVXxXg14pksM9rFku54MKpAHgV+0dvd/4DrsQIrIjsPdI0SM1Qgl2unIgyd
ZVpZu3yIY3r/JfJnT9gMSr0yp9cLx7sZvRrYBsjhkCm9tNO2QRglYLVcSUgcWpbsHEyMkK+x6V+7
eolHMtE8Zwplh2XzWwPJr5yhfOBmamT30uc8OgKVGhXLztGMLNXj/dm7YY4M2Cw0RRkWgrzFE4p2
bqXpY6UhoNa/CGhcw21eO2L7uXImCI1X/NP1maZr/P+sXVViB2+YArq/3PKP/1KrkPDs3rpklSB2
XvJLx3xpZnFdSs2YV740Nq6e/RqjDuTQQ1V+l4ynztuEIaGGp9KI/Pv+TN7YhyDt/l7S5Neoal/u
jz6vB0tAuMWFvX9jfGofo7f7Bq7DNkb1wcDCSWkg9ts4woC8Hx24RG3Y//b5Zo2R9cY+vzCz2BFe
nFRp5WMm9HNH7R7mXJRXrBymGxsBWDaOiScztY3lO05K0qIYc69xk+IohzWt0SRAPRi0yhfPKF7u
T9yNlQH8y+sYD2+Q/llMXNOR5zXDvnXHKPsN9hdUV21XE0pJ6BbeN3Uj0AWxbJIGpL/emrMTl7ug
GUW9V325dYOj/1wcu1/iqfrs75tT/Nj88b51K/N4IwN1aW/hlcTUE4ZIlFq32TVHIo/P6rHYKlvt
CBbq/tBu7IuLkc2z/CGgAo0YFY0iYkl9s/zy52TFPwb/3/EoZI9mglUEJGa8wZKPtNVosCKMad0+
eqIZR1P810rbCsJJr/7oPeQBPiVHS0LiJnUsJf+U+Yf747xq0iRuIXVLck3h/gR6vhjoJHpIE9GB
6VpmYtN50YuKHfgPMlK42hkakynJnAqqhgClrXNDDq6wHtcQ6zfc8sU3LJyJLOceQjtdyy1AqrZ5
bJXk0WzqQ12VtmhM3ydxLZl2a3lBKZBMA5XDRbDwmXkr14D5OSTyeAjG/zIkjIq15o+bu/WjkTmi
/rCHuszQAjMeWjfpkbhInEpyBm2yTfGTMuwRGK30r+Hr/eW8dfh5dc57CkDYVZCey2DQUgmTjRo6
Sumq2W7IvnraWnnlpp2ZyeNvNhIC+8uhTboVQN+jtG4YWe89euhmIPxMo6+juibFdNPH0Eb0v6YW
PqadjKQParV1ix1hQbNpTLuodrC4tb0NsQ7kKFWzGb7XawdjXp3FtQrz7Cw6ARYINNBii0xdJE1i
wRCtKH8M46emzbZlHtqUcjbgabZwwtgN3yB13q7ohzcxq1cAptePOo7mhy9Y7B+hHiqUU/mCpKvO
kdy8acHaOt48Bx9MLNaxjUyrz4BUubQ+bGuJ1hxURdYEya66bf76mA9WFkuYtuUYxgJWlEP4oy7t
4vfPQLJDKNAdtbThuu0eukNC+pgs6jdK8vWh+C//ic4eBFFpZNfUgAcn+m8Vh7I2wYvrRPGCEEU4
ttYoZ5tO2hr92vze3r0QHkJlQTcjrR+XB0WaJsvIFUxEsq3GtmUPwaY6/pKHHY2f0Xt8lD/9P3iA
DwYX/jxUWikL9XlMp+Q47ESnX+tgv676zVfGBxMLd932oThEhGdcGernpHwKfbs1nTBwigaOcOWo
JfopCx11LI8ZSLDY1B59BOm1oT7S+W4XamerwmhrCm7jH9nFZrW2i29bRD9JSTzXmwy/3BYNTK/+
i/4ixW91aNiDfh4reeVFceNBSAcRD2lSVQBWEAC6XOCgjtsaZpnObZtP4ggwxgqfvHBGaMlP0/Ap
I3E/kQNMxXpfaeJhCApl8+8rTvwwd/mDfReX1GZ6Uoi04U29K/QV7S77Wu5tpfqlrmm63vIVQHNo
MYTamYrmYqRZDQ1zbEk9UQppFlLrP6dyrWX0ViRAy/csr4PrYzEvZ1OJETGXjWhwy6ncRuKjIW+H
5jwM3qYYtmsNGTeeGLT74tznRxoltYV/Ta1WgKUsHVwh7pw+iPYa/Fd49LLJHrrIsMs43otrss63
3gIfjS48biVQhk/SeOC19l8Q7wwDTNU3PT/ycLu/Lf7WORYXGEElvOkzmhDo52K9+q608lzHkpHD
exzWTmZWB9hAPhdys/Hin2r2PWvsMqzdsM53kWrudel7Eb7DDfNDD839NAq2XqHZLSVOoXi7sv9t
ta9NmQKeS9ci+xsBBRhxkgEgcWayrsXHSloQxFTLBzcVD22+0b/RROUPW2tMnDT52WzTX6G1C/7L
zO3g/aJRplt5ysy/v5ysj/YXfhoq2qEGdMZeiORjaQiv5pCvRRTz5r2yAVUkPYfoQ1wFZ0YVSnAK
l4M7cQl4XvvDVJ51rXlKczeAMhb5TCdv/wCX3xqTtjbBN8IZ3sygjOl1JId7VRVrtVZF0m90k9bq
HbiPDuIAWEMTFO+zEHY/RWV87v1GgJhFLreBCFFha0RwFEr9yjzcOOMzfSBw8Vm/DEzM5RnvBF49
TRrxJar4vcz/E632TPO40wuO1f4QrbUGiRt+C7QjVXpqI6R9lq/v2vQ0tW+6kdJj4Uj+cFALhNt7
BwV6ewq2KSgVoH1j8Z6qX6vScqv31vdO0KKvscTd2uPAvWHzmKuSrMblwM0MljgfFkq3ydxoeJ7a
wJaVB6Pbm8Z2bOAnt/ZFPz5AVICacmyL4U7Unxvpv0zzV3b7rVuLbiJwI9TQdXzDwvV1dA37rTiO
bp0/tAWxVbGBY2ECePks0436NJnfDH+F+/mm0Vl/xwIUQwl9Cfv1hAllwSad3MIotgMy5EF7KEtb
RHWSdu9NapJglGFEg3ZYgQ3HsNYScjdACzRgAAmjsjRz7yzz+HqYDxWscpNbRl/ztn+s35miB5q3
S6fsSzvwCkcQnQI5rsZGr8pva1vyf3dZ9juIf953z9cOR4Z2BMJx0rg07yzf3aYytlMri5PbDsBp
9XI6WvBB2feNXO+4SyOLHSfFmRYY2jS5SXNCISEtqHBte2/z71bAqs+tcDNn3LKjEH0TTamaSnRn
iZPckO0ktf8k3ef7Vm5NmAlrAxBu4E4k/BenJ+qNXhNK0dXH8aGHwttWUvPlvo0bT3bYwbg1eW+i
vkcb16URoQJCmTaN6AbtyRsOunQKhacmeoavnUquslEsRFzUauU43hqaNfNw4qQAeywbx+QikkPD
w6qvV6PdTyNECQDFnfuDu7UZ4GoV2eBkBgjWLscWxIaW4JlEN+f3K4hGgO+9ipb+XgTh9r6pmwP6
YGoR5ExWloiQFokuvBfbbnyK8zUi2DUL899/yK2YXuArZaliQRyBFpZQuinJSmx/fXHMiuEz3IfK
FXtuUWsJolA2Ki0VZ0xMjIyOWD7l0loj91U/LtLLWJlF0GgA4AgtrsMw79K2MDg9GUxAjsWbqLWV
k7zJTtDG/ShWNsH1vNFACvEklNX0Q0BpcTlvRlB3EoOSXV8dN021Tzpzc3/tr2eNnybOIKMJ2uJK
Ux7RFKGO6kRxxQmsXlJtezr8UvBZ981c72YiqZmDhII3N9iyADFUpGhzGPzcsUAnWzw2dDdN2imM
1/C0NwzhC2YGKhLds6DhYsYExM77WFLdrCl3kR6eC8/8o9T0kjTp1/tjurE4POJoUoUv7y+98qUp
3m9ZOmWx4XJT2gECjTjS+xZu7DYAbGCiKR/OpIRLAYZmVLVsanI0f8DppY9NOb7UnoTX7i27hgqK
JhDhXQt7EBfDk5VSqLj/AdezCToFD0S7y+yLlhW4kDZIVP5Cyw3gbkO6oKye9IoUXriC/12xs6y9
DSPkcEEXWK4QRI4XRsihTrZswT/08/6ArqPZeUCwGzGblNOX0eUwinI1drHlFtbTKJ9IFNiepH1q
s3dkXo5hp3y6b++633feHvMDnCYNesSWoli5rmVxJaiCqwWNasfyoZZOYt6fK1O027Rz8kB0Kmuj
ek/W9AL8366F30WvEMjUtgiEdlWpVmZXXj5rLj9oXooPrtgyG9lIRFNw5ZcysYVvWmMfvcbxP2cn
CM6ehN39Cbgx4aC5IDWkCq8BdlrEAYrvwXNlysHZyIXNJLzHrXKohHIbeiPtXEDwVqHcV3sJQ3Q0
EhIQOiIkuagRmlrve7Jf6nSKvVpj2kD3R8q5M4Q/fe//6/n4a2v2aTyN2FDzZH+YzKZqK6RXev25
NbXxFNb1mwnRLlDJythFmpKsTObsvC7WDnNAWqnz47Pp1Zid+QdzVaFQw6004xnOm6I1nwt931Xd
q6p7X3RI+FesXSVccGpI38w10BnOumRd8otCbWqpM59b45tufO1K/0Gr7MZAgCoidaXCA96uTej1
CLFJbMUJpb7GOl6OMKm8nHRMbD5X3aRv8rI5E1vuq84j8ZzAzaJZNJnd36HXR3QeJ4dibjCjtnSF
eokzqWjjxnwuqwyNvxJaKEOv97kvSgewHQ9K60WPQSw0+zjPvuekHJzQgkVRCyb9NbfKH/BDn0Ej
ea6nT8mm7KJ6JUC7uqRhWoF2kHTenL28gswYvWCFEPubz5HQ0A08KY7fpl+LNH1dmYo50rvcYBia
uV9JshHfLKciFaRO9RPfetafGO8XlNqmzIYmTGveaImxw1flD5ToPZfpWsbj6jJliAqtlDO9MOpb
y3u7riw16NrCehaipN9JFY2LdP2ZKzHidYMCZnhKEx7ybmA6FxlLzfKh305U69kQUZUY/Za7Bk5f
65shT/XPsklx0mPvW98muJlKu/XC2LcFfE2xG8Y+MjdtGBjJIZjybp9WZr+m5nNrGjSTZy88YKC7
l3kf069FSM5777mafBiuDCCbgTz2+5V1vmEGjqC5LwHQMIWOxTToOTwUtezRZG40xcNE8A8JUhWD
q2m9wtanmcvcGM2tGvfas6QAlc70wneaPm23ghkZ26KVk62Vxv1KwHvlc2b6Ijo15uwimhXLgKcu
hyIWozh1U1lOXtQwkPY+wkMvni/VThDS60hnkGcjyjvSlwUzxv2JuTpof82jegMHM2zIV9MftKHY
FggGikaKUnsnhtt48mC5Tsp/hkMikzmTtatQffFvY16iD758LMMkAmkVnK2p7n8nKQF+F0rVYawT
kfaZoH2/P7TrxzIG58md2wbmZ+viJo71TGuT0A/Pev1LHT73UrIZaO1CaEmeAAyUO09wBPUf5doQ
jaBHHZIV6HcVKCWXdVk/6KqwjM3wnClqdZBL2d9VU6NuY71GJHTMpJUNdBVvLOwtbuQ+Z6PybGeU
xkPZfyqFTzFNIBo5Wqj81noX/j71L/wl1ohqAD3T2wG7wXydfVjEukEspiYTfUaDetcdrC1E8Btp
Q2fdJtlItrCNHcHZ9RRFv8u/0nMrOVrm9Guw6KtLk+hjjncIZ+nKNbXFmAUpqpuWBukzrJx7IYuR
UIIvdlK1n6WX/IwD31yJDOZbeDFsQjqDjmOwC/PuvRy23KqqULZJclbCR2mCN3E6v431sHYxX0Hl
GNdHM4twRyprtUOROjkHgb+nK8zI/AfJD/d5vIX83kmofreKeSikNSa1Ky+0MLyIQiBITwYjFuKz
mMUbbXiIErccnkXpTA3KzpJnPSpWbvhbS/hxqIuN1Atxo3I4k3M1PgsWHNIHsshCsauCtZrdjbUj
ow0RKCl9g8frYlINoYg6OZTTs1qRUO/CfRp+UdL+eZLXOPxveJyZiA6tRoiEiLGWJBVmFVnNJMco
h+WGkzaawzyGg2MFuyiNDpLkZHQTaRFNcSuubt7wl/sTFDM4rb/EI8RNi/XrqzyUe2OCsqdufpSD
M052Tdre2snBtkmPUoJwpLiXwuSgC+rmvvHr+b20vVhJK2kGZM0kbA+vgYGsZ3ZIW98Zv943c3Ny
ecDOJwTNDVFcuPMsyhszisv8DKVzDTVkXvv7wXuMrAcyxuREYUo4a8Kv+1b/PsSvZ/b/rM4n54PD
G8cQii5EGc8dDi5+q161n/FL5HYPKox0yDTuQVU/5jvxgdZdd3wsnqNtsp/O4if507hvdtpx7ahe
+/t5uv/3g/5O04cPSufUQdPW+VlqhI0AL482qE5aHSUxs5upcry+/X5/Dq6dw6XFRexUBajEihMT
39Uvvoibh5uv3pXhJuyffWCi7RpR2VVQQpQGFoVDNCfsoQG5nPMmLbKOiCU/ww3kdJKAYJd8SLOV
etctK1we/MOdRiZwfhp8mEirLk2rzKfirHg2UZbwYxW/c53NmsNN9ivMqqSzgDBemvAQb+G5HpRn
wYM9iSJEt+ktFCYUpVa2Tcmf1UMsbvIhgYRYGdKv9PukTu0bxfH+Et44o1Q0Z9k3uBXnR9Xlh2Sj
FxK1aMU5VHvea/4uK0/0ksxqsiuWbswq2QHqx9BJUyc3F2uXFxRqScsV57wdoeEdzhU4tIjGkfsD
mj94cSx5O4EU5j4m5bHsEbHUNNamLi3PZpZ0uzIQRQeu03J338qNnU/DKUVZeOvICS6t1MFUxlU4
lmfK1jvN609QVbxED0I4fpcE831Mpn3pf79v87oMSZDx0ej8UR/2ZYAIV5ubdXkehfwYR1/KiqxY
dULHwc6qwTbgIVS741A4mSC8+VV4vm//1gLOokoiL1NYh5f9iJ1sDEHaSeXZa7RdOzRO17XbRshX
bo2bZuYcC6lxilbLG8ubyGlZhVqeA4GCbgnOTmjM3Vjov+8P54a7BLn8f3YWt5MZhFoP3qE8a8ZR
Liua4T9LWWW3j3ni0pe/0kg3/9pyW5oz1dzcnEq/22Lt/LZN40CrqvNQZ82Lmkf6lzaP0aCS1fqx
y+ViG0nRGsndLTcDaIIHx9wpeE0fZSSkWks1rc5aFBzEhsONvpj0i9xqrHyCnYv3VTtleyEJ//nt
AQu2TlkVgBKVzyViQAKiYBawIp0nLZe3mfm5K818M2Txi0ZDa9iYBtIxVELvL+n12Z+LAzJGeYeQ
Q5m31ocDEgNCSBOhrs+jUYGYkJLgS63r0ct9KzfiDbImvItppQLsBSbg0kxWpqIQpiqDS8f4UAej
ftJKK9woguZDxSPWn/KyH75EQkv/tt4Ku5j372HlI+a79XJD8RHkhyCpnjUYlgxEemw2cSJZ9Vmp
StmGs5ecW2W9S4PqH6cRZKPRzfwhnpY6edLm28SHPhS6939u4JxTSGQneU1TmwGydTkZed2Ic9Kk
PrdkIraAR5rDFKXl/v5wb63sRyuLSKMzK4pWIclFFLL6LW8WSNfGutnet3J9SOexcPEiQUixadkj
59HNXYcpcyq15YOCyAhUTvqvSA72vu9rTqC3KxCfa1+HQQgxMAlemvNyOXlyGaaKYGFQE0drLwXS
LxnpZ1rWK2PFq86/tNguMIdRDJQBLs1ohEtLZDgNWhir5lxXv7vhi9K+l+lb5a341BsTeGFlfo18
OIAZmd9BKfPmTOoOSWEYCu2gNDxYDlPZztSYtpDMWCOsWe4NwhGKwpSWuI8Ro1tm8MaKjj+r1aoz
uJneKYqyIkEerHH7X/nSpZnF2OSmyKahNAG0mzVcUJAhpZuk/8/r4NKoX4zgv3Gsj3S65P+4R5Z2
F9Ho1BdDQqq4Olv6lz7aN+PbEH25v++X0cxfE/McEolSalg6NF+lMpzUfn024h9yndoVcNIuU7a0
syBVSHeNqtkTYPb7Vv+yP3/ck7NZPAdglZnjgJT35W4pp7QqCm/EXau7yA3f5O/65/CpO3mP2R/D
8U85GSPVNpz6mPinaFhxKcu9Cu/1zBFBhZxk0VzWubQ+ZnrreR5lFcSitV9ZHxwjU9+UkrbRVWsl
dLpCni+NLa7/IgnkIPWl5mwlJJF2IkwBpV1nI21nnUoDwSTE42kY8E4HNRsMfSvIWR04TVvBEaoZ
mhfuPcnq5u71Qk4OXlkbppPEId1xepiggl50tTgdZD0B56MUep045dRNf+6v2NKJMAoAoKwUqEaq
IkvWLN6Vvt4kU3dWxi7aC5R/9vEYPNCEFB28scrW7rgbSzQfbK5aknkgGBZHLixyBI6SpD/TGSg/
hWkjvNVjahz1sA+26PPVuJdiIrEoQkuvxIWwKQoFHl896hyed7KTT/IBJVtyjYIgHyOMEXqlqx03
y+wc8zITMup02RNl4covt5IvjOoAdXF/jlrPsnU5f9Csqv6OkHb1mCiRYg+kCbelnodHmnakU2XG
0woS6/oIz+ivubwO/ItbduHfsz5TijyX+3PYq/2JtM+zAJXCN7Uqmm0oDLnbht6b4SvPUtF1Kwf5
byny8iDPJSQ8P9l0XrVL8Hsijwl1dGU4R75culXiDTtNVkbKR8HkEKOIu1ihJbCVhO7RmtL8GSWR
4ADMu9ii49y/R0mUPceNIjtopkDPmWg9CQwx2ygQ/ttxn6XbJCjxs0VlnFDZLmFt6uJn6A97p7FU
z+ZBBMls7mmOLo6fULuzdp3Y+Qeh01+rvOwcGj63AvGh3aeNYmtZlq88O29cD1Rjoe+FunmO8ZcA
vMyPqyQQ0RkLrJ9tLm/8Ucic4IuZxwczls+DBxpL3hEIvvKF94/ljWNyYXpxQ1AkDlQw7/05k7Vn
LfZeK136Nljxc92dYoGU+31zV/HvvN0pvc9971TE1WXIVxdw3w1iMpylKHLMXN0gSMlaxw6qrHYu
NI7S5EehALbirwl/X1Utl7YX+1zNutaojGw4d8Yo2XVJY84kb9Afa4X31DMc2fI2aKnEtlrH+z7c
IY3kAJlWkjXo461J//u6gY2WzpJl6GZF4tSVQ8V6I8NEF6pIHIBWqj3Wf0BcrDynrkMceDDxuDC9
zI0R6iLINkarVupu4oBFArVHT5MOWmVV/76PoHmcczRIn0IdvdhH6E2klhmZw1lPtZcu2OmTSoPg
b9WC+uVtZQ/dmD6KcCglkaKhJLYkNs4Nv6GIpI/nsCkPYaDZlfmlHI8qjTkjQtKSNZ202nJRcnYC
6s6MdbQCOzcOtfErA/idrYrpLWNxfDcPVZIOs84aii6LOR6HytOKMpzOvoeeqtUONay5wI/DkYv4
/uivl3PGS85iLrgL7tJ5cj6EyVYV+Uo2pdM59jS0MAj+t16uZJv7Vm4EHVxFuCO4bwDKkwS4NJN3
Wib4YSWdY79rtkkSNsdCVHO7MNV+34+C/DJSuIcU2vd3fqkYG3rijQ3suuZG66ZuLyWe8Rhbebbz
g7R8avJE2htibzhB1WYenIat8mJB5LsS8N6IC0mU4FqQJgK1xDa5/O6uSEazMyPlPPrphoyFug02
rfVHbW292GnQr41OZDepDQ1GuIFgMfs2zeeusou1ZOINV3f5KYsQlbq4IWgpn6KfdCfbBZtz9Y76
zq5cC3VkxnR5hVoUh1XyzZRPqfovdp9i9XEvKZly5vqz0215kjbR7pdy8h4yJ369vzFu7HRs8eLD
jUN1u2xnmNpc9HUJWw3xfVZ8kYxtZa3Bl65jRQZEsQt4FtsPcNDlIkKR2gV1lCrnKn6Dv28XjfX2
fzg7rx25lWRdPxEBenNLlm2nZqtb7obQkqH3nk9/PgrnzOpi8RShhRlgNraAjspkmsiI3yR9Ygdb
1ohXTFU27myFxqN2xkuBLLyMFCpKaTZ6rjwnX3XhZOzL4xgds+pATU24m3KnP2mSnW6JTa/sYeqg
SFzTIKBuvhS1jPqQRRpO2nOl6XeYZamOpsXW/q+/FOfw7Gs7o3TwQb4cmiL3oTrElfmMT3C1M2Ic
nsaqepiaMNqoT66sCdYdxQjAwkgRLTH2qtwl8uDL5nOkCeFOM8Jmp7ZqurPyTQewlZmDcSoC2Efq
DTrZYqmLSt2kQWSYz0Kp6liZyPhI+UN0/A9TN5/lSFCCoFtGMYRaaYpBMJ/TWqnOHVloyC3SRp8b
LE3cv4xF3jt7s4A3oIxCe+PyMxmCXyRFmFjPtSzmbuz5uXIQZHPgqIKctyklevWtWHTQgEAFzdQw
0DmX4ULob2ZhGBhGs58s7HIs75uh9LanHfs2tZV4eh7LgwpPW69K26+8I/+vfSfQlvQ30MpX35Kf
wr7jvoQRBIp48S2l3tLCukt8d8yRvZjq6nc8+VsmAytBUB1HlJgXIHyDZVnOLCMB2J8ZuB/2G8fu
1l+eT+V3F7EoWBLXPn+ZjMPZusauTsAZBvPuZy+uMaNp8xReY+CO4WdOkrOmfhC+xOhn12jKJdNB
Uc9a/FoET5k/OnL16Mvi/aA7lWkdbi/PtR8C1YDlwssE9PFieYpSWtcRh7HbqNEpCBNINFWDH7Fi
ZHYcbrHsV6JRh+O/PARpxy9JVYInCQnKDJFbdpPNxgRU2O3EANn2jcNxNRBWLWThXCBg1C4/Hmdu
EbeVF7mmKdxPU3+y0umfyIwdw99UQ5in6OJ6Vv6Y3dBXUFAw46V7GUtLE9WEZBu5YRQ8D8XXdDqK
3cc2OXbDPxqJoqjbkYTtE1SOiZoZaFFaBHaVn7Loly4kz7c/6PWVN/8cJAOo51J0J5G8/DlZ2kpj
LXaxO5L8HcM6yhTbsvrCLvrgzoqs7GUYDBiRFlXrSMrhHmtxcO47rb9nKgPH1+pNIvS8nBdTpEvg
lWd64qz9O59a7/YSpMdgpPsQu16fvOYIy8Zmux/FzpZf8wq/zvyIk2VF9tiZYoDW+mQnW8+k63Rt
VtGjQCXSc6L1u7QqxZQgCRpcwdxcv+cJ+xTFbhkfA/WcG+daZhkK4FzEeONBvHIe8wakQgU/mVrm
n77tu5GjxOWbVFVil/zZDmengOJ3G2zholbOKm5o0g36ICQDy7F1gS9WGlBJN5TMwSkzkWdnZwq7
jaW1stKNWbIcaVsRXMDyYVZEhuppZp+4npw6cnCoMM1VguacaUdFyBAbGp2kQzEDS2hs2XeVed8l
P0Fb7ioAYarwmHrxxj6/6ntzt1JrJDeZrxgUFhbvGD3QCs1rAMEmQfLR8vDizqsfWn/QMutHWWB8
7nm2MJ5G5VeVIWQ8Hm5PydrEk8bOQtZzS3rJPBOEPtO7PEjdbAAHLA2YKGk+Gry3o6ycZuhTzBkz
JrAUERdbOorUrJfSJnVTzK2UMjyP0+uURh+F9D+NB+wJJHYAsFTuLjdqR++yC1Sd6czyQy2cG3/Y
WERrG4IaJHIbNNNm387LCKE09Qo2tqlbwRxw6l7/4Q0tuuNCtsXZW9vxgC/huDF53ATLvDVOgB+1
ZZG541FEyKXXD/F4GnTXC19a+VkYX0vx73c7cniAWBgeaKSlWDHg1ylNgce7cSdrdth2Ai7cylmU
324viKuKLrtcRLqVOsGsaL1cEIWV+2OuRpmrKq8NSsKOSEHRemtQLKxeKrncGNbKvr8It0gqvSoy
pmTMMlfUctQ9RqXbtUXzKxwRxU86q7pTTF/4+zVPTIog9GAgkaqLmHpXS540ETOSfk1tctDUwtEm
N/xrKPScneOMx74iWcBCapEBFZ6XCmpSZ64fOg2O59K4H96gm2VUEUQewbe/3B9tpMVVSDj+i3MN
73lz0e3xMjPCribN3SiZ/AclVMO918Tds1xnw06czPrY++Kwa3y6iFWBe3xZybJjCDpOI348HFSK
106uYZdWCUp9wLpKgWivWs4QFfq5HAZxdokIdnKva3YURPm9mNbSyfJ6JO98/L4yvWkPFefVIbSG
cV8UY3yuoiJ6qMtQszvYA2+JNBmOx6SA/+w5xP0ge4lLKTlW6eDbXUuzUSibnS/IwR2l7eJOprz9
oZ4qDFmMtj3enrL5CF/OmELT3TTQmxSpLV+eGJXMbcM/5u6opulR8aTsQM4/OJpBiXlIE+nQVUb1
ZiXt1rq/LtyzNlSRlhYJ8kyWXayNYLKUOlV5t7XINqiS00ny0ZzOfegO2jHGWr4U5+uuOEB3Pt8e
9cqZz40CuQXZS55yV3etYE5m2US525sm9KlPXVi4xnwmb+yztaPkfZzFBSprrZxrXpC7XnlQ4rfs
g6gKtuF9MWfJ8O6fZks1fO0seR9vsf4b+O0+4JvcrcJvZvfSI1Rv3cUJlUdWz+0pXLlqKP0AppxN
E2bI5uXCyY3YB01kZW4ph+q5M0M6L6b5NPZJ8+t2pNVJRDGWGhNS2lfuc16X5kmWMii1e8gHzTFp
lOvYlzftD8rcn0GN1VuVUHltdJTjYUCR8yGTvvhwgtWReHYCB2Swk4qzHwa2WX0P1ddebm0tifZ+
ejK1+GDmTu4Fu56EO7K1E69SOxbu/NYhy5bDXWM9jGJyp3d4vWnAS8zX21NzpcU5n6+UWUj/+RZ0
AhcHeROYVhBZHHjFbibrOgBI88oh0fb34rn+Ar8F57egsiH6frwdeu2rvI8sX35/o53M0NPi3M0a
0ykm/VAX8W6i9yOY/aHwyr1YBp+gwW3sqLUVDiVtVo6liQHf9TKsWaZSoERF7prQIuoudYLsd2j9
0JPXyHq5PcK1o/FdqGX62RZ5VlUyc6tVSsXVgD6dlPSPpg7QU5nkao86RndnJemWkuzGGJdll4Ge
E47gOWfykH2c9NYepYeiLHZD+CWJf94e5OpnVDj451cbggWL+YyVrJ30rsrdwMOIvPyQwwCPP4hm
tJet8KlPHsVqqzyzFhKQIoiGGeCMd+XlJ+SlJRd6GxfuJBk10mnlKdPS1JaUUnWSYBjvrU7zbTr1
wjEYpuHUBEF+KC1cMHplQp1UD39OvdXu6lJtTqbUJafMK7qTzBXvSUG6uz1Ba1cFEky0cQApcE8q
l7+2s0SPgiK3lDdYHSS8ND2bCbxgPxd8pBmrLYDz2skzP7fQ+IGACQ12Ec+cimQS0sIdDufB+VtB
pfm8eP/XF7t2SpJBCT3+umLWB6n/GKdfE+3seQjxoDd5bPPvnenvChOmint7Hv8QspaZBgYn2NmB
vMdKe/HOaovMGtlEhdtMxd6L76lbfGwUy1FDc1/K7cc2/olcjj7cDdVLmbS29Twl96OWODyVyfb7
+0A8CjFucP0dkuhIbt/5kZ0KW5o3V7uejjJwrLnoDyLkioMgTpGeB5FQuLoxItdfOoP3aHYPtSie
yjx6pbiebdyka89sxkC5nT4KzZSlPkGgDrVliQMz0/ndMagGHv0J1CRsyyYnquTkLuDeswd5KE+N
po1PcjSmx1BprR3tQHlrjcwr7OpDcRjAmZqr60tQjdqWUhsLReGqhb8vpVNd2p5/zoy7THCmF8UY
cUB8in9sLI/5819FhZYh04FE0ERZrEwqZGMzmVnhiqF0AFifI1Lh/0yCwjZ97VdVDKlTDua3ODvE
2WALpv/Y973TFxO3v/DFR5ZNLf1TIfyuFeybNsVj1g4tyOhgLnjtSnA2LrdlgbOWLg5t4fZF/41M
1XKEGvkI1Uybs1wghaLEJvCwTlD3QpvXG5WQP/nGcnb4EvRuEP6atb8vwzdmmwlmVhYok05IhpZD
Ss0xMv32q8V756EvdW9ms0y4U7KfTl1XIpZmdUp9bqJILuzR8It7Ua39z0XW0uZnQXUPg6wW/dw9
Qz88VeKvt7/oan7/B4TO4QldY6mjoEeiXxaqyDqSx7tcG8566dlRRtrb+/v0o6LfB54zVaqDfNVG
lrBWneBxgSoXGSBy80vpLwnVvDweZObrS3yf2Cb/Uehdb5Uk/j9j/DfO4vps4iE2Ios4evrb8B4D
c3byeEmKr1NlOuAX9pZuS2b9ZG1l+tfXBLtklkCfpXGY3sVpWiZ1mRkp2yUEjojmjhH8TDdZDFtB
FneROSQW9WtuC9n1p9zuXmvv0e9Nu6uKXRSd0uRN+WpoDzH5JkCyXU4SKmxkC3MycLnweR0C8wEf
A//l6kOWWumpzdhzHarJQUm7107cEu1aWSy8BPE9oAYIBoDNfbm5EBIXu6FKS1caAyeG95Lkqg2V
5BymD4GPwJ8xOqX4Kfc2xnad513Gnf/9XflaDOIefCVxdf1+qu4G6ahax8hwlC3g2Np3pCo4g0gV
CKlLiFyaK6aQ+Vnp1prF2yloPUfQlBI+rL+J1r4+xxkU1zzHISUf7PQuB1UNQotEblW6GSauYaM+
FtjCGzObz+e6KotTEQn3sod8rZU9b5w4cy62XCxIds7WErxJqRJexi69aSwHyGGuBVwWZQESDUMM
dLCHkW3ByRzKMd/VOkK9UV0n+2wIK8cc+/qc1xXqxJh4b1ztV8kEdxlut7pKewRUzbLE4XHaaWMv
lq6SyR9Bx77oXcb8Gz9ybTxnanYyhq2Tb76IlnMwV/QIio4vm+dyDjS5Q6uiz0u3q6O9EWACoRfn
sXcpo8vluOtJrWnEODGKvtmIFag3bYx5bbFBIZvLtDNnTV38AKWFL0L3icWmt2SWiY7mvk7mgDHg
1livc3NkJN6Fmn/Kuw0UNWk+xRKeKF0+fRuGiFTht98nv/1CupuMyqmU/iHULUdUR3uI0/u6Ux0/
MMhfxOOonYZiC/m1NnYaRRK9MDovV7KMbVxaZWwkpYt0ii0mok0ntiu2Esa1YaMJO1dvQSfyJrkc
dqwmWERQ63F1rzvWhWzXovWrUIsTagX7jS21sp2p0QFhmz+oCin3MpZaiko4tFblmp6wL8XCETvT
TZrKHlKqc1MnvOa5gFB0GT/qweF28JWzH+y5JbJ94OiAmLqMTdchNxCGrMC6veb6j9HYyFBW5pEa
D0QuGTAgV+j87++WTyGL2SBObeXCoBZkEB3To5w8+luApZVFcRFmcSIGatsWmkSY6ouyU5/b19uz
tPrnwcCDZKAUR3/6chRVPSrt1E6Vm0DCEZP9iDQ5Bl//IQipJ9V8OsxAlS6D1KIRJgWoW3dSK6cM
sAiiBd//LaVtJsEAr/lflMViK1vflMaWKNVOtTeOpdWP/e/fXnZ1xLBr8DjgK0RpdzASwRGV36X8
3Qz+y6J6F2eZM/liWCY9cabmbHoIN/mVbUXHIt46Z1ewCPNsgfLDvoCzflm6F7I26qNcZmsmoB8Q
z1E6+gepHQpAkGwLpWZ0dbMj2Wfw1nXm8faKWJ/Pf6Mvll0SZnFfYpDq4sPjKAolRh0R5A5lAISo
b4eaP/viSoNiwb0OZYiS0fLxkw1q6OV1UrP4dPGglEJyFOQOVW7gJkkvFWhByuLsW58+6gDa9rej
r+0vBS0mEChcp5hyXS598F65lEMKcsfqBa7NIekiexrzjSgrRYCZZgmk64+tEojAyzCClNWtrBe1
W4YS9MeyO+SKfMC3616T24PlCw9FekIi6Wzp7S6alIOmCafbI/3zsr+aaLQ+cXiEKE3/7PI3yAZy
VpJZ1S764V8L81ED1y8K4n60Eht7yZaCS5EJO62XbdmoM7uUygdhUk5B5R867VUKtooxq3PPA4eU
FaEwgDeXPyjwdDMf0NR2oYpNWmh3EKiDaaPgMY/qatTvgixm3s9HuKBSV7uCMB1HvbTN8Umpvpv+
iySi07LxobeGNOew7y4dM4hkIQGz5wpNAT2zje1Rd1M539o0a/tzfhv+v6lbpmGJKETk4rXbeLaa
vVrmZDfyl2zzGJpvr+vZg9qKNRYqsct8vxMLNWihXru8knA3kvd+cEbyya4ldT9qG5O3Pqh/gy0W
aJjmWqr5BMv035b11Tff6ForFI9vb4S1A2duVqPPAVZWXy67ocxJGoaxcUveR2L2o9O+dEAF++Eo
xq+yfx/nX24HvN79M8CSdyZYGwrN5vI5HyrdJGuYxpK1l07YZ7taK+0S4gUAe0s8xQ9RWx61OLQ1
kDZ/S4ZGOXgGpMxsP9Bj8pKibI6+H8Y5ta3EeiOhi6rGrjv5b+eUuirC9dDsSCcRulx8Or8ZNXHS
dQoW7ctw9s+tfjC8oyTcK0m3C7aQq1e7bBFtkUkksdDGo6gV4PRcyWudXg3tUt5U4l4Nwwtk5kzw
9azF+WRklhd5llm4pUAdxuj10kmM8m7wRcHmDaY+90oEiYKH5ik1s/woC7KwN5NWOVRjc89tWdqU
ePpdMHfbby+p1Z8Gmmx+9YPHW2ZsFoKgcdB5hRs4avyzml71LeW5q50/z/G7CIs5HpMIl7eICHXI
e7LIDgrnZaLZ+Mw+Kv7GcK4rbZfRlvlbW2p+1dZESwooqMh3q1HjYEbmxLn5KOadXVFdbKLA5nQo
Del0ezavniKL6IsPLTT9lDSTUbia4CGHqU+eExrFFlxg3gMXZylRgG7R/OHo0VCUWtwNJDlm5zFG
Mz1OxSnSTp0Ac/Kc0vozNvbj6oRyzcPh0Ek7rkjgSjFGrTXEpashowHx/KdRfSx7aV/E+H/uKkPa
12PfzD23PeIV7u35vK65zUPFZohbA+VbYBiXQ81GFLXSigkNVDxN8t9wHna52rwGWu4OkfDYGeod
ujsv+rQl73l1h/yJPPOc4AxTWFzkc1Oep5IW+6XblOKxQTZL+F7V1hFBuvPtMa7tQEA1Eg5bWLkh
+Xo5xCioUCOqKISICY7mfmkqTmBWwCToJm7sjuvlyd6CDIPS3WxWsuxOdO3YqWYulW4yJZMzGKVO
VtFseSFvRVmkLnkmaF0T6qU7yDtPsMtyd3vCVpYk5ck/EoQ8AelTLta/kCQ695tRusFr3UZ2Pph2
nxyRfh8DxdG9w1AezPQpET7djnvlNkjPCftLcu5ZFQytjsVJNjSqEUl1yFumksHKBKS92kDCFIqF
cETsRaYbrUfQ/uN+1yNfAtcWNySIEWQHXfIGcBdJRr8qXhQ1GPZVJr5OyFOfRlxSnV7s00MqlIfS
E8mKVPElV/3gMR4NBZGlpEcpRu0OYWUi1WkI1cbCmH/55Ykyj4wNTsMVTbUlj2mays5UkoASilLt
oyrYQ2455EiRP1P/a3G2tuW229+ezutT7H1MfUmyxDIKD67Jr1zhc/oWf7M+tXbKm2Hj/FpbjDTk
LR1BVxqny7eKBskhNtOCsgd+iU4nokbQTGK58Ta4UledlwYq7jCMwJvwLpp/xrt0XciqHGGjvHJl
7d4Pks/DWDugsWdpfIpHx6aIdrpgIafW70T8oH1/egomSJJYU5nhD0VPWSuQ4HKnoNobJx+KHiUC
GtlF+eX2rF8fa/MPhd6K4wS5+PJ+jJW0oLWfVm4af5yGe//Ng5cnbZDtr698gpCRzEqziGkuCejA
FYbJMqnIyd5z2UwPUdg5baDeUXHeWcGGssL1+UmwWQUQ6RxJx7jjcuozz0L3Ja4ozxkAm+LyJEYe
qdWWv8RqGNqE0K/n5s+yORI0bFC5Fiu3QeZoN+VmSMNHEU9oK2xJO69OH+9YeutgLSnYXY6oUhCK
GlSpcmv5LrREZLlOAUyyxP/sNxuTt7bx6figGgJ5nUbM4igNw7L0I9S43DYUfqazjwMv594WK6Ad
EpVysfgslltg0tWgNH8gIYGchjF2Ob58yn0oDtSEjPboeWjWdqGNuFvuKOQwqXGM25+3F/01Y5nt
yc36fyPqy3eTOIm5LGQ6C/IonRNh91lx1MN4iHed7e1yZ3AwC9hXR+Wj6Xgbx9zax3wferE8vV5v
inQS+JiCJ3zUrPJ7IDW7oipT20j7DIENxdxocK2GxMaCKhFHEani5fxWRuln0VyfKeOzuk84whsJ
TsbRTzepjld1fyYWjVEknZG+mRfrZSj8ViTahhRFxuFbSLLtROpBjvWdpJ0DUzuU4otVbfnmXGtM
zEFplZH7cb6Q0lwGLfyaimcY1K4m7fJv5Vv+Nr5FH7yz4Bh7FHS/yMLO2FLHXLtHAE/y+iXxxpNl
EdMM5EaR8rJ2QV0Atml20t+Ktc5XCMJoyEjMpXMIUpejSis/z1RpqEl1X6Ls21CfErgRVrCHCb4P
/MxRg60i09oVjIQjKCaiktnMC+ndrWUKcaSOlULdzNfujC9R3h6llwRNZ4RoPvFk3MgytsLN//4u
XO0nreF5au2K9Wh7OMd0JVJLcfa9Uh4l+b6gjnF7368GpLVK+w+SxhViKvFzQ2gLqaYrpU0H34xx
+MY4/RhnWXqy+qHZ5w19MQ9nwI1zde22IEOcCzX0VnlcXw7VrJQIZUOdma3bOSEN6oNvROku95tk
d3uQaytzJl3NsiO0cpdquF1QDmPlhY2bjHm5b3o5sw2fW+N2lLW84X2U+Ve8+3aKNEmxaEWNqyee
HUbaXg1efP9NLauNb7YaiEt2xnYhQ7vstulNp1mN1zZuJZaOLAQ7pXsLpc+NtRVoZd6wsLVmwhhY
eBTGLkcUFlYVN0bQuXIaTXsxbrMnw/PjDfDGykIgyeK1jlHojEZeHJBd4vWB32ELwTn/BgbInQLc
N7XgePvzrIShKDeT4BDggU+/eHOlSWZVSmE0bhdmNm11m1lTpC0hqZWLBQww1FZM2FgMSwppJ6re
aIVp6wY6hvFCm0VO0de/O+CVhxQS4kPR6/XGobE6MgpnZG9zeWrJ3Y+jVJZKISBm+E8TfFDSJyHc
eNitLDkuEXq7yEqiZmIujkGka+vBBPDm1iKNsKTX5J1QgB9tMTbc1UDSNpb4yspTAHnw3Kcbi8Tt
Yk0AH7JGOdBaN6ut8jA2+oRKEjKst5fE2sdiDyF/TL+UvvViSWjeZHh63LdUiRD58qqHfNIc5UUq
i4OZZC+3g629ySGJcaSxkSgNL6+SuujEwA+13rVSaXgKmlTbWUIlu7AxtZPAe9YJSgtl0FKQD4kY
ynedrHeHKkaJ6/YvWRs2PSkYziQ/s/bT5bYu1Yg+txH1rtTo2VEVwMVX0rDTm+xV1uMPI8t7Y4Wu
VOWB2FGLg+oNpwxR3cuQVl3UtaUKnatPIXcnCNVdJYXhwSrihl5nkT+1TSbuyC2EJ+6b4j71LUoW
IqQR0RC23NRXsuuLX7O4egSKSUPX6507NGKxU3Kv2Xe6JTiIR2W7IVbCu7ZQ4PG1dXsndf4Wsmjl
zgVVRDIBVnkW/FyEt8omzNM07d2Mi9aozG9G/dikujM1v6dyOgWeuGVTvzrgdxEXBzlETAuTbSIm
AVZY3dfyLfaq08ykQtjPeBiDz7dX2MpxQdkV9jVVQTq9yws3h3GQeXo+uBNyvpnbW4PtjdR+tgzd
V04+lRodtGZI+9ecO8XoNA1fisGNkEdvccCjK3eXSV9uj2YlCq1cFe6SBu0Irc/LxWuCu6sSuR/d
SjMeFAGusa8me6Gpt7RyVk49blvsdcFQQgheFlTFvvEn1OEmN+p04Q6fjXpXFnK5kXhdR5mBDhar
j1uX/13sxVLvxxKx2c4VwhyAZmWrW3Cy6wkjAnhaHq9QU6hlXE5YGfiC73sst3os91YJM8IwIgf/
4K1jZX4ZXhbl5kDkQMAKyO3ERaCYtLSThqZ3xfFRUIKHMkeYcYpe5kafbBfT1yz45fU/2n5Lpvt6
gdOlmt8hJr5jXIiLt44aJrLqJfXgDj9Ca9+Bemp3krJxCa5N48wm0il988G0xa5V/C6QoNUObjWW
OHQ3kJhzpzF/317dK8sBID5NEiyd0G9eWlfVnYAfOdboruh/KIrIbqd/bge4Pu5YCjBV+OtY1PDM
uFwNUtdFlZ75olsZeb8vIlGlhqIPz6D7dlk6mx9iBLYfei3duHHXAptUNXm9gbrj4rkMbNSalMRT
KAL1N+1qPOgDZmiCM4hO2IFNSLa0t1e+F/1fvhR8WCqdSwZYaHpxr3bB5JZDa4v9SY87exiPt2dz
3p2LJQ+biZohB8XMNVvs3pgSFWdCOrn5eErrfwJFdWJ8uXlBaflGqJVFPvtPkfahvc67e1GXGYts
6BWrmmBqmIch6V6mXt/1mAUawnS+PaqVRahihEn5mQlEC3uRklAPrsxQ7ES3SxPLMVox2FVVuWXA
vPKB6M9Bk2bP8qhf1vA9I8GYxRpE1097J0vcyS8dY0u1a17Oiw8EAh7FX9Y8ImRL5+o4rITGExTR
LdP9OH0QYtPBCgrn8qOioOKaentZ/H579lY+FEKD6NcjSoZe0fJDgQX34lgTRLcdNOyY6hQ94aif
7Fgvz01siRsfa2UJ0lJFzw1tMvxQloIVnlSqaqmXkps+VTiglYZx8KR7EzzTkG0pfazFQoxH1jgC
qRUsQTF5K1tF7emSSyU+DIddPYROGAcfCvm+/3h7Fv/8reWXQ+wAMwLVopm71MNTRqmNqqSW3UJQ
j97wGAg+en+VrSPUWYj/jLWNhj4CMdJBzfLHpPP2YpDtp744t4H0VPjdQfSsz7d/1MoZBkXqf79p
KenZapBn86GQ3bgI91O4G7yDoN816jE131q12bpQr4uVc3mN6hpFQ77ukqM5BOZEWzcWXUE/JX5q
e8prWCU7tNiM9CkW3mjywtQ83B7jyubnesBUbHZuvfbFDvNK7Rsjk9wmHQO7N7oByqynbJxmKyvp
Isq8id6VZ4xU7YypjiR3HleuwdySGkxnJseXR1uJNlTl1qJRUGceZV4+cEUvo6WUvIK47CS3lhCj
LxzZe4QWPDS7tN5YISubf35X4WRP4ZUsaD703o1L1uJC9HxVcsPK2GtRF+NXEHWorANhzZKtcvbK
eqR0InPaWDPYe9lKKrU+67XRk1yrr3ee7j+h1xFpr1L3TRLwuOvd20tj5eFI/ginCFlCeq5kXJej
6ysjTrIE1IRMQa3sXqf8t5I1TiaNZ03bD7lwMD3EquMHK7YeOm9LYX+lLTLnrxRyuWzJmJdXRmQ0
iW76Jfsv/TlG/ucRqUfMU85Co98VhmKPwJDiSjmSOR0iSfxeD6Pj6925zF3kDd/CQ/BQvMA4vz0t
17q4HLvMyaymhZcQ3/9yWtoEe6jSoHiQN9VOSYipPlemK/WHxPwaRcGe0r9Joyr+1Vq2D3WiAqad
vHUoWtfiLwTWHyI4Zp619cNW0CjzDwPkC7TQQqBp8b0SkA0+kDHmi8fLiLtT5I+7KCxsw2j3fmva
o4rASzIe601ntZVjxCBVoc5Lkx5QyiJdkco+URuzl922xQC3E7oSZLqw1eVY224QshCFQuxlJpFe
znzfa1IGfEl21fLT0Ec7rZ4oZSgHL9tSS1s5Qua/DzAcbNj1WVxHoRKYSiq72aTs4tTfgXZB6se3
Q8R3CnN/e0mtRyNLNmVSZh67l+NK/UFB74QPl0amcSg1njU+VNjDgACpPVCy+C30Qfb3mQRusgh5
0aj6g7y/DBrqehwYxigDqvikZcYOePS+FR77pj3q2VbV51rig03DJ5vT5/m9s5QiUaugbXCwl11J
mPY5NpItGjK6r+wncdwhpOB4enHSwyc//G4V0V3b/yykU68gQTL2Gxt4bRVRGEGagPc35NPFbA96
L5WTPMmuOZ6t+nPfvUbGx3HLfWI1ikrJwoCEz42zOCWkbrSMoUEkW4ySZ6kbHpUqzY+a2fzjWfoW
WOUa8870zswmJPfoS1xRtkY9SvOYE8tNayrf1dGKDyDCD1od3w1i/dEPX7LuR2Htm1a1J0vcy0mz
S1KD/9vYGeUWU3Nl7OxQ1KghLlMaWNrbTVk/ZFGWqG6eHq2hRyQotbXhFR2r2/vmmjwCTux9oMUk
+56mZMkQE0i9F3oQKn68G1us3a3hQcnij6P5gq5JJZ0zGTOrKfmU1sLfKh/PUDVq2Cr3Mq+b5cMz
MrqpQE5BdafM8/dhk3cnL6pEJ1ehE9we7soh+z7UEhyDrXgoltGgumkuPghD8hqjong7xNqXm7kp
4P2Ab/LuXBwKCOgXaaiqrpg12kst0+JN+1w4D3i2H9TtLsBaPD4hlSRehfBLF/Ey/Na0nt3jdmO2
r7Rmpxtvhabu/Gaj0bU2d+8DzT/kXaYmtWIccR4wdyUKMVlo96Z7e+rmn7p4wVCcRyqA4hTbcMkY
Ndsq6Qa51lyaQSVm5Aaw6Q3g0to2v4ixmC4sogpDTCuNAMN+LJygPltCfC959WEUz4UMlngqnqxk
1w7PltbdtdWHon3rxUMF6eX2cNe+3PvhLiZUnOXLU9AT3JDJPpdrZ57UEEsWa+vWX51YLikSedwV
wMldfrpRq0fejExskqAFliEE9SZHG3XZtVyXQjZZHZ3qWZtiEcTSyxIBAENzvbRJEjuWavLMQqO0
aVTdLvcU/0GWupdOTY0EtHt4VjwoKXlrFA+mGmzRDFYnl4sZZiwKxVcCvZqVKXnWeZo7tMesve/q
B+1tc8FuBVncgyjXeWOJ3KGby9hkTfde8Jx4kfPfvt+7wSxKgWELxk7sLM2t4sJOo28qiomdsJHN
rC6Sd0EWRSwqaWkYY8GBhMVRHrAEecHh5/aKXztCaMH+76PM//7uCMlbP/ODinEwV7X6ozf/mhHN
VcIXx83MQmhEWl4lngXERrQq3Q2sH5U0AQf9Oiktr9bftwey8uFppPw53hHOvJI08RDL6kI1I06A
dFWNm9Ee/8dqn8dh+Qh1bGtca8WduVpKLwqqJ0i+xQowirqpIjHU3V78KteY6xhPRn+f1dlTEviO
jhhuPOrPoX6MdDvVjJPZnLs3NUYvaZ9tiTyvDp760pyd4L67LBG2aj5FGZpvrsfrLc1fhMrbGdWT
NW5xPVaWC+69/wZabK+2as0CgAfLRfdtOq/Ief996sFCoWgDhohK+7KFHtPAFydv/o7yYBcRZXUw
Z97Lf1gs74IsVr0240kDv9TdSn4YjQcjvUc6pf9rdjliwmBqqNjSFQeRsoiCQnJjekWrz9uXNr3N
/kW7fOPKWkEBEGV+hYh0XIB0z++wdzu4K5pAG6l1uGUSjQ+95r0J6JftuhKwl5FkIhr6FjKDvJaK
s9SZ5jGeYsTGwWTFh9uzunJc8a6Ugatw1cxA08tfooDWHfMuMdz/Q9p3LUeOLMl+EcygxWsmREmS
xSKoXmAkuwmtNb7+Onj3nKlKwgq2szMvbdM2FUgVGRnh4S4YrqZAuFu1y9VC2aKRWf4OtDMA7LHB
1Rj2Q19qjYaU+xZ8T5K49+qH2+NYOk1oOPivCXYcrV/EQg4ThoQMWyB8tMVrm6D3RViBsK8ZYpYu
EIIBzTSldpKqtzjQzalz/fbUtWtl4DU7bBzAeSqvty3s1NupV86pP94VYfi341cC0rXFYZ4uSqYn
XeXlGnY8WlsHUgc6xG2+by/PihH2xRD2feIJeaGdIh6lZrQfd+Eu9czbRuYpuQ58kftEARgPIJRw
sJ2v97LWNp6ajAbSktBXteD3RKrGo2RV+WTQEF0bQegHm0Bv1vKhP5XeS8uIBZGdxwMT9TgkCdnK
VQL923xovMlV7qeWeJ6lQ7CHJOfk0G2mV6506md9C7TvPtWpeqyPkewMg6kpYIIDocCuAcVaYT0H
dgoa5FO7+d9Ny8/HAUkwQ5w1ZAqZneTnA68lYce7XqlWtO9QUcuFWCVFEXBEHLyCxFPLk3DgSuu2
5V88a7Np4HVRbUMnEPKnzH1rQF0ebPA97wYREU+T/jiAROFj/NR2VewYgh2CROh7QCKLShAJvQuf
gnAlVmI33s8XAGGDhCAYSdC1c70nZCiix3Go8W6iJD0OazoSsRQ0WnhdsBL5/cJbz7bgSJF4BIoR
LpW5O3ilbIOhznnXzMl7Sd5fW+u9fi3IrnBuz+uvDivWErPT6xaNwRKf8m5KOlMhMcnJ/KfWAipl
ozoGQScVLYlk2mFHdhl5UJw2JO3TaK6c68UVvhwzM79hooGjW8GXvOY/H3EUyNZ5IBOtzcMuotmq
Gs3sjtijdmmQ8b9F45dNJv1/g42pEbPriFnSeXyd5VNK0VO2dl0vbaJLm8wJimpflHyojbn7o/35
adw5O9+kPDlvVlzxrzQSu66MLw57rW3ndnl339nmtC9seUtTszuaKymCxa2KkiIgiHNvk8KS/ytR
Wugdaq1uTkAl/x5UVvUyPcY5UT1CRxK05p/o7+1Ny3rneWwzXyncAGrUSEden8Qk8kCuUg+8aysc
FR65ie5O4hqLy5oRZqVUscMpTGAk2RpkOICerQPjADFWbppfDwl2MMxCJZDlGvAM591StvOX5E3e
6s8ALQf3oBnQrGSf50QLKYitG90KNCL/m42iQvkOpGBz/wp71fU5YMzp2AuumRI8/2OZlDIZE1t/
vXNpvBYUz46LPXPgCtRQxgQYF4WB66VDSkLX0Vc5ulwugNxtL6S8fXtz/GIInyf00gTj0UoNWp0T
J43udPZi8hx/vNsCsbfVviPTI0BPxDiChScjd9ZmA5AS+bNif76Jbg2R8WN5zKGDFl0eLjgwKisl
5vtTaOWOboZO3O9UWIZz2XDwLZ6l/Fljf1+bYOZs8MLQp4mujG6RDHe6mm9arl5Tc5hHcGuEzNEA
sZkqopI6uqJvB3Vj8fxWL0q79sqn23O5aOinnxEgKGBDmLOhVIEiT1I0uULgQjPaaL7zyZbXuqd/
GGzZ8aDSAPaLuaERCujXmxJq4UOa697oPksE94DwOtLX6tV8vRfI00BSKvjksX8LqWUVhAZk3J/d
+oGuueylq+HyK5iVAz1dGlURN7pz771y5NR9v0Y9sTSflyaYhUtCIS3TDAsHcQcSgzxT6kdStYdJ
XJM8+/UunU/hzMoLxQ9ZnfkOr+e0CSUxH7JwcqOt8ppuhD24S6LPdJsWJIEk1OftjbIYNl+YYxnp
lLLXgzjG5HUtaen+OATmYNqZuc2po9GD1ZuW++bdv3whYLOsj/MJPFwrm/VXrZoZMssO36ehn8pT
MLnieCy1DkLsJ14HHflE+lYgSv2B3A8Xh2sYm4VFBV0Drl+4U2PulrueaVD8+nEs6JOb3qnPQKAJ
drvTqn1uR9MWkrR3EeGgrneIIQjrr4Qzv6jDMWQonEGRB+RYIAJkcataAmKAqGx5t/M/BvGcJy8g
FsU5JfL0kYaNAwH4APW6IJbPTdhtI85zSuQYtddWIXXaoBN7U3pm2nyUQW4q/rcyTYR/v703fp4G
zPFGmICCFfKPcx8hsxWnSU3EGP3Rrnw8vgoIqPe4F4avwcZ7JUGskldmdudTkdCzb56eb1tf2hWX
1n/+/iJBM/rgYqmzcXKHetc+9hpJtReeswcJjWomTh+3sia/0v7zmuByRaGLn1+RbB4my/Wu6wR1
cr0B7NLQivENyws90A/egfymkwMIJag7/ikVLVFaI2j6VRT/sS6gAo+IEIpQLClbpPJhGzTc5La7
2nodbDMfnYSzQPFMz2bXkzV6tsXVlS4MMm5zGtGLroN6yh1KhRSAMzQ9zbscxBDm8NmCVUtPaJWB
H6378n3gau444Z6b6exNX3V62alCy2iRrTBAQLpyNGfT7MZD4htSCqBsRw87E4mo4OVouLTBpwnk
XQdT20cdr+RLF00AuzuvuYbMK2OiarzIqDocwJSA7GDaGO7wnLi3t/DSG1HF5ftfI8z9GAPH0agi
jECT3BRpTpFxceBYVWrak10csq1ysHsVyDcTG6px4ALKc7Dj99kxtNdyEMv7G+1wSL8DVIiOxWt/
JwlFJ/pawbu+Jn9FbWiJ9bbqY4tLvmXvSe3tiPvbQuZe6EmmmLenYulZhVQrWOQRlQBIw/bjaXk2
RNJU8m4/cGRoX0PCtzyF1mWc7NoB6p5JT4JMsHPIzHDFcxKtJCeXngtogphJDwHQBT6J2e5tMoGv
KsBaeNG5VV+L4qQ67bPu0yCw5Sf5LA3gvq95UJw7NUjKoP7X3qPHZMXJzC6T3dnodZ8VyuBWf1Ez
wAkUapiovAtZG4l/KJ8rwwy3dWDKlVmNK3nShcAIMGTkm8A3jr5etrNX0+tJ7hNfcAUd9ROcI0km
bb3yDlq6RS+NMJfEWJbiEHUwYtTOoD5HFQEzdtq9ruwfFhA7u8cLM+yFGXdlLcoch/0zalQz3pru
OY32QXDSlWMyWF2fE2F72+bi9AGMAFp6hNASSxScDxrkZ6dAcCXRMu46f+Xnf0m7/Qzpn99nh9QA
ljq0fC66ku+DabTm5fAERHAh2j6vJhkUlicoxAA8M30IfZWCbRv5T+J3oD03IzwVByIbHW4m2Q9D
w+7HIrEixRsS0ht4f1tZCyTmIOU1bjBwAYE+omnxooFEDbQGeb2EzmvhNVCZSHsu/gNhtPY9QMUT
CJ1qwo2AlBIYn9Gspn804zhpoAMaY+jV172QOYLS9Q0FOAMp1onDQ5hmRarc8x1iEyuVEvk5FzJd
NkcA12uU8QCFcYpxAiZenZQE6tIl91r11TDYt5dsMWiYAST/s2YS4+PqLk+NFChw12wAhyDaJnVS
ZKUmCkBz5tw2tvRgRpLxH2PitUPle2ksuS4S3OogmHZNOzPZTna40f/aIm3up0eRNHfjQbd5M9i3
TxFJVpAKv+Cn7BZiKt0taMBVpZy3KP+gcxYHeu76XpEOZWIV04PPW0Ox0aGUmVQ2X76iR9Ds1MyU
vdMY2HHTWZn+YCRrPJ3zY+iXj7uYlvmlfRG4BVAbLHMVHiGpLTgefqKJ9yKScnN7+pdu8MvZZ27w
sYbqzljAjD+SSDpogdUZjoRMU1qvnNTFaB19ZuAKRzgMSiJmmg3oSUG+BgutEKWjIbK6+/C527ZO
CocakfLAH+QNSN82yS469Z8FTco547yaBJ137++Z/ec7mJmNiyDLeS8V3LQzm4cG+ll7/ZBNxKJ6
9XJ7dhfj0Rl4MPd9C+AsZ2zxQTK0Y54JLj9aquMnGwE6koJpnPzXnfdV3xcTTc8rS7oYolwaZdbU
m8p0HNVccIMtojIQUqnzFAO9XJv6fedWhQ3F8dsDXby/gChHm8XcSGMwMZroB9AobgoBWS9xl4OK
tLbE/y25x88xvbDBxB6+X9RpIcAGJ1H+pGYWn7m5mQOEPa6EtYt3FrB6uK3wXkNz0PXZw5plSo12
fldPHC/5VNQ9n69EFfOF/msTgjaMR08aWiLZCWtyKPIOeC66eW6h0xdlpcg/FCrhHyCIEyorZ2/N
GjN1Y+C3iZTDWuU5g0bEe29Og8QNPa81pS36k4txzW7twm3xUxP7YgdLemI2CIGDhzKyuu4TWIrb
O27JP6IhbSbOAdEqGoyvDYnV6AcNwiY3/I59YqtNSIToLeehgq3+m/vw0hYzqByZsT5rK9Gd7nkE
E0ZIOOFLgnK6AZnH+2pXrGVVljbgpcF5PS9mUW1DRRsNGIzlDtJIG0l5Tf7enr+lLXFhgk1Z6ZPQ
5eAdE92Wyqk1Hd67ffasC2awkv9Y9EaXhphgouiHbgRHq+gq5bTlfB0SmM+eCAzxx4Q1K/27QT63
5zJoyRCqK/t+MZK5NM4EF/qQg4slz0Q3MHaTB2UTgLOwQUh2ymhYrJzp1aEyN5xnDDUIkjHUGnTw
Dc2TrV88cPWuOIT548QPNGnssN3Ua70Vi9cMqihQpZ7bptB1er1f5FouUxG9fm4K7Y05u2PqGtr6
N1VxPzxBxjnbDo1v6YUJkhPVntbw/0tVOHRDA2ckgckZiqzMARHrnPNwRpGIa2jVnLOCjia0gi0p
3wmRw6uHWt4Osmk8GOHKw2kpe35lmjkqnDhWTYMHq6t82fFGsactjmd14MhkJrbNUQ8tnWAhpt5W
O8mbPCDJTtyLPBHxL+dwjnyYQFWItMHt47V0If4zI0ALXa9IpNRpj+Q076JuQJB+PWkruYCl8zsD
1aCzjk4FwAKuDfhcWQxeXwkuWjpHp4DWbAG4EPWfkHRdCZAX0w6QTUI/BLIwaCBjlnfMlSbx5QGx
qCl8euZdQ3eoIJ08uqYstjQoXB6ozoFaBXp6zAECr1US+70guECe9DFw/0ZuAgFu9V08d1CTsHlI
ilU6l3mq2LsY6HIQAQFJCZVwJngpPI3vxkLH43uTQjADyEWrflCePZI+WPF5n+/XYvul8gQ0y0D3
iIjJQMWHsdihd3oaY0NwY7KvDsfeSTRS2tQ35cfb23DRM6AcqUAtB4ND5+H1NoE0SxwEpSe44fje
c385bdv7f9R6m1mFU0VUBCMNb1UVDd+ifl8KK5f04npeWGfGycn1aHj5bF3dt7kjf5T+S6xvK/9e
QVZ4TXVv6YWhzQ2ECN3wiAe/8vVgh7DGX42h6I7AGVIRcH6DlNOrlFngeid1jDyRVR2zeJN+1aV1
Bu1JjoRZXmyUrYB2b/878wH0mN5ur8HC9gJkZwYioxgCHijmAqwniK/lujC60DUnUwmaIKiY3jax
dEKvbDD3XDumnSqijdQF85Ldc6ktc/JBrd2+3QzVMfKPA2cGkB4s8t7Oy3uh+j9/AXN0s2oU2ylG
3TsfrbDunApst0ktWwOiM7D5N56/70qJgJ2I1P1gy0a6LesVjNTiTAsiMtEAFOAtwmw3NGXXQzvw
oztK3fsAtmYuilYW8xfxL14hOjKw/7XBxJ26BvBfOWGmR2d0okOwDba19X7vE/zrNGR4RHJpK9+r
5G13hiS4eXuhl+oNMA8dMYAXfs719RaPWkUYkgEF9tfj+6dPcsrR1Gk2MXVQ2Hdx75Ke1JvAOa0J
bM9zxzjJS8NsnW9sgNOA1tDotpNTq3da+9Fnr4m68vJas8KcFR1UsX1XYRdBLA4SdWX7UKf6ZoqQ
cuNbzv5Xk2kgow0WPThi5tQUwX8ms6WNeTzeZ3btgJeAPBLM5ptO2m1pn09/1tqKl7YpHn5AJRm4
vn9plUcDr4zQ/wOuQN3F/qOorrUH/Dg6drEuLLDBvSANaJiTYSEl/Uj1o+qg44bcP2FzJiR6No7G
caAN+UrpgH0bkswUrWEb0CeUVf6+EG7XOAoVKLLrlJNIv5a//0n63vo+Zpm5pFH8LMT3AWyH/CKy
fokd2bmTH70Hb5tSx7pzIyu2Kye1oVxGMtoTzs4ogo7bW2DpJsbr8b9rwbJ/pHpvAPYwTS7whjIF
5PodeqXH6W6M/s1mu7TEOEhVq4S6NFAHTjHkep50DFnfBqAkBijnzUeN8owoEV0cTkJvj/InGLw1
3/OOvHhPxvAmqaH+2H5/An89KQGzDLZgJMafsOgDefhq7cLqSLP5e3iBchY5I9VLoXpn1vtVlNDi
dYUCDtDNKNyjN4f5HlmuJckLphFzUT3l8SY/6WZf3cnSORUEM7QztNbHI9W2t+dh6TkI1rN/7DLR
UKYqrd4ksCs6EJZ/rf96BqGpvVnx0qt2Zjd3Md9d2Eu9D0VmxHeNze9M9CNQtyd/Voaz5C1B4gAq
PNQh8e5ihtN5UiiCAI2HGeXr/v6pdLaQl4zM6TnPcA9svLuV19bicbm0yAxs8lEzEHpYLIuHTGkA
1qN9gnTiVjG7Q3A0lDv0u62McqFoBaoKJKlR9JybWpkbl+NlFarVgEIeOxOpv/cwdnyonZE2pmu0
AYsLd2mLeemEyAvrYjzi2daS42uvgytcm46mpaz1l//UUNgjORNfgfICISGilestogejZ5S9AIw1
r9PWKbUDaAUfhF26dcgj2puIXdv0OzvqPkmc0156epbvng0zr+EK11Z1Pm6/vwV5SEgEgJSEvduj
epoyQcaoj9Grf9KosKONA+4a8o3Dv7Jpfyi9bhljfH+vgSHXr+bl3E/257v93jq9o+9sbN3HR4N2
JNk/PP21XqyPkr5UzuAmdJNYhumf19+bvwhR5mgOCVgeTbBolVZYjEQ/6HFicKgFNJ2c7cc4NSsj
gWITUDtWDWT9DiJ7gWlMQ37Pcz4uK2/U9nGm5s+hmvFbBaU5J+In7a7LwwT/W9E70iRr9zX+QbOd
b6x4sMX4bxbbxNsYys347Ottw01hUEzQqUVewfQcjSdyTz3ejDYm7kZje8o/vzlzs1e2LdHpGtpl
Pmns0oERHfxpc/z7C2xdZoUe9Dky8PVkTcKnJDyNnB0QNPWunPk1Q/OGvfCfegRyYQ/JfrfT3He5
LUBxdyowoYWwYmgxnL8cEjOfkSrlGBLSKFpGzNc94pEWpV+rekPzkGIhp6KgK+FB30PtmyN/Ns8r
vm3p5M2do3PNBCrc7HKmVWf4SQrzReVDIuyoSH/lKCZtGFKZ+/ag+8JzVO5KVBxJXewE34rl6en2
RyzuKeQH0DyHqjXAs4xTb7LCS/S4EdzMd+L9RIyPl9p2Gp88OJblv93tdiftDV4Hipq3LQsLF5gx
nz0UsEEzjT3FrHPKSdpUATzY7mJyRNqlt6YR810hwXSSHlqyEu4tLbeBpAvSLvOk/2LnHmI9kSGG
Irh7KYCOEHmpvjP0eBTkjqAUklHDLPcZlbbPm83toc4jYY7OzKCNhwbgbWCDYNx9OcD/SJXIu1lv
G9l76X81/QFC0C3w9VJkduJafWTeuLcMMkdIETNFH5Boc6MvIT9qQmWq+hrYb+GY4qGNplgoyckq
HNL18qUiz6l5CRtpdxw7a6LhZGbNGkXDmhVme8pqXhdBCCtTTf3dfXiKN7wlEeFLNMBfZ6ob3Imb
tH/mC2tluyzltedMAlJ04C5CKy1zV4VqAMGLDt5WBxWDr58N4ZCnVhpbAJaUQ2tWEOob/mpQ1eJo
Urv55+1NswC3gnMQfiiT5qiVpZ4NC1lIu6kRgR0VT9rXDMWILUfQ7vhX8K9tgEKoLc+aHm6bXQBE
XJtl1nWSAy7Tc5iFoo86+qaYAVR3NGy931Qd0dH1WGi2YeIT0uBDeeSR51BM+dA9G7FZVivRyW8f
gY8RZwoJUBki5cGcnM7v6xhvWRHh3zYkwX6taDP//9cH5fr3mYOCFLrUJ+2EwYLlRtW2chhQpBap
Mu2z6ixDop6vj0ZkluM2n45Nt7bHfh/Ua/vMZCMJATKfeXwg7stfhodaefJi00sfY+9j+ojVe62n
2p+cjAT41dsLvRDuXttmjlahjZ1UKhh7klDUrLq6IFz+MLyU9aYCTtqS67VSwhxA/5pt0OGA2B8N
plBWuXYZrdiMsVIi1y7FTQK0Jt+BM0lrEzRQar0qn2NP5M9tHXYmhLzAX99ngSKRpIpVlUB0HtDC
LlWkEQoberif0rgoyBj0w2c89eNHzqfTn1zzwVV6e6J+uyDM08VXM8+CaQRDsqECIVRBlZCv1Y0E
3HYc7JWhhtbkmkrLwo5A08KM252xnr/kbgShKfQczVJuqLzI5VaPntLWvj2g39cRmvJn7TJgOUFF
wOJS2kTvpWzsZgxMCjRjQsey3nJBbGrFs5SYfZLSPF9LgfwOdpDuAngVPBzKj2zz9dprRmu0LZjJ
3SmuIidIk4+hC9a0MhdiCliBtN3M0Qw5EZZSOOvl1PfCQHTVGvD+ZFdXJJSPLRhl4sSzuw7cXHU1
mXprh+kruFDb9JRmJVGirzVs1ULxBZ8igQ8EVwh0R1iuaL+OW7Amp6LrHYunkpamYm3DXbGvTUsn
k5XJRFqJ5RZK0DCJnYP7GMq9KDtczzEX6GPLKyjVjaec1MgNp1Q2hbuB3sWm8i/iN2Sh0ZCNCiQa
1rGw19bwaNK0sE8AIkhwEwHGWPzhP0Sa0pDqAvEC0r6q+I+P/csaL/HCyw3VSMwsEEci+gbZuQ1H
FfJaCD7cICeoY40k3HjbZq/dNUje7htr97fcAnbv4um48gZbcGGXln9uz4vHCdoy08QXC8kVOjAT
Fw7fg9EL0E1rSkwvWPE8a+MUmRCEEyewhXEYJ/9dmOWdZG79XUrRDerdV5aM9jAPCcTGiQNSrtXT
Fo/SxRz/PBwuRtrok5x6MWwXD0NDQJxk+nsJPXeUDywKBdp2j/ml6cu/SPlcLS4bLTeI4KHFAsNa
YcYfMk3uleGgUP4JAUYSrQQYS7cg8kpgLkRqEM1irDBQ1iC5phsDECrDfuhoZ5A/vmIXhglsdB98
TPUaJGbJwV8YZBlzxEkwpqDrcO0CwD+SQSQi4tgDWtyVXX/48F52Cd4ga6/3NavMTkKie2jKAVaH
9MBntG6dVv1XIwNtBCg94OR/Edxyvdg2cSQBbyM+N5y8hYyU2QgRUUS3lIjObVNefxey79qzE9EW
ow3nbfo1BaGFy00BdzCgprhFwSE4//3Ftk2COC/4MJPcng7b5LPd+jbmcy12EvErTCRzaYVdxCIf
EvQfwop8TIn8PpjQUnsvX/MtyvhrCfyFdyvuezxc5zZ3sGyyT/SxwTWTqD9DMtON3CAkp8Oj/vTV
f+lfrkgMgah78Tjdo+E3sKWCyI/Z2mtvwe9dfQMTug31pMS5gm+I0X4DHpLwQdpB9Lr/DNZkixfe
XdfDZe6VMOEjrZ2Hez8R9Y/jO+SFSLvv3DI29VoxauFYoIMEoKl5aud07PVu4arRi4bZ1lGx/qzu
kuVfxxsOoqgAKv5AFi72Yiuqfm5IueRWNvSIqJ1uHkOnNnnbyt+wTczbYZ2w8JjBYP4xN3/Ohbkq
1qB8p89rRCq7/u4dAKtxHfL37eHcbro1ysKlcANOc8ZzAz8DirX5kFzYU3ShLOKslVwvjUi/6yRL
1I/RZ3gChQuRH7rqkZ8OdZavjXNxLxrIVsPRAFohM3uxjZBM6+NedM1XcTfhqRLRu4AMbn9G4ui0
htdZAJnNOSrcAiDlAfGTPEe2F8Ns9Lgdg6YAsCS1Ct6MDeq1oZnwCXoYY8tPdDPzEszBoSjAg1lA
CV46CRoCsKC3utEVkn0w7ZJcpHW+aQACKQ6xaGrBuReoXFH1XQrwvDT57k+COkrirGyKpcmamYTA
YI0kBijxr78+KICa7pVWdJ/NSSTdZhvTbsPDOeKFV6L79FHcm7WGfDEIdW6bXujdw8RdmGYOctSX
CrieceeMJzDpon+vMb1TZxpECYn0wleW9YbcG5VD8vbm3HXHTbba2L64R/EQAJnSrO2Op8H18Acf
TV2GiOtdIhGyODn1BNJQ9IOeVvndl077pSlmplUvBE54gqln03yVd6VPYo4IRx4B2mYjr6Bdfkh/
2RsIzASQYQP1INpOGGvIvml+FeNqVV7rD/5Z2w9m9yTdxdaTRp2DAAoZMK2dKvd8lly3IsR6yTYH
gnzu+eTbKydyIUsD4ut/voVZaG0YpUzidMCx0WgKSiZbkbHc8lrGYmkrQ4kdnf3AzvG/lG47pdTi
UZ8kt1EeI4OkmeNbA0LDzApj9/beXYq8lUtbzMUwcoPojTkP122iOcY4y3T6DF3OGu1D9qGT3W5T
0G+6YnUp93ZllfGoHaodddSLkjuXAEYiHLyduuueiGo+WIdDRUT7Y5posFFo/ef2gJc2L/hskBVQ
QcUCNO/1OQm9JpvaWMVLQ6dd55P+HPVvt00s7RLpp3VVBPRF+XkwX/jRagqFUKwxuGQEKBcKn1J7
iNJdsBLRL/SUzc8WkGnMOhzIMjG7UWx8XUs5DKVHO9n47L+gdfihBiFDtyEkPXxhg+JJ/NWRv5z1
KdUkGB1hZTbVpem8/AYmCq0VOfCFUJfcXMk5tDXFdaI4mTQZL0YZlG4T5+OTD82Nvyroy1szbz10
i8tcoB0Hf0IvoFF2TQp51zET0CFSjhJRYoQYRC1i/lNMZQBz8g5FJVKWXA2hR58LcNwjL0PfrRAl
yFP5SvaVqHKa2KqXalbFtZ8TWk7uxqAtOtJXU/sGPH67nYShhSSXwSmuJtbqU15kyYOYV5AcKBux
KGk2gsuJSpkq+VYNRJOPPwfjW5RrFXKlQlFsODlFYNZoBgDnQaQfY0VKNkWiQf+vUP0/ooKaL21l
JadJ1mQCmdKu2emZyG2TItNCkgiF1tFCTFroKWQJ31tZhTZMAioBQKezoPrgoV3DE7XvW4+iUTf+
TDFVNZlFN9dUTxdvjH+W7pd6eB92aOwE1b8bPZUQCKfK2RhBt5YTbhvsPcvwbT9YScgthryXNllv
o6v1mKHk6gYHlQbn+8j0T4IjgBcisRJHWTmICzU/nBBUkNFAjdP+q2NA7yEgG2UedqcVHMzOPh7j
TQlgUk5elXswoH3kBZVLU00o5XLHXLktlkerIreJmspM38EcDkUOvVEdUtmVO7PjTlN+ip9lNApV
hN9iT2kSCIvqYzvcjWvYuPmX2UsTwnD/scz2C/u5mBaTEsqu8SoWNCZS5Yj5Ie+cuns43fZ2ix4A
sQW4y+FTIeZx7VDREwqN7yGT8eB+NcZj2wE0sFK9WPZ0FzbkaxtpMYqhwsNGZR/3IBcBZ1BgPv71
bP/QUWLtNufvjbZ91lffv4uDA2RSFoCpxttp/vsLV85JEzcK/iS7+xBmbk/cHLj8WqOL32YitlZF
j6E0//boWjs3AADw9u8vH/ALA0zkpClDpBoFDOjRxnMCAAtf8w4lPRnlPK0gk3TKW5UY+aFvVoK2
n2jz1tiYq6nUUmzAEqZz63h8v7eB1iJ9CbwP2AYPh3J7d7cTiXnWIuKba9fiUvQ0w1z/s2bMqRv8
qIj8gJfntoPj+P2O9wiRLTQIbR+TvVN8v7ylT3c7FwiS0wY5hH916P8xz6JSOaHgpT7C0LtX4XA/
PwA881Gj4/25AfrRiVZ20aKTwYMNcT+epwDZM1M9THktCCFcagy043GkkChurPFpB56dP94an+PS
3F4aY+YWohyRP40K0giyFe80mjxuhLeVbTvfAezewdrBo8zk1GA7vD5zWRf7UEpPZKQq7GLP23Rz
+rNp195sSzkEPOmRr4B0HGje2QgU50JXNHjIsKLet/1Zkgy8/OTT2N9v3zoreNQr845KMXE7NzbP
t8e4FCHO0vaQJIJEKL7geoiJ1qZS2YmyG6mf5fgx5k8p9zGuSWUvAGLxhrgww4yRk6ByotYSvNfr
7DUD2j1EQEyV5PPJJwHOg0zIgTuBl/tAG5DvgrwytEfCmYYJ7q4WFYfbw17cPcCGAJ0qzAo6zO4p
ArHkxVGTXf6du096R223EMpGB4W6UttfNjTrCxt4NmJ5r+dXE0vByPVAcRtTV23pk/c2WWZ18aYw
vm8PSVrcR6h7gZJ91nFkUYUQzeWKNIWp3KotjXDnyZ4kmmzfjzYEQ85o2v3rz8kpqD+ckm8rI/ET
qDTTB3Qlhyao/dzb37NUzUC9GTxIs84YkDjz917cWF7KGYIfYGuZx54eIY9OUNan1UuyTw/KLlBp
S9dOrLh0k13aZK5nXfECroG6LlyQhOwH6LdmQt3hbGObEeeLHKympNZmpmA9mc8rA15aADQdAb4C
tBPgs4y7qBt5ZjqAv+XORWLYUvKqB48SaIKGzALvWTQUVC8dhF8cdvdaEn7xjr20ztyxcthNuayP
89CPZvVgvGiQhAcfVkS/wX63WRnrb5Aw3AXSgTNOGPlxNkM36d4gcKEquynaYZpt6fgVzQLNjKMO
feG6OURmE3zdNrp4l18aZWKgNhyzukB4i5j9+dU7AspFjvc12f7tHx4eXvLDQaJ3dLOhz2vuYmFb
gTMA+ADE7+BZU5lTHJeRF6l1qrjiN0hKeqR5TXDVDJxze4ALMd6VGebE5LKfxM1QwFkoU+FMkY45
5cKIjh4qELdNLWVbAO1GJAsaQZDrsk92X40LZepKxUUuksyMqY/Og0MrEpAz8KwrR2M+dlcXKS43
WMO5mEnWkaG8dgXxxENeT/F7F5zxvhm0GFjbB621MqZfznY2A5EOSNDN1ynbj9YjE69Uvt65w318
J5jSJj0iLf4XdF1OSJXjS2PJZm0a3WlleD8s9L/Gd2GYOXtKqEQZGG1611fvvGrPnZutlG7DwAaq
tWs+NPFPOtKAqgc03eR2HNifxkciWyme5wb0RGoCZc/H0gyPpTu22zh8AT9FItLkEDiVR+oO3Rm1
WSNstvyn/D5PaHcwXCF60VMa/D/Ovqw5bh3J+q909Dt7uC8T0x0xrCpWabMl7/YLw4tMECQIggBI
gL/+O+XunpHgq1vzMe59sWWBIJiZSCBPnrNnTTn1r814TMROtqADO41vU3E/QaAU0qHWK+lp+CrA
gSKLqglxzo1PI9p8r1uAQOktC/ZLuGe7DjXKcgDCL8kPSwQ4SqjK7pU5d+/fiYSVaAxCsV15H8Fm
gnuB+EDu4m9UXmxtP7vSny3l+Rs/2TWKukUxOs/m9wka+j9IsYsU6JBvA5D5YTLZQ+IdJDnkb/7c
dP7YclCTClAIh1Snu290xM7Z+QMGFXmd4a6qbspLVHaXnuFEr5mjuD+NeMZNfET323gTXvLp34Ly
L/v/37dwNiBjRpuLBm4Gsvr98FoBqvChg4mU4qb++ucL9jvWxnmWY/KLFUMyB+dnlWgWTPgp6g/J
w6u6HMtgJ6rlJti9LdiFdsU/XEJAYHAGRvIGzvznxsFsKqTyOzxUSV3pGjpXNujMgS9XEwPiyCjz
YSD+Jcaq33Gh55dFMeMsRX9WX3EWlnHKsmHGp6P0i7+iXy1EN8yroQ3OeGLplxEYJ80x/dGGt+Oj
/3rK95AVKGN9IZk8Z6W/+caTaThrDtykHfyBLudq/1B5KINPeOX60KKeI16zLKr+/CP/qpb+2QMd
Z6QJX2OjsN6xqBQpkwKKAS29muK9+s4TSG5BQICD8m2X3uftgV112Yl/Dx7nZU9wxD74PwKgCPnH
P5/Vxa/hJO+StJpnbX82Pd6fOv0mCXbkWzO+K3aMl/GV/rS0tx2WZChluu+8m9ZeCBe/19nO2wvY
GZDqQbgDxdXnhjiETGo2Jst7md60Ke6I74f7ItopjpD7OamH0pySoeyvRAJtBbSM0LJ4E7QfTVTZ
HJH9YND8kuAud4F29DFa7tL4KrmIs/mjUHreB88ElkjC3dt/i+pYHA4pJgkV8mtq8AHThyG+StWx
Mce+ve6SL7K4T6K3Fz7QH233oEA4M2VEmY+Tz/PViXCqlF6qDNQ7boP2jVzNboWycSTaexp9MakP
Sp/rKayCmh486EqlxZdJX0C+ukcBNDlCnyBHr16AwxeOt47tdl6dyUSjyepTfPwEC8lpmX/GwfLI
j1Bo0jsg1ewJIqNouqzfAFm1T+8GQEmSX//9+YKcw8MTN/ptKs56eICUAc2/+u99wNqjbik7/xXA
3DW78M7uGcB9UODExwgUDHPn4UETGA7b4Iep73MxQq88PCRTUim2YzeRViDL+WL1cCFaONHpt4c7
SV7TrnPMpe+/V/wd/1qzt6t/3c6nNtgHqkq9C5drzlbw29POxv8kTwh8L1eexeftUMxJ30EoCLI5
kJqbXrPuUm/HxXV13L3uC9/wBG2Yw5V/aGQl/NOgdwaEOxRt3dFwgpj4RXqNX1/LNRvgLUCsEKTg
Svl14H/6iu1kM8j8gvoWWPT8CHmWioJOG2oRQF8G3y4x3PzhW54pjRAqILwDmOfzJdXUBykqoPjv
aXxI+l2iTvSqiE7C3iOJJP1PWRwn7LhB/f3P3cPVgvn1LbG9+rg2BBsN8LvPH7x2IqO1RftZpEn9
IdV2OZoQFTU+NGEZMWK/2HZmH7w8oleBn9kT8yza8Hr+ma3Tzy5gy1FmMX/ogYV7vfIQuCU/+Tpa
yk9/PtM/cmQUwtHJFIVpDPHl5xM1zCe8rzHRVlZnmXASHPk+yi/KQjkB9NeCnDMNIEjSM1bKSUfn
uZYLyhkgBJ32qBPt6D1YOu/ZQ3qgP5ajAs29d0gOt1nVXiXHZc+u/EqgVAZy04duX1xBtAD5elt5
lxLMswu7Fvl0Xq6F8CCsowjzysLHlPWnuVKyPRhc6zTNl2zBMSYadsk/n/of381/No/8/p/jy3/8
F/78nY92gpaWcv74j//WEFj82rdfh7+Uenr8qv/Cf/7lrfqqWqna7/K/zoP9zy//4/kfMda/nrX/
qr4++8NhUK2yD/pxsm8epe7Vr1lgVud/+X/94V8ef43yzo6Pf//rd64HdR6tafnw13/96OrH3/96
PvP+x9Ph//WzV18Zfu2/p+Y8yoAs/J+j/ftXHr9K9fe/ekn0N7Bm4JR+vljCHcEZm7I8/vpRFv0N
IpC4bTofW3D0PV9ODHxSBL8WBn/L0PiBO3lQ8AK5dd4EJde/fpYkf4P0InoRsiwBJUAKd//39J59
k//9Rn8ZNLvn7aDk3//63GLxIPBi4QrZrTHEQnMQDpEeoCz9cS3st1p/eLIQ/3rS/2Fkt1cR1wW+
ijVGxpEfQCJTonGx3Db0eW95Eljb1apYGCDJbJHd+5F33wfRJfTmCwvids+POguHuqu7A4h21zvs
vDhL2j694IkvjX4OUE9mXgN9K/s27w7BXPk82TXtdOES5aWRHdfm1KfG5kF3WM0wA+Ln44qrs8WF
1PCl0c9//2TeYT2ty5BxEPxCSWbXxnTdp1584WDw0uDO9pFZki1xarqDZl16agb1dfG7S1QFLw3u
5BlrLttYZEAeRlJAdW+9bafmwq7y0tBOwpQMxuTKV8AbFMdCIvpt9BwnC8RnG0eggbqDbGT4SiaD
/h7RFnSIm7wncbLZOp+znLa6P2gbXSEWvuuSbOPQjmNmYhELSMRBCZ5rc8OpDu7q3LtQEn5huV1Y
ZqKyWE8Wy0LC72LEmbVJtsUTt05Yp2ltMhriQ9IBZ0Fw1sceuyTD9NK0HcdsZ9nJmGfdoR3F6zqc
m1MymksyWi8M7jK4gcpTUNIqepA6lmWi4x9RfQne88LYbjOtH+V8lAH43Sdr++/rxJorScNL3UEv
je44fdzHneGzxKXTpxUqkJdarV4a1nH3GrKUtgX91WGR41BOgaC7eA22xVi32DpEeSqyARbYGHqc
miWE5IDZOnPH6+cObYyinfrDnDWy7E1b75Zci6tNTu9qc5Ghr9dmwcaTFz2CVd7uAJGdtvmPy3e5
MrYujVz7Q9a0bB8nIOiyGapK26buJO1pqDVbOUYf6a3UQNtdwD28YCrupSCAkAMFKKc/tOF8x+qe
ltMwXmjGf2lsx+nTaCV+sQKhhd6fK94x9hUE9dGXbQtyfuiTzVikuZRmieiBpmn3ZUp9CJoXcrp0
H/DS3B3PXJnfijZO6aGWLbhveXyygWeO2+bu+GfPrQ4aHwsT9j3f1wnIJedUbdx/XOpICvErNVDo
C0/TWPq4twvnH5vmHTmb5qBW6vUEl6Q5+hmYGb+QgF4Ca7+w4L9w60++Z1AnYEiMwPsN3DrE1iZ5
Yhn7/yPR+58E3z3yqjlTdpow8W5BI2SUoDBFu4dti+Jks3NOBhYmmDjFsH40vJeMXbgyf2lNHAca
DEh18gFDT5APv1JRdu1PJqu2zfv80CcL3vWWxJPE4Ax1OlAxTPHGWTuuY2QsJ4Y952D7ZQfoBK5G
M3qJJPalJXFcR1I+WT8lMBPhxTsJXNohLez7bUvi5LJ97Y1Dpxk9pLSPweIfFDb5nHGwF23L3tzS
T5ZxNRIFYVSyQkjO+0imS9WOF9bFxQLZzNOmjjAy9+y1asYAWhyXOH9eGttJaMeEUD1nkKuhbPnm
efq2TkaxLVn+dQH+xAq5n2ljSAQFkcikb6hv3sdJE16ouL00ccc160G0bVRAbqsJyB2YOnDu8Re5
bed0LxqLUIFkrmUEp8HHqbnKh20HKrf5T0akF3ODcesFKl0FKIZRpdtk326H9KB6HCmDjhyW4bBQ
qMrmG5Mft+k7bOKAWtGTg9/mBvdnw2ccaC9pebz0GR23rNG70OUqIYdWdcMh9yQQ57gi37YmTsY5
eLinagMMPrafCzIeCPG3pWwu2YDnj5Q2UUxgfSZHSS0ocF0Q8G227eJUfeon45Jj9LoZb+FAD6Hi
4bZU9lft8olTqmlpPO3BKU3zFZtyV9YaVAGb1vsX4O7J2H3eBotmZ0vpccWdN+qDbIp8m++4xcJl
blkYNhg8U0lJE4D0N54Df8GGn0xbJyHye1Q74TdqB+J08Bik3SWE1gsG/qtB98ngqGbEisxYb5YL
v6QMPZ9N4S0b7dDZMik1HrVeSA6hBW+LvzR0N5p23pbLuqioZJ71bHKMzv3lVd8tj2L10o224vgm
rad6DglC4eShZQkqwYdulZfkA15YdFdiNW7yZRYkJYdUAE+UB77aQWqYbHNPt3AbTo1ufIup5964
W8f7dPy0yX985yA4sXxVTQPJraj1oP+zAAg2L3m+cXRnxwQVw0g7whFV7IpqWQ3+sm1psssx0/Bl
WDqBkamgezudesjmbluR8wd+4j1oxS8WUWBk5kGpg0TfjMYN1raxnVwWFXnbe+d9rQPl157YZNhp
c6ni/ZIFOo45ijzqOQcQjGvQuM4rupqAm9k4c2fTJLJPGfEEBle3rT2yeVva42qUZCEqM/OqgaLj
9nbs+7v1EsvtHy8HCCuef0cflI4mLxRmjPIsdMc2bfAQVHg+7BAvWhI5IXvIzVUaqBuQSO+3WEfu
9lIXQg05ITN8cU2v2XIX2UtKNS+theOHvY38xcTYbgSh9A2J5PtBD5eEeF8a3DlWGjSYdZnBJ+R9
/HbK70ZRbwofKNo9X2sD4iU1xdjIYrSp6sNANhld7qLwgz72pknCDcGK/N0Ga7mu0bbUFbSuz+es
irRRisHszFjrY92hyThaACHdZiKOGzKAoaVvzkbNvemwhrwGidgl+rKXPqSzP0YAy1kuBgzeDOPX
LB+DW5Ksntw299xxyL5Ip5kWGF6LFRBgYkDvCi7tTQuTO245NgpCqBz5a9JN4uNao3euijINNqVt
4zv7ZOP7nUebEblDTx+6wJQ0t6dtQzvOyeeM9LOE/zAWnAjgjLsWnIIbF91xTi7SOZuWs3OyYxbb
19aMFwBWL1iLCw+2NEIHawjnjIb81A2rOPqQfKi2rYmzUXasozKNEGWtCkdbZWhrQ5811WarMTpu
OvnM4pSGB0xevN50vf5BRXhJ+eilpXG8VI/rGIULCMri4F2CBvHAbKt1QwXmeXQBujdc4nNEDEmx
I1Etd2nBLnGuvTBtl7MqE7z1jMHg/cJPpL1bvXZTVg+w+vNp93mocJWJsNXl8r7PvaBKib2E1Xpp
2o5rZnYFAmfQ2WEu1HyrfX+4Faj3HDZZots/kfpj0zG1plVLp2Y/gaL9yoJRZuPojnt2Q0CxFam0
auaRHYtJrVe1auzGZT+v2JNUNstGZQLVIhLWy7yLssYeSErNxrm7Purlq12KKa26QurT1KxBZXDM
3xbQXVEUiCBAjXoQaZXrkb0qkgZaepaqjXN3PHRI6tbWdZNWpJv9Molkf/RIcMncz5H7f6Fh/64P
QPPs+boP2OiGxKNpxSin37PVrPdURmvJhaBVMLbpthDswoHSjhg1+llSZfUU3GD39su6ber9JstP
HaflloRmsRxvUaTDA/rSoysIFVzitXrBa11MkI+cUZh1TCuljUYHizCnnmTmftvcnT21Rc4HDcEh
rRadpzs6q/wTi/UlPPVLc3e8dmIrMZ3u02qwZ/rAjkT3s1DqYdvcXa9lrFChgvXwDnQfg9+xuyVM
LmGFX5q747Xe4EXCz7AyjOocvKipWO98lXgbJ+/sq76sY896GD4PA14JD2quLG+2gdSgXvjcsbLA
5nnawmgWQR6EBxLJcc6XbSe71PHaPsLNIW3wVbuWtdeRTMyp9tONCYeLEELPNSuGBvEsiY14l0AP
9ifhbbYtzUscX23nphWmwcIYpdm+9jN+0sj6tiW/Lkqo8GWU8XO0ZLlVlQFyv5zSNd22S7lIIRZB
8oQsdVI1WpOjgTrCYc79btN1JZjnnptMDLwenWLssIp2YSXnSIE+iG00SBfPA42lmGjiYe6JMHvl
L+xGp8k20Bp6u57PPe2EkDRjsJlkDk9Ix/LdGtpuW47ttuGbVaQy1z6cqZX6NUmaZr9CJXLbDuvi
elgc5QAjLWkF2eo3wkviaz3E6bYjU+K4qu66YQyXOa18xX90ciyuInUR2P5ChHRhPQ3Le+KveVLp
Pkn3TdTpI/GgvLIpuru4nkiLdu1Sk1ZoWyNfRNxHR5qN7aaS3G+clF1Mp6hnUVoFKveOrI6za8+i
g2Dj5J1tdSBeMdJYYmsS2u7qPLJlnxm2zVVjx1XrVNk+GIoEnLzM37HBprt8pfW2MPNb/0A9jiAF
hqvGHfPe1gCa7oMxL9jGpXF8Nc90bOYIJjmhtH1Dh9bsfAYm521WEz6PBGFfKGY6eJNow7T0WYdG
hpzEF9zpvMB/kK+6EJ+chi1nYASsNEHftZFC3nRQhLjquMj3217A8ViTEbbWI0IZiEfspzHwpwfI
Adr2wuq/8AYulKiFuCIq83iDqeDDq6nuhx0usWD8IhvNhWe8EBdcSBFI5HIYTZqA2tikVwXxmk/Y
xpfvmxbIxRQNczsE+D+p0ly3pzFos6NUwcar5chxXJbRNvTmGNLka06PZopZVcxpvW0ncRXMwgYT
x7aXVHnTZjgE1tkRuIB+U+0LzVDPbb9POo0DJkyHxF4KOZCwPQDMHW7zLLehLCG+J1S8JpVNQZQ7
DGiiijpRbBzd8VuIBpBUrjiBe7JhJ96CuWBNxnVbsv1L3+/J+Z6c+1jQ9JtVNkGsBKIwP4EnYFsh
DNrrz9c9UPXSNhRZn6/Y+MOMaOtdmsG+22TvLsJIJV09ByOyPhWF4SH0luI0qTbblrH+6lV+sjKz
LxD4PGTbVM2233s0mx5H8O5tQwCC0ff52pgsnZbEYnxpbRiX+Zplx3qOvY2x5je+YA+M1gMkLyrA
MdTH3Jft7drz+UK8P8/yD+K9izUC0nVu07NVyqib0eyLCtyuKHjxmkVttK87uZYapcpmmxO4EKQZ
FQoaZl1WRSgH72U8ja/4EtD7bYYUPf8UOLSt+VDjgq7phShDGpMdyKDjbWmsi0RKzZIaf0SSDBZe
ULW0ZiqB3Ijfbpu7c55NYDA2NsinpL/MN6gqqmqd1DZ4IAQbn69MXgRTZ5okrVIgZILdMHFQhyAG
RfW2OpoLSQpQdO8bhJ5KsHD9oPM6/jkV+cY7HBeS1A3RMs8QDqqW2Zi38xAHr2PZ9Bd84IXd3AUl
sZCHXeaBf0yGgbqfQSS5y1jPt+2ILiwJfPEe9MskFMrUwuurOg/4WwVD9baZpYtMAu3sMvohK6pk
0kWJrv6+8izynU1m6aKTqIh1Ho+8qKSk0SvWM/+2kF32advojsPGHSiJCMkh5SbRUOfprHjfTOOy
7U70V0P3k8gvfbREBjoqqiwW9Gq0hJXNaOZtwcaFJw01X3XupUVVrx3AT0nEvpMm4o/bVsZxWIu+
gGLWIdY99ewHAMIUKynAm282De9ClNKMdEWb2aLyulAoCEL3IBUs6sJuu0BzQUqggJWG5LyuLEoy
d7xTRen7U7TN5F2kUhLpRYXDANGWJDBH4S/1nif0EgfYC+HAdxJk3iYFB6s0GOo65ZWa+d5pVH2x
ceWT55G4lVHbo1u5Pl9H9zeLItE1wClqm7u6SuasR1tZ0011RUbkxqkfR6/UoOONmAPf8deW1AXL
yVxXgvv+wYs8+pUNTH3bZpROhjxF0jY6HLyqXQAnTGcaVsmM+uO20Z0NNjMFr3FhAYXgAgLLENrt
9+NC5I9tozv+uo4dyN0U86qaWXPQeVAfF+UFmz4r1NueGw0bvInKAnpxjYQ0IjRiuvss6qLvW+b+
m0qSNbwz5yJb1Ud9eEcCT7zDEf2SaNAfu1PmQplWnzAFzgqvmsVsPoWm6a7rzF83XRRlheOscUbH
sNNjXQ3rGlbLSF+1NeOb7okyVw65ZksgJF/qKku88RBYU5dmJZc01V5amPPfP9me6jkdRq+bvSqe
kxHUcT49LuG0DXwEJqbno4OIQjfJmniVGvpmvRL9KN5GdTpui8HgG3s+fsMUKqVN5FVB1kUAfCwL
1LBD3fqbHApUH8/HpxnEFESM+TNfpXtcIdcfo7htNzqU465dogcjCUKNtpO4IdbSq7gxlw5VL3xZ
F96EfTrMLMhWK2J1fxWiefhDly7s0onwbNu/n9lwjH++NOOIk5rli1flRCcNtH+Mf0SXm646QcDr
lfI0W3ebQkPuHG4BYct7FhuvshL8JbyJQjQYQeB42+iO87Y89fu2WRGSIxNd+3ETlxPO6JvSvyx3
d1pgqQqPNc1RLskSX/tRkr7nuBiZqm2zd/yXFNwqk/viqHRQV5A3WE50lBujg6szrLww5izj8si7
pt9rO3dQBuft+nPb5B33jXVC2gAN6MesMJBBIoncM9LRTQlalrvOS6yXtiHzjrFGdglSoOUoKPg3
t83dcd6aFNDajJL6mFiwDuKc76WP8Tw1my6MMhf75KPpgMhONacu9PxhPw4oi6fdBG3dTdN3EVCz
FJzXOWgysjH2yzmc9a0au2abVWaOx65RAa50P5xOUqvY2499M4JMhLBt7csgyHkefDo9RKzTuTgt
XTLtxhxfdQBfyTbDyRyfFUme+nXXJKeRgvUD+AEwNkWQpt+28o7H8k4vsEvjnVoxfrRLMjz22SI/
bxs8er4wUz7ThbVsvJqjuP+SBHT8MarhEngz/aUl9wdR30VBdRqM7HGoxytiVdTcJLgtqoNjpiD4
O9zakGivQIOPpP4N5Jqz+K5bFi8/gv7P1o8QcPLPBbqBTu1ZMZqPEOIj3uqpOy8GdSeoczsbZVWW
eoR+E8NiWQnxR6holZ5laXhNuO5GtovWuvAr2s5R980z0Yi+sDVOl+Bzdv4VgwSyFeub1Nipvx7q
omV3GcnocJ00+dh81oMWGlzrXJrprS+E7qF4YpWKaYmXqJtvXrgETQ36v5DTH97iqWXdmUKb5n0N
VW0xlzEEiWB03E71ax7E1NwyZdZ02slgztU+iFlXvxlnEEncgWk8X709BWaUvsmE7gJoDJnGN9ne
jjaZPvTT1JMjeg6G8arIdZ6UjZrZzPez3/cM70/0Kq7WKS7QNOB7RECgpY+GVzkPCtHulilO1S0v
5lCw3bKYPP/B4jEQrzKSCP8TU/0c+vs5YC1OXxxUNhnYqkPSNHhZCPiBx3jGmELspQA7/Le19xOQ
gi65oC1YiSPw5UEJOzEhZPuKEKnihKudeh4PTb3U/BW1g0oepiaRGCFPPC9Myj4Bz6U9NAAPJK+p
HDr6qgjXuT8VOJuMeKE65haMZAHOnWuet/0DNWw8sxvHhq9HkthE3kkd9aIvWw84g7drkYSq3ynQ
STeQpDZrM54IdBq8zyxSVg5lC1RhRsrZsMFw3IGYZAHLWT4uUu+BZ4ymZYeWPBtFN5b2M67V/MCq
tazNkCX0CFapvpE7sUoP2krrkNdpu4NqXjx+nSO5LO91G+bkvagTMU9gBgDfDUTI0tCA0MCLmohc
pZon6ZdWhj39qfzMW2kFIPkaDuUMPWaEppTM1JyowVsFR8tq2YPvGQwGgV8GQ4bnHoYCMDn4xMJ1
/tOXDYkoOFxFjd5EkevB++StSicg5idrtH6HzKv1fsR+1rM9uijAlk/oWLBDNC4CpKWD7c4OlglF
xAH95Lwwe5Dez4W5iVseBVNFQc+thoNXEBX5u0RHpB72Wd6y5RHajUq/yVljW7lXXNXprtPN59RM
PDtQqXJR+pMPM59E1qrvgcQa/RBUhmODxWOBvQb7Lctu0cQuwze5QL0zKHFu7B9YmrbXS9D590VY
9PEPvsy824Hia/0erpKCjddmoP2Bfs67uAuW5keTplF8bLKCZGvZRIaI+s70XHVQoOlsvIDcMa6L
rvkEQsKYd3fxSoqwvQbjjGn73QIpNfJRIjrE/DBRk7VkH9bpwq972thZ7AGFbKjYx71Nl4+p58v1
0XjTPEIjvfAgNaMILpH9UkexWh9IUGM73vfYGYJh1y9ZR9cS0cMzouQ+yoxjNaOOP4WnzJ/BcHVE
q2Mq65KBdUj8RHPYaJeyAWuKGgEhB3lKXqrY5uFcZppS8RmEbkAvVAbJXA8hzXDuZpAWD4VuinL1
YuFj2S0orkCSGtnizRQOS/o5sp4C+WIxsynG3JZ5iX/2aor4Q0tkLj4ZzngAAmITj/pV7dPQfF2a
mfagarP+2B77OpknMFCJEUxRpa8Ja4NqadIMMIHOTlEX3nYzpMSCso8HEc37Ka8j4Aj60JPBJ6MX
6x+yuEvjn9rDIay/krwpeF9lHS76q8AP5fRKzFQPvOxaM68VSOfj7C0BM4P/DZ9VL3WZmzxpWYmt
YSnuQdsXZkBbcWBS8DvZYJZvNOJTA2umxg+m0msGE+pjJ0blCbD+QEjtdUoiT+xD8PH7V34bK+wX
WTrnTemJpf5hu34mD13WL/o1r0USHrE2Tfy9z2MGEWaaJ3nzHhu9pl3Z52dhzpJINixXuYhXYYBn
zxcfwn/YSuH4Kp6HcNllutfNe4iLcnXyp1Aun2S/xIO3E0lLuuXQKyPUshsX488PWiDO3ElK+jN5
jt8GO4ji+t2+6dciBzM358FDRmKly6G3bQiB9ngx/Uev1ik0wJDb097up6RI6Xhjs3HNDksgR3OD
Sp+X+GUYDpCtBlw7gDRijbuxPi+Zzy37lvQmbhMQxpMFl5NETPFIS03A2tOBnaEhryEoPCFk17WJ
v4J8rB/Yfp2pCsB4zLJpTMshxBgfZZ4VEpStHeXDkfiUdPlxCOYp9w9BA4WJm5APvrSvl3zuoMFc
SBs26120rvhWpQhUPwFAoKxf+3seeoyy/ZDi4w7QVj0frku1Rt74MKpcwu3QmWlDcVgXXPINpZqS
Zshf92JpPkPaPkFKYCYVmscA777WJWRN6PwjXpYCoDQjgwEMs54Z1Amixku0azy/PgtJWbXkb3wd
ALraFLKFmnnSWxzpf7b1OltRjagcFe8RAf2wLee4LbzKD1Ot0+OUgq2XlsNAQvvNinWcbuqws/41
Fdm6vBv6Vc53sW+58ndKdG0SIbdYEQS6coQ/ruS9WSQMZBdKSKpPOxCrqpbvrAmZ+YCoTr0vOrNZ
2JQ0ZMApNLSIyCMt+mF6N+U64s0x5hHJwdfep6K4TXyRN5Bl0byb5a4NRt6e7GBav4BmQjCMcyk8
RKc3i5fNCMlxLOLhPkoXiOfUhVHpw+p3/tyAs6RNVroLlWoGuZuwJnnpBU0ElAdSUr3sOtJwtBVl
QRj1b4uBYysHRzFJ1BfPLHPzONI6liPgwGzRoL5FNZ5+LqBXIWjpLT2NPgZzQSPQ2k8cB5iyzvXq
8dIQ8DwFB7kOYwd/s0gIk3LuY0tvknSe0jcozkbF23ZNRK/wJcJA4BI2Fe2A6688xXjp2nTjdR7X
Cf3QrxpyjlnYjqEt4yEygSj7YgrS723SYBsowzbt24+NbeqpQa+vh9ynhHZHLa6YhCwkhBgioMo/
yF60PljTZ594WMBUKZhWbdusOSYt8thw14K2kyIOzokXoK8DHDAaGdSEY3HZsn6srwjREivYWRPc
IueI8w9g2I67alyDM9XXsIIi7pPlUddVRoTL1EEDgkU1yHELLh8wlQRBDjpWTN4sPpfhfcri3CsL
IPOCMmODBp1s0amg31Fw79VveB2b6SowPSTj1xjfBwn3zIv3KiNmQsujbOznes2mTpeWeBFTZUB8
Ht95K3ziwbdQPYvKURRrd+aGT5O+RYjtVYHXt7yhCXaNeWADUpK4jbtDVMgme5QdGMzGcvSTAv+e
URRYTwnDLvVxtXWWXRua8+RTEyCefF85Fuyhm1QyvyacRfMrA2ALuQYUKkO7HY7PS36tBjmpn8G4
DvMBHOVZostZB4Sf6jmi+lP3/5g7ryXJjSzb/sp8wEWbQzjEy30AQiBSlmZVvcCKxSK01vj6Wcie
sclAxkRY8b7c7iatrcmmhzuOHz9in70raDc+6oASow/DqOgQ+ZcMKs9f0rhNa59+bDSqLpq4Vvml
EfRM/1pyW0UbVG+GyRxdjSbh+Cl1ao2AfgjHSp7mOhljy8/DJGPwNI6UPocsuerlL7VPE8n7mob5
lxEnwvlQkYuhiBeTEvAVuM91fT8tebb8EID33s+kWvLB6pWG8eauF++msmfoRI+b2EGqNk6G3CND
auSjkjpp+k2DXSp5RqhGaocm4R7+CNuaO+mlMnAkU1noMzFDqRq/hqBUnPczDAETydOoCOkXAqKe
E01ou/tUZloX/Tk7jc32cfXp/GyNRZZz27K5Kx5DZUa5SwujsfiqT4SRblWhyXJKqrCqHxoRTfpx
6OM0/SRlFeWpO6SzlvtZZZQ1XqDVv/SgsarnPhiG9NgmnaLU7iAKW/kUVXWo/UqzbuyPvHz15BYA
6FSXZ9HCKtVEQ8i9GxLx0Bh94Hwp0E018Nm2rHZq3NvVZ8QfqUdyyguXoF2sjqGC3iQke6+0Y0fp
uU+DAtlLWSvpbrCHzvqghO2k3TVDaFh+soxZxijC5GRPerakS+jmC97n0+TMk/TKoulLXpswQFLc
TNr+XogxMj/AtZcPqRcUVtaFe1u1e+MDZTjZHpJpSPGEowHb2sFYLCmOVZvb1l5U7RC2O0aUDRTL
tSgqHgg+reEOsVfV3KMuEIaHROeG3uVLYQZ7aSAHdNSsWK0fgiEVKxlpX8bpfZwbYwYWBHn27iTm
rrd3Gvlu9jQAvmpPfbTQYzWjrEQmpucXmr5VhLH5NMGdrz/kgpbITppKUvFjGf+yXD20F3EfNGZa
/gzN3G6/9pZaq89qRhRNAseIkvkcVm3a7BtIm4cHc9TM6mQEdYfPV/tBnGKjUacHJkhhoHDNpDOc
72kZV9PBhiO++JRyi6F1SBa1PjY6Sc2zObRGRWhlJ1Y0UDHSnPwxSwtteRpMDrrIvF6ZhJac5Bwa
yrIDzhcXsRcos+XAuqmZiPP+syLHprAn81pVysQITxMvIuwteVmDgqFv/P2f/fM3pb1aC7hXQxOd
sknU97TXxVNalP9sAABu5/MSjZZ3vUWctJxkGbXu2Kr1p9mugvf/6Ldvh6QsuTR1oaO1UpuxeqdF
WfLHGjHfaHS9ILIu1H+2U1LhqDbhPMfpKSuzqEr2hrnAqagaTXCSYJEYXYNwMdx1pqZg9nMOjlHA
qf0rdlJyraQM5VOMIaFTohF6oTlhVE6DhqDRzDoPkc344c7oc5u/oa2MMDhqdelUbpJWmuVmGRjX
R8WxivYuHGIVVeCxpScmlhnK++vnt1YQL21wU1kELD13YTKNJ8cifTgMjdNNfhuo49+l6NR0B5F9
fasX/L90aLZysVOd6srQzu1pgPdOucviErnpnR6rotw55UIZxpXBYsgd1QTF7r0ItvvZBSKnKpKS
2CKQQnf0sd2rslOaw5QFbeM7ua7JB3MIlNSrCibm0DbpUsXpKQg0WdE+xVpmEpB1XdXbHWzJbVs1
zwAGx/4JigDEsAiN7PpuxZeVys4KUrLqfZwofSr32VQm1k5ronnEY+J3tGNqhtp0HMJGHT/lZUtv
A4HGIY8mN8gCCLnIZsnf52OtS5VCTL2EbeSJYK7LnTbCOrTPQ2VqhzvDnpzhKbfNED6wdGzHIt69
fNLf4qh/jH+CKiv/7s7p58+J7f/v8/Cr6aCw/4/HH1X7H4e++AsS+7LY/n/OCO3//2CwXwlO/3cG
ey+Ks1+v2evXv/2/2OtN81+GCqWF1F9EJf6LuB46+38ZBorphm7Sm1LXYaj/Jq5XrX/xV3TLhpve
NDX+1lfE9ea/pIrEG0KztiGA+um/Q1y/Xrr/uYyUVBgsJ7o3EcVGV1nfYuN0K9MTRZ2We5UWEUVI
uzSz911jZ8FnraDG8TkKk/LPVyfz7t//9NeU9i/QqdeLIumgIuqxalRTs3yjJxVPMsyDMLPvLPc5
dD/88fD08f2tYdPV119bY9MncebBqEyZ2nep+/U78pcPgXujt/xCrnVtiU2fdjarvF4clmj3778+
fnqX7N4t3jeBSNSN81pfxWsLbd612mgyYN8sdO+46g7FbTZDpn+jX7XRIXlR2nj9WbajVoEWqSIp
+SxpMO6q8mjl1E2W6GBqFd0C1Hn1fAfhmmN9VCkvinxwFcJCaq5ely6ubtylueP2Vf9v53Kmf/Ha
XG58ye14mTH/9zEvh+dnxzs+Na7z/7iExgd4BdWoZyEH1NTsO/RSI+9T5z5p7q3jXVtbrz7iKqSM
bIplaWAdkLDYMtxUYbBMuWN1R5o3415J4RIyY11361Cx3l03mNW2t0uZiOag0KXiRbbTVZUSaNQ6
6+5I3b38FEr7rlimxB8VsDmjM3Zul8IWd33NjSMxNDpNwrK50HTicSeb9hhV44RhN5n7dau2h0WM
piuHvtlBq1fc5UTux+vrvUyavN7kuiAVkhd9GCmNLbI9UGDxaDRyqzpn6E2jXbM3isb0Splau74a
612a1sGxSyJnH3W1dS9lU/mtOtpe6oT1IUy78UdVCUQiO1XtvaAq7F0Wx1Ps9vG07JQpSD4oZABu
K3Pn0WIoFrBgXPogWG3UGIduH7eDdaJUmd8rSVrvDWS0d0z91QeptbY3W9CCmKmu8t9y6LeHXB6u
n8F5dIPLNkymndDlE1JoNkn8udmWHUTHee+EB72KxMHJ1uyN2v/vrgLwWtV1pFVoIhpIMZ2vMqPO
EqRiqRmbyTVvlMFwaJT+Fspiez00RxUGzXgTMd1VvXmTeSwNSFVqkMah65zmS2UXRG21HD/2pqXe
iAovLKXaaC0hKWPzzG5nnLU0yMHHBsZhDq1il7Ly55nUYW8vRv/h+he6tJRD8UwajuT53471lvls
l7EujMOihnKPwMNCqk4rgNTw9+aOMAYH3Sr8N0xZpkqfanOAiVYsVRBH5oFuntwvNOl2XabcGgfd
uhZddxzBmI6KKRCebEE3QdsjSTQ6vW8FqvZ3UalL5DWZEf+dBQ5ubWmt6qPTDk52w0OvRvb6tqPq
qSPkIyWyg6Bat/NPQosEs1tDcAzDsDRcc8iar4yLjemhEHH8Ryet5ltMrEWVUm21W+/D1rnh3QjF
UB6Cb15TUeo6vwJ5rkXVYLSZT4+tDr2F+q30p7a06Fc0qfigDU54i6d6e9IIgWnrlSMCdHTpvJnU
zKcm7wrFPA6Q9fh43fBrBcjMaxtLp7+7lHs0mLobV2PrUQxpqDwa/AvHwpVc7fnVQyjzYIHk3C59
RnJRpheyfIR5Mb6B2NreipdVHKLYVUZMsMnzVVRTDWcuYOnXXZvfq3lQumYmu0PaTr9HcIZ75GVA
dJkAW0McSNsGD+EggXXabMhsnGU3WuRQ1nKTePDChqgdOrhiYVPte4OHKuuJUeCi8sdCKwmSEHOI
D6FjRNqurvFDN1D3b5fjTZfsTdUN8oYtHxdkHsGUamTPozAyWgd6dG/reezRXMh+a7p8PT/LIE5H
a1byqltbr7L0SldG0px9EQTNkwyy5igqZ7oRSr81O641Sn8kNAb0GGITfym2I0Irb2dfzQESd2Pc
+Epd/HndF19YRNJ9t0jcQd2Y20G7tsPYHCUZkX9Wl30ylnOBsFbU/319mTe+gtMSxEHOGp6Q2238
cGlPU22o2egDYdOerb4OHjTR1I+IEy9eO0/zz+vrbcLj9QtJi68jNN5pSCq3l0lmVdjP5eSbhRG+
N5lp2Kt62oAVyutd7Yzprqs6bW8ngYkQQFze+HQXbNFCdBA9AUeQP27ZWVP8pRVpw+i3Mlb2QRUr
sTtGYnIz+Og+X9/qhS9oYfJcMVyiQOH03G8QpudZMagjIldxivZx5mieQ9v3VvXz0p50YhBEbgXW
r2/MMahaPUl0Z/YZ2St+cKJW69tFGyN3yGLl6fqutumwQRTH6dm6s76qqrn1Hm3cMw2rZ4pPH0W3
DxHdSPudUMLySxEqyhPN3rz9luSO/WkMbPsDw326Db0nfMxu2WdOcsM7v0ysnb21ptR0KTVhojLN
N10/w6tHIJzMxEhGIfyQcxgoJ06Dc1QsqucHbUH6YVd3QInQfSHo3eHehYqmuzlUngEayzqmwdQV
jO5YjMjmQHayXUSb44saxvM7bSr0ZHf9/N5cAH6uxQMtEe+0uQKbCzehEdHn+jL7iaVafxWBIlbx
iL7zokaT96MWJgca3u1jb43WXhPzLRKhNw/1uj5Ku1gMX8/cJnZW11fSyOvZn/U6cLXCMTwVPvGj
nufNVyaF44eCvd8wmjcmyqJUbnTVkfRHcTbn32jpl25ilGb2117Y99QZst4L07akGacW7S14+MXV
VFQSCf9M1dkOSlRjOjWDKWcf7oLhZCVWG7s02CxPizRxw/wuHaetkwYQHEhehM3OuPbB2Hdcvqyj
q414UYybnuPed8p43NMxnvaTZQElv25FL6HN1urxLMgpCs3BeW9ivEjVo8Vqp9lfyq5x6yXK+qPW
6cE7PbZHw0tE4WfzcKgqK/1D0PB8NiZzHxZ66umIcaA4NcSPKmkL8ztZ2Gk3ArM3rwrfmzAQzisp
KJxtT0WJLSUboe73Z6OTXlS08ydwMsroKl3X3Osiu5W5XPoMDkVBtDUln2KLMw6gkbDhOBK+zMzM
S2lFP9Z6W36ujDrc9w3wMRh/bjGVXVwUR0hx0xBUPjffgG7coMhIW/w6GzMwMonR7OFDqj9qcRNB
ZixQhkiqUr/FpXXBvile6JTvifEp0m7aUsAGSKq6WPjx6FQGAA2nVfZZMNh/gYto/rhuaRc2iSQ3
gQ4SusSLWxoKZXKCLLWQ8Y1SoWBFHR0WGZv9E9NqxZ7f0bt0zdvfDeTWd4yIUSNiRFZ3O2JmDgzE
6VB5+YK6aIW0m1HXnhiT32TPJGJ8WQhvvB6kzRN67pmgtdYBY06LnyfM/JJQpT7Nvv7GdX0TCrCK
yT1lUxpP5lZ9TNSBBd9lqfrd0pTDTgZjIXaqJQH2Xv9a2yrvy34sjXKaMBijhyb6fD+FyZRJkCqq
XzdCTPulmft6h8BkuHh6uB6fSh34U9uFhr0bF5odbtVobeiBZLYirxszYbmikmnsx3Ysf2/869+n
TYQOTh/rVbky578ucIKiApSu+klmV86uTFL67qYRLbfKC5euyOuFNp+VXDULZp2F0O0sVkBqrQi3
mursg9rUEF5eP/U36T4uzuC5NnnOCcK2F7Kuu74c0wLvoyiWB2hX+YNGunZqpyn/mMvWeo4brdnR
kQMUdn3pC+GEAQGSBaExQeYbkes5GNM5s/AFMyx+nySiCcJramf6wLsA1Bsgj3gIlWC+0x0JknvI
QP5d/wUXbJv0jr2bKn/WtonKSpRfO2YrfDNPspUWsm3Hu7hvK+e35iRejAfLJv8kFzdsua0TFzMg
jyLtLF+E0thlWTXt2rnLf//pIkMhQuJtFWvX59xE23Wa25kCyw+kYlK7z8fJ2Q1jnP/EEUWp1y6B
8fX6CV4wVmstExG9Y7PmtjaspSVgmiiz/BLE3q4JrXavzyALSQFvEWJceJgdXklc3RozU8E83x2R
ka1mnWpQhu6673kaggl0AmXYOXW+SmiWVnMLIqBu+kGrS3JIGjQdiXTKstu6ryybalbV0PCBUdfW
oZ2hCnSjOk/fNWpU36M1XH0I67D/2+j0EQjKEqvvyyEzyxuRt2peMFWyacqNxAkqJ71xjhThZS6W
xPSHrkcGPZ2IRg6d2tXvFREa5hPkX3pxBKHUJce4d4AgpZMmf3YhktwHLe3MhBtUDHJvour8JQkj
etctL0h5ihNtblwArpG9HxK9+1IUcdN7cRxo8S4cjCTzRLEEH0tNzf4AKZs/gb1q66/6kjY6IxHq
9Jyb1lh5dstg4G6gsGUeo7AKqoMChlL3Zk0xxvsorTuoFo0GtUNnmK3Ek3au/tU0QwfgW6nLhwhC
1hZcupZ+qZUoBziYd5a1j7O2/CD7wQDy3Spicau2tYZ9qXXGT8Q4xhlgYwCpQ12oHMk4K87X3smt
yYMUNEXWXg6KDb9m54yewgxD4+WpHjzTHxrKD4nOcOnO0gdncQGolfCQJXWLrC5JIPJsta0F+6Uw
pu9qFyndM2rEzeMwSkYazEg23wEgWvxial0/2gAI/WnO4xGcM9MjX7qh6j8xt1QwptIu6icd+MGv
udGMn3aLKvgR1szxvelkkG6lUwIoaQk0Z4YoiMyOMHyS+vtMNaHHHmYteN/EQpndeemcd11bqSpD
F2HwMyqYGnGHJKieOhEMls+ehs9l38vg2exDXg9pJqLeZ2WTP/WFWrUejHcohTf6iNQBINn8+yho
SRz11s5A+YIc3Af12DOYMcyh3/PPSN1cbSPVk4GQPwGNjeynrorinml0UXjWMtWRG5YpLRHT6IEe
Bz0/6NDmoV0f4oKs9L1AnLN386JWNerJU9t7dqaL4ASMeh68ThMI1Eb6kLYemmqanzZVKY6TBs2A
V2p5q+/CGqFtF4yb/rOUoXTcVFVHy0utZsjvUO/Jfkx5P/0khFxOs5XaYJ1VrSldqdWo9zX2FPwZ
2qL809C7XD2UTZ8JzwqEUuzL2WYwJRRmu0vbrAHAPTJaIBgR81PsDJSd6EYQQQoQFSxkos82ZlNu
7EMeyb//z5BO49Qmtc7z2a7/6Jnqp8vcSXVr6P/CO+3wzknVIhOFr239669KBYleObUStIYPxK+J
3EZkdbpP0eX72oTgY9xQNoXfMMxDTDt0wa3U/5L7kTyQBvU2lfn9Te0r15WgGEWl+R1u8qmhY7HL
gTLdcHMXAnay3nV/pIe0cTabnOa+00s913ytVYZydokPePltAd7aFbygwPNAJP8ZWTPwmOsP2aXX
heeZvphOI5dX9Px8jb4M11BB8+csAa5dxHI+trpYPsjKto7QSX27vt7brZrAQcRa9yHb1LYvS1AF
haJGo/SXIO9SNxoUEXtOPVb9vZIu0nSVVi7TIVoUwt/rS781JcughqKhl8UA25t+Lk0nNWboZyXy
AamP+JCl/xnGqUg8CGDAa+WlVfT7XsO3uiBGnVu554UyHIVbWnVr0kJutk1cujkyjdlM8pMZm1GI
rq4dMfsaFwB39ZA4e9+R0jFxpcDx4tMHqKC8MBod3p5WdJ8NURTpjSN5G8bQyqOmBVqAEBgzOP/6
qRLX+pQBCawbYLOrSLFzP7eqvBua2P5x/fjfWhprcZcd2myWQ6pzvlYFq3FRiiw9Fbbe7yM9Ruta
1frHyBihnrKH6Mbe3loaOQuQAY6cyjWcnefrDUNsMKK42L4dJ+kRRJDtmnLJH/VkVo9g0FWXCYb2
xk2+cKBrgRDxLfYIHGOzqC4msBlSd3w8d/bEQw6SeTaXfdgLcWN/b10ThIw4DGzCBCW/bZwwWGVa
nWwdv5SVdlCMPr3rkvlW1/zCV7Nozjga5Vo62dv4Sw3QBQJxAyhHJApPSKB8bKNx2MejGLmlanSj
ivBCgndeJSOSp59Gb5CrQjX+/LMl06KPE1kbtWGtzCh92bg/6hk68P2x1t8jKjSaJ6YIW6Zm1SAI
jkmkRs/t2FjvYoV5G9ceJ1qL4O+VT8FsteEOUHyePSaaUUiXIbilP7aV7N4nYN2DJ6uYjW9dMDuf
1+mKWwCKC/YAEIBsj9adLdVtNzueNUJL2QU+6OpJBQcSIHumOxiQO4dySn/f/GzgP9QtWHIt5Z0f
ntLaTrWA/PGrurdn1y6KXNlTNW4+GVle/h7t9JrdAcdZG5KoQGqrXz1frZ7VRrGYrvS7vCW8DAfz
W2/mzQ2s0QU7ZxXQB0CN6MtsezJMgqogp+bAL5ktJxhJmS75LBitsW8sdOF9sHWOT9i8E6tDPN9O
ahlDbRpV4C9WbC07wmWN6M9eJ6z6XLoNA6j7yp4iNOuW/FZR4JKhrOUA0lfMnnmZ88Uz6sXgibXA
F0oXfyIi6rSvaYJkt6Yw+vfpuiu+tBilQZI8clgAY5tqZMgQ5ehMg+IrDQRlQ504yaonIk6D6sSH
62tdcCAYPvVd+rxEGW9gN9NSpIY6K36YOfkuG7puJ0JtPHQNM3lcjxte8YLXp1kB7pNKGg3frVeU
ousm6LkUn9Z49KyJutmhLpA9tGlWuIzYKadGzc0blvO2ogNOhZI+zzvlHLF92roh6ibebsXXmN0Q
bpiLKPDSWm3lvjfhsduZ+Wg6rh4X4w+FCYWj1razcYNt5NLO6fPRKeIPkFub25gWk5lLs1d8Cper
+FcZAAwbQjmOBz0bZrFbnJBheTuYm4/XP/GlGwrpl/HvahLYmXPb5SpGQ9/mip/Vi3mfJ4vihaSz
N/Z3aRWbu0n/i3BVbtsnDAsssrFLvmw6R5Y70ofTdwV0zrd4fi9ZrP0SoNH6pkGx2Y45ONBKBhHb
sagmJU5XeU7MoGpIzbUJmbi6fnqXLiPXQq5REb3n7XKdEydZpdsOiJjW2Bl62dJ+6kx3ToZ/cDno
oa+9V2BpmMrGRKBamYXWZ4Hfpx3wsN5O+vewqxkgGfM+B5FqVGwvqR3n950A/tTh3xJIl/HGCZSY
frewxz7oOp+ybOYu6mJ+zgbqMxRbi/1vnylnyXsLH4SmvYlrZUZRfU0m/UyVTJIGKrquka1TfIST
/vpSF8ySJgtuVICwp8i5cdy08gtdzWoHwhkZP2UawpI9zIPH66tcMJI1BOPJBbqI7a+X/1UaHAIN
GEsieT9Ms+neZqxvH9Zq+MsJZbG7vtQLq+kmAuNtcBgowKXZWMr5WlpWMQ+SJY6fOG3J3NkADTva
RGvybYaMfxjZLusCmBTCHpReOwxuxaD9H42+hMcgU+wb+I8LzzKkEkQAwOJ4mbel1ozCRt5M6/vf
VimNQrusIF1phruQOpoXK2G2jxuTiI8Hrb5xFpeOXddpFIB0Jrff+tQY+JgF/Ujg02tpkgf4m4FD
2YUBKtdE3u6WgvfF5chRcTs48DfJeKzHFexIkmgRbYxTZE66vcMkxncjhDO3KDgvuDlH2kT1/Nng
oqw/5pVJjcHiMPTPZ2Z8yGSAdVJcIh7dZc5wdttMODcuyoWiMpEpnUFAyhr/3sbCpjKMWSE7x2+z
BQ6XvNP03Ou1yFj2cyAa5WCiC5TcU+Zv02MetkO5jwr4gKiHTnN240K9JNtbK6fVLeGit0kUt6lv
MhqtkTCK7rfJmBueQxGmvmtg3Yiem7Kh3Mr4nR3sg0UZpp2Spen9kCfTL3M2+68RBEmdC/2QGUKC
EScq74Ka50fBeOAdHEs6EuxwFwT76zfz0hdbo4uX0vzamTz/YgV6bJNYosBHhQgKekePv4k0Lb+B
l4NlokgGqd2w/7d3j1SMTvmaVJDSbl0B87aBjNTcBhSwjPXRaAf1W8AIvtiBrshQP6riJl0pkoyP
S9s6vycQvSYYttBpkfF0iDXP3bxXvWxTZwlSm7hKbxxvCs3EOqQTAL8b79NbJ74uZAB2BGaz4pzP
TzYC+dt3oW35dRjaqPdlxanvjFt0i2+vN6vwSgBYo9iCzZ2vAtvlOvTbskoaZQd1GYxd3hTRAVzi
dMO8L26IFIjhJ+CIAB/Pl4rmso/AKVt+FgCicZgP8Ctt6L3rBnlxQ4QRFA6p6hCVna8CyFYs7Wxa
fmQ1xa511NprBqGfLIXx8H+wFKk0xUh1BSRtvpCmh8yoViOlflyFZxdi3ldONHnLXKr/ZFdQx9Bv
snn+tkZfMD/OYyQsH2W+P1TAQgCxx/Zop9V442l7e6FXhJUlGGYB/kFF8Pz84CeI08WcLIBdZXeK
1cI+iDwdvckpNGad9FvKoBfWA0QMmBMYIHCybW0liHStAF1k+wXEmXclRHmQDiztvtDbwVPN8ZbL
v7Qe0SaXytb4z3YOokiLiMChw31YiXjX0+p+T95Wtw9BPsifIigT7UYmdsEimYEAvAlgbx2I2lyx
EBKCtFcq24ccYnZjaBdcOvgvjG235DouLcWHIzgg1FTfwLksCLbAj+m2vxSLfQe5SrujBTTtCqMY
brjhC7eZqiEXeQ2B1hDw3E4gwdDNjkfH1weqtF0Dm9XUKOMNu7/0tV6t8vJ+vwoIdDUBxzu3ts/V
AHzpaDM9v3lgwj3u/AkKsP31K31xPeD5Ju6DQu0WHDASvsHd1/CtyqWAAqaENQPmPzecyuJgGIn4
/RqLTXkFILiDYVBO2jhFxR4sanwlwjZDEO6t1ukPJoA8ulzTrWmS9YucRxcUgZl9XdvoVIG35Mnw
vbUEBIhZy0ZoXlfRmEoNLDLNl9RbRl34lU33uWZSYSeTRvvr+tFeiOFZH3gCVRDAdfRbzi2mKxeE
RE3OdrQSo/JjNUx/OfXSG7s0tq3MyzWzLd/NddqMR7vRrJoASG8/wtTY3jGuv3abxwiyp+s/60I4
gS8A4cmcC5iqbcxVNFCbNJNuUXeSc8Wseak+Jk1g/ej7Gpol2s5O69r60P+t1pIW8PXVL90iulwM
ulBiY5JwvdCv7DtfodG1Q8BrNkq7mzK4AhkjVk7XV7nkFjAuuKCY4wEfsvHpUWgZU6zQdrDSen5q
euhQkmG2d/ZU/by+0oWAeh3O5qV6mVgiXzjfUMeVWijwoJg+acPzWADW8FT6HKY3FZn5zSjaBF4G
JxxPQpBsO+pIt7eDW+D677hwrsxb2/ba0yOheBOlofPDgM3s+JCVpU/QfMIwAq/u53+wCo8J3SoH
dOHWszemkUK9pDo+BDNx8FIdAYU9290t9oj11DZXdwWmM2JBl2EtN52fapSHK64iDHyGDMpgl7WI
3O6arEm/ZBn8kndjktWPutrBAnd9hxf8oUZ2z+6Y43zb+ZgbOu9FmWGfWao+dJz2HdyY4aMRNp1X
zPYtjdSL9rPiDYH2car0nc93apVQjKipSpXE0IdvqR1Ujyb8EfRI6B2gojrtZUyMyrirc2zTJD+M
Kuxzv79p2gfYD/QAELttTnuCoHFpY7pYsNml36akbJ2jaeWJ41YFAfue/2FJbzw8F64oITh0CTTc
eVe3Dw9lj1HPHR46u7N6r1mi2NVhKjkk8G3+g6VYi9LN6oaJks+PWJcznLUy4o0DyPA5ix3jV4tz
lm6USxhRr5/lBfcKVvV/Flsv6isHB1nSVMiZLMbsI2F4ClH4t37J2tMEfKxwoyVU3wH2sC23BCE8
+ddXv+QGSDfWxj7UbmLrjTR6j4YzK7YPCW/5BPHY+MCkgHYjZL707cihVkejrUWZ9a+/3mNKPFH1
M+51ls3e0OPQm2bT2Ed1Fdw4zksbolJKCxmg6NupGSMKl0VkRF1Bn9SnNFjinQ09zz9YBQjmml2v
jdw3oIAuYcauSE0/ggPsiBJQuVviurphhxdGbmxtbQsSFosVdL8xRArYU7WYuemXCDkwa6e2H2Yd
wmcuODU9iEC9KpijY6VN8a6tAuFCT2k9AB6jaWn0yk4o0JVZVt085UlYusGSyBtf9pLfpU5I35fM
C+6RzS9EzYJPGzH26iRa74kyhzV5txdFJPaTKu0bx37R+b1ebnNZmKXMYxGGpl8Ng/oj6Az9L67q
kB/6shlNb6Vl9ZMqKj8xKGBAWqhbg7F3gqW+BQu5ZNFMF+HM1iYxUdG5RZeGBs+HOZi+MibdVyeC
qRT8VvicyuL3pABe6il0adGtXovIhMCbI+bLR7DXzhZjnYrugSpZdmEE5vG6I7j0jlHodyhUUYB/
E2YDox5jGzfjR9FsnWBs1XY6YC3KHGXxrjaGW0riFwxHxwBWNkuLCvy2QMzQW9VVTgDx2rD098EA
HUOz5MoTJzB5k5QF+NX2Hzh2Wt86oTUlHWpkmxaqljoBnJQsqncZhONISO+gS5e+1sv4Boj6wnky
gwBwZu2dcHm3lhotA3QaEV8trhzPVI14N1Rwi0Z2m3oM8d2SrbpgkGfrbVxsJvolGZLE8kMzjr0m
1rQnZCQmMoQ6ufFmXFyKbgaaAgzHEEKe2341WVkP3tb08ypBWw3I6/MIB+rn0gx2v22UzPSDH6C5
tAJLNqbv6HpbA+wKT2MZD24QjzXsenZ3v4x24iXAr4/X11t/+SaKhHJ+nbqE/mEdJz3f2RDnir7o
XXjSG8vKTl0wFJ+TQlVLLy318bttwoG4X/kjQpc2v3bfpUNyuv4TLrxflDZAZ9CbIqDdVue6aILv
WrPDU1+16l5WJH+8Qbc0NC4EHbguppEhCFmxIBtrkVoWo5WpQ+jXddUDPCHDowkj2aPVmOZDGHSl
A7281YWu1Tnhh+s73BIKrQXitVlCvE5EQEluvTqvooGOfD6HMjg6RVbp1EQC4K7pBuW28dC3IxBj
FakM1YM2Fg5ZObRRcCezgU7noOQVJGZBbxybyTSWw8r3sEDYnlj9EdkDO91Ju2pgYlBXpLI1wsX7
9fqPv3Rwkpkazm79Y9vP7kGR65V0AEZQxoUkW1OsQ9BH0bssXro7RwBWstMWlu45t/fXl7507XgE
6DStwK433cTAKoPM7pCxELkYd06/aMcgl9MuLSHPu77UpXsAfGdlYiCKeptjcOlEXizxqehRDDzW
ID4WD6Rz1n03A137bg+6+m1SDBAocWTYD6lKBvS7bAZYCSxk2prP0ezZdrp0BM8bI+6jk61O8d6x
m2A/W+HPdo6WG17mwlNkUDWm+Lg2uaGZObfHJE1CYcwxwBqn6k03QpvI8WJIZhcvygFHoiqAiOc+
Bmqe/P6rS72HBIrqxgoB2yyN8AXGNrSKr1O/7h/zwU5qtxlKcn4EcuWH1oj6+sbLdMGODJzqCmld
pzO2tY4pirXKSVLFByP9Oau74rPI8s95Zw//ydl57dZttGv4igiwl1OuSsmWe8sJkcQOexl28ur3
M/5PJC7uRciIkQAxoBGnfuUtOyu4Na/MJgEgWCKkAOTfPzvnOeLCiqZX4TXPmwmvBaUgm4HL+SBG
Z2j8AWhBCWqiKvZy8q0vhM1IGsBy0nlYPRuzqnV9l480n/Mudo9ZrZSottuoRPvO1Cw7IfDGlQBW
kNUzeDa4Fla1I9SIc54S2s3NVOvRxUMQOvbdGWeSa5VaTYWyl2v/ip08+lSiqzvvbKHN4aloqzIv
Nm6K55kyxBxXNwSgoStfNK+AzxM57Zz7LWHG9KaHyVtdTTetmkAs46B8ffVdIRVwqN7Ti+MMrT4f
maNKm5s0DtJicIaf8CnQnK7Yf8Nx0UeID7WLFwz0hww9LszpmhoNzbb+g8K+hPuDbrRVGnXrQwwQ
TsxZDZwJbcvoMXdxunHzHqqQExU7B2iDE+6aLg1hSXFgZ6/T2ap082xRHOXaCBt9VK82IvWMfEmM
AclsmEHlVDUExF5p0UaIbbVov3noX08HVY/wahfYR6QXB77kgzUpSv84Ksr8NOHaYO9sza2DwMpw
tfHg3mYpVjHWqtdECmjqsbcQ4cuiv5RhaMxDmDXoJd3fCRshL3ItPBsmlymLsTp2mPCgoYWz4TUu
bRIjS1SImrvxYgSRUUd/J5yf+Xx/yI1oiRcRsLhO7klNaHXFEOOgd4DUR2DOWnFua6c6L6Otn+6P
osvffBUXEqjYnuoB+JJl8Jc3WeYuyVS5FhFLg0nJTxFlWvLYWtqc+I2+ZJOfGHrkPcydV06XXnUW
Jaj6EW11zGjwGIxQ9E+/CdOMUx+Xj2Z8DMuhf4rHxO4OnTHU1mFeUmeGyGH384OeOnXzEbXe1P6l
EIV1/ljUE1ENFIg9nZYNegMMTw4NKF26wTfHdzS1KQPgmgSKlxteoNmLM1FGAOqCLv3sRW/7VK2b
gx6iqHLol5YZLiyz1c8G/iNPtZdBfbs/21trSq2Is4w0Kmma3NTPng1bU1p1NOwk0JywDhJh14c4
B853f5SNo0FcAz4ZzDq9rHXhQgjdxf3ATYICr5AHlXD4fdYt9cVJSu3H/aE2Pwh4A39sLoz1c7QU
2G81C1OsR9F0mQBeHDTohzvTtvHayp/NMYcuQ4S42qO5KjKVqmUSdD24bsVp8HMaG8AEVQ1frDb1
7m2kxfXlT76NSURHi/xznQvmy2CUouMA6pEWFb43m0p6rISb78zhxisH+UZyC1CdgNIg//7ZpghH
t63sKE+RsY9JifhGipSJoxu1X2RlOF280E3qJ6r+wxdUV9LXA6LJd/hAC049slPriybCh2QyM/Ra
zLkhLfN08yAKUT+VjRpey66Lr/fndeMu5VPRGoIkQnFk3ThB8yGqqaTGQWF16XkBFnzFe8c4JnM8
f1MnzAZePR71TCSHARnQ2F3fcKC6HEgIIgqKrK1PuCZY/pgm5QXlpumqivIPXiZ0haHzuuBLb9t6
jjEi9BvWUTAPDXiQLq/PODHpZ+ije+SUjZPOULyAiHVL7brVs8TVnY6xyKKgtRMPoJytPwq11oIa
PbHg/ixuDkW5lq0qgSjrIAQ1VS2vdLLDYYRtumDC9RiKyH1Qin7codxsHHc0N6kJSt1BmrKrl2/B
Z2oc+iwOFjSAy8ehDY3Gr0kIjWMtFhjGc5ym4Xer6Jb42/2v3EDh0WUDV0ZTlpjvZnNqViZ0i+50
UC1oPV0AkUDknFyv+tnGnf6YTQSeZ2z0QuNI03yWVnJpY58dO4nzg532/YyRW21+G1rJwRZ977zp
bf7HybbS5ClSLTPeCVK3FgaIvQbB63/wtJfXRwY3CVTL4F1HgXVuBHHvShUofyDz2ZMW3KpRk7qi
kyVb+LfsIcUEDkFT15MwZv0paYRJIFxJQ4uoOhQCI+mxaKeTCJPkKJpYPYgu2RNH3rguUT+ha07o
x4uwvq7a1h3xO2lk37Ue/quqaXhAI8M8hoiZHmYzGT+6VvErTMWwszc23jqyPeoTYEZJ+dZt5SW2
KrRyafhmQ9hdkQax3zvTuKc6soWUIGLxOGfInd9Spqa57o1JhbFHuI1Dbt0qZnick66Pz3phND+A
waTf8GUfvlmdtNA107gk14yrqjorS4xdnNMtXrwTjW5c2hTtoKBr6Okw/6tsPtfyNqZzD1a2abK3
mBkt/9letCCJNMd+PYf19/sHcWOVgaEx0awwes43eMHRiZB+odc1NvRdPPs/R0vexY39VkT2t0Yz
/q5K4Cr3x9y4dyTx1OEdBhN8k+22I6SABi+Y6xIZ1Y8W3/sD5oT6KZocyrRL/VPNbHPnrts4vRxd
EgtK95KSt5pX2yjijtAXsoWX/qDS1B3wi6PX3CzN8f7XyZ+0CvQJBSWYm+Y2rYJVEGU3lo1QtElj
OzGH5KB0OrJLGG3Vky8Ep82vbOyVjlWsiX+iZmnDg1c0yuvhcMThzC5LSvtsnUdVTa4MiaCgoNWK
joFnptpPrWOFEIPsTlSvD4RpPpPZMCZcr3UgbLUTkFaTYsmIJyFIlCr62lhxekiMQfzJhz0bSl4e
z4K4IVGGaCqG8Jq0aXkRvfLDqNPxPGvZ+AcnkYIOZDnEj+ierV7HAm0IPQ17ODPFpAS1HqtvlobL
wZ2r7uBOrXm5v2+2dihkSu4iT8Jc1+FabRgU03IRXg01QwQPgWe1P+ltV/wyNKyG/uAMkhtJmRd6
3De9s6RUhdp2NlwP22ojv8NpCdNXsCLZUZ/nmgJLqmuxj/hEsteS3vpQwnDAyVzysh35cgk9A5cv
bL45/m6KgxgT8lRWhXowKlOcXj+nVPBoKzuAvG4wWcqU2LMbw3sSVbSce/qsh9aM1KvWu3sV4K2v
Ah9MhQRcKGil1bHv4kGtAag716wa8/eFqkWcvdk5DAvmWzuLt3XFEDjRFpTt1ptIe3S8MltUGoO1
2TvvBYoJQR+a6geg+YgGaN3YviXNagOIpeOPkdbMXn699WqApcT6Ew4pQdwqHo7MTFnGwiIxjMNQ
DXQRlv15oWzyS82j8D+BpnV7jMbc+Ea0kO/h+bam2vutW0Fhn99gvYHo4dF28JyrU8zFu66wp3Pt
trgCgCHfiUU2h3KReSIYAW63bnI5lYgT/KXda9UPIf5vxnIUQ5I9qK3+BxhtuJTU7xmINV1f2YY+
k1spDNV67vKmtg2UYgC5HWKR4lSXNXsbdmMTMXkSTAMO7LY5Ellp2Se4OV8l+rcF+2UtXwQoxoZK
VBX9mK2M16vBTBSZGbd6mPU2+XX/dG4EeoASeJK5ZSXzaXVk5qhrFqMCOKTXlnNo2i4/Dujnn+6P
srGE9ArpU4KwgO60brcZLjKIegxcu59c5zwKM4ZFgPtR2mT2zrn8HZqu3n7CdrTBoA9sSE/EhYut
dO9516FXs+FqjUlm4NpEb+MfRMNG75tW5yFeEH2fN78ipbPeLLi9Pml1aNRfFxMxnpM51M74NKJX
NJ3HTsz5V2UcnCbIutnREHSqouJtocXFp6qm7+JDCFqeMOfqlcOMQeXyZqg19RMN4K45KUiH9xdc
HuefXlqjs5GErW6c9XEWxx5MaHkY5y5OgirHQkCWnTWknKAYxw8zJr+Nl3vfNWecpw8I83ntQTcS
U7uWSZt/0pYWz4oW0vhw1Fuv+q/FHhCQc93W3SEtSh2NOzvp/lYqfNlQSevZSq5o44925s6TX9uZ
WQZ5N4iBPoNZ475aerhlqH3aAUBSaZOdtKK2Ft+tXfMp9eY0+4ZGnqHu7I2NaBtuH8k2p4ANuD7e
czMsKTbI7pWqlnIYx7QOFAPL0KK0lmDQS/v1gRLjSaAToka3KiEJIWhojdBTrVF1PlT4ezx0NcCr
QfV2ztbWrucOhEIF+ocuqPz7Z3FSN6DwgtJsFMSWmVVnpy+j6IBNptue9SQt9xCIGyE9L5+0b4C2
RbN1fZQFYAdyZ+XaAww68zxGn615avGAi+1japrmkcrxuHPcNr+RnyrFZME2rU+2sBvRgkekCzmM
bcDihU9oaNnvIDp3p/uXyNZlCf8cgVw0oWjUrR681pnMeWwb+hIAVgY6QnpE0cJqEhvVniZ1j0Y+
V+YhyVXzAboVYmxp7Bh7pnNbHwzuSLZcoRzfvPtQ0wuIElQL63iMvoCWLXHTbtyvhaK3Ozv19yO6
vsrYpdTOQcyCTV59cZE0jtGhrn1tCATnTz1utX/RD3Vwks0TMz7n+TLO514Py/xxSZT0TdTRQPPT
PrO/Z+jxP+Gw63WBkVsKNvXLZNO9tUA0QUFSzPQD9rVeecCvy0l8Je6bLyIvM/cwtp2K+hjed8Wh
pDfyN9iN9CuhaqmcIWNrD/gc5bE/InDy2ERh8gdsMyk270mrCmCZ6308UZNTNHwQUb0pvmSZ4V3q
2UaCWZ2M6/0dtfH4SQ0OxkFqmyd4lV7gtqp7CDZwYrIuR92+4O6t6mRnGbcqSZSaaTXSmOE2WKdm
VV2bXlOYLGNiTm9EZSCLYUktb09jitPSNP+p4eKfJjv7jjNvgmCR9uv+l25csvwKVJEA7W6oxWg9
hczSUzimqAFcFTPLRx/T0uUEUEg7a1kZ7YAGNo4J1x4Ffh57U6KvX9597WJnY96iPJIBb/fLcMgP
pqckl17h7b3/bZurSAzMtfe7TrY6JWKZjNTqDeVqYfhzRd1rvo5eY71aAQN0B4m8TK6R91kXhZJS
4BIzhsq1jcwZmxaA8XoHhvf+t2zuFQmSQ0iVkvpNTli5SuJOMwV8NWycwIMSey0nw3w32FS+LW9a
/qNnrdq+OXj2G6OwlvgIAsz+cP/X2HhKEFRxEcPjRqeGsXpKJm8scBdKKOtnU3ydYZkehr5JT4Sm
KD97U3+hbbgn97c1qMQqAT8AWw4b4+WWEXSmCjMa6XLHEdrrqhI+GFpbvs1R8cQ8oRQf9V50OxWG
jUcF1Rg2KBeBNPVYXQFNKxJ7mhA2ieKk/qohTnqKOgFIcTGS46Q0xSPe3OYhnng5tfJPGBgSb4Ip
FgnObdVGRaNKarNxLmlyvi27ujxqXv0rdKk0StLtq48KdQ3AHeDQYeLdtL9SrdNqXW/Da7w4+mcH
D3dJd513zv5NZipZEECxTAl05o88sM/inlkXnejoaly9unU/NEODIbaHvXWf986TKAwHEh5G0z74
pVcnGgwNqURqOVJOJqZ/OTR2aSEm4U5/nYa4VzGyjsVfLX65s++UVrhHkb89rVI6nOSblhTtWtoS
L4eLZtdcINniBjMQRyNKUCk5SpzpEr0bnEnYR62mEHpYyjqb4RvWue7n+lgSU1tWmu7gWTamnQTZ
o2fJ6ZFCPS9/mTTtbDVKy4FvL5GWzQDuF6eI2fiWit797qqiN89RazgjTSWLZOL+nbExPBVl+cAQ
HvGarq7hfomNYaTDfyVsMQ5VR2HJ7xa79cssGd60JajOOs+dB70vvr1+ZIjOMrPkLb9pVng4JlFk
aUYegLBBo6TOH9XSxGHdLMrxoi2R+9g0oj8CrQ6D+0P/dkt5EaKh9wS2kYCbFhHhymoHoFCGB4hn
jdirY3CeNZ2ZHecy1I/6EC+XSWuVN3XaGz+8uR/oGiXYpqtG6Au7XWQPs/FRw4v/7cNyT/Xn5jaV
QlQ8+PwL5JBtyIjg2SGsDIjRcaoP135U7K9uiQRWWS/OBQ7C8rnxYuNLb+bjl/vTcRNmUHyzKGbA
OCfx4UF+OWgNuCayWr2/1nmtqifkLfNr68TJu9GrMFqGrGjuWdbdvP6y3mcicEbHRvL517sePXc9
jerh6pXkvZaezCeVMvjp/odtjgJ2CDEMHosbqFjXNmYZhu1wbZre+ge9//od5QXjD0YhR+MVAi8g
eyQvp0+YuVs2CUWLZnQtxJqnCkseb69TsPUtNOwdFZQs8hFr2Fs7W2Y9D+NwNTtlPtTNHOOcFu9q
vMirdnUy6GdjXQWgSyOWX0WAtaBSYaM1cDVHx730ehU1xzK0tfdpJKzkWAOO93wKINbTklTVe3w+
K/eI+hW2CnOdu3tP383WhL0BjgQVcwIaOgry+np+Hhw4/I4mFilOkOm+UVJ1QYBcrWLf9ipdofE9
zT9fuWvkmJTXcI6D5nnTZOvqKh5aAGBXhfD0fW927VNRh+POrtn8MsiyMGF413mQXn4ZFpSWhd7q
QgiDbG9lYt+Y9on4SPtWv2hJ7O1R+W9uevrhHDX6agRpRE2rUx5NaHCz6vN1yc305AFne+OUTfpp
MuLan7TIuehaJa5Rl0Sv7SDKkekl8A9vDLXkl59qJzSDQIGoV0UR9dksjOSDOdNLsD0F4/v7iyd/
1ov9K8fiPWP1JCh2nRy6BlzNrlaWK9Bm89SE3vyma+z409iYxR7b8TaQYDBU7+AZEfwSwaxu64kO
IbJzWOOMuSK+GaMePxKPusm5GJvB8wcTDTK/a63u3zHyzCd38KZ3aUpFcCeGuLkbaNNItS/uBuhc
tGxeTrAbdfWA7cly1YVevoes0Z1BgqEVfX9ut4aRZENP1/k3zJWXwwxFV1mpw5Zlg4WpHwmULw6e
Fk17uffeQKvXIdP0QhG5sVy1QjEf02YQpyLLX426Ytaefc5v3OmzuwV/UeLDdF6ukI1bPy6H5UNt
pv+G+jIc0Z+fdiKtm6ddDod/luT8SFap/OhnwzULUo8xMhFX9LCWU4VhSpCY5nQZ00X4pdQAGguK
wn+wZM8GXc1kWc6atZjDcnWtSbugPFQ8RGLUd/bf7aHTKJBw7mRBmE24uloyrHVMe+Ec4HE9v4/1
WZw6J8WVGarDzlC3W4OAHYkOqJjIyNyIoStKGnetORjXUsnioxmD4DH7do/6dvtBchR5pKk4wzFe
3ViyYgnmEK1+nKrFQZ/z8TAaU/0p6am+31+h23cAwAobAwYB0NGbVDY19TzMEtW4zlCnfRdX59O8
tO6pK4rkOILG/XZ/vNttKC0wCbwlZwJGk/5yG3bs7hyyOz4lXj5cMBMTf1VVinZvVEfJKc2x4faB
sqo7hZitGZV9AhQBWT3qSy+HraAIO+hEmFeAnPERpN5wyDWa5ZViqDt7fmtGqcVIOAXTCgTr5VAl
mZxQsSm7ijwTQdz12ZdI2MubBfeSX95MyXbnXpSH6OWbA9aMoInXgJfnRm7ZQjw3qWPYnyOWaH+j
De+IB8jeEBKMuqhQRMajwLrkTYE3H5X+oDT16t/7q7oxvbKfS5REOEGku3qJQn1s8zopEeAKcdPt
PQfjxyzUTq6bvlonjZ4Ip4NNS3R429id55guVQQtfqmM+AIpzj4uzM3p/gdtLCLUGA4FAFVq6Wvc
KBRQqxi4RolWhENrzkJKo7b6I8TR+oKvBo6m9wdcXSx0YnnY0C4hxgT5QwHk5a5xQAGUdJjygMqK
+8YKkavuzHgvv9sYBQo0LwsIEgDG62w/b3osTNs8h6+TlU9YUDbHpXL3SJ6rMy6/Rcc6jzKODs/z
pjnnmCLLaqCfgamVvZ/3mXZC1OIfZ9CW2jdntGf8CCTEzgyujsHvUQHEkNRRQ6aPu4po+67TYFk0
eTBaSfkZX5r2YQgxbUV3OK08v8qEpBH3CahxJHeM95lLP+1PfgfJXARjAYdhDb1UDHOeeFTzAPVm
96NlEHDhcuX4IgrTg50szVtF8YRvz2nxPTeb+sv9TbQ18eQ6tPNIpsk35d8/e+PrnNbvUDVVQJsZ
hct5NH6Eji184rPuoCt6+RZyGLfeq0c1oNQjH0CfHhWe1dZdxmZqvVlUwQLZ7EPUqfpF2FP7tVUn
921aZ78SMBjf74+5sZHZX3TsHZpct9UbrSpzXP6GMvAqYbwTlSL8WFHz6/1RNrYU8AMeYJ1aDYj7
VZ0GpSYAckIpA5R33b9ckabZaRRjVl+JbFC7KvSorHA1ilLbzyoPeZO6DZvkw/3fQs7fs/tdbmxw
bJT2ifRpY61bW2Pner1m5VUgiwnfQ3P4dy5ny1eSXv98f6StWf0NOiRC5CJfv5KxVi+4FRZVIMKw
O3t5ZJ0XY8ou90fZ/B7uuN9PBaVlOevPdmncJnFjNksZtCmpJy3Ixq+M0CFTUV4Jd/o9dTh7UFKA
6CPdsF8O1VpWlZa4oAWOM+lfRyOHEdornN23iAHLCFivBjuI0jitjxQireL1R4PSDJUM8LkO5frV
nYRODEjapKuDpc+UY9sPc4AnY38aK7M4ot9NxDN1xk6ss7GKgJAcQ6WKLnX8V/M7plWEl9dQBWOk
Gmcj7Cvfm8Y9O8aNVYQVQw9E9vHBz60+zUCYn1w/LINYy00/S+r6Uhs6KnSKMpzub5g1T00uI2NR
EDFJquVyvlzGLKd2ryqc9lbEzXQxmlC0PkY4xft8xILuXAM8fxPZzTAfB/Rwsjc6jD3l1MyOGHHp
9co9scCtKUabB9N46HH6jbzjVMRRv2gzHz9M5b9CHzvI8PiF7uRsm8PwfoKwovB2o2vaT20miHeq
IBNt8yEaMyfAgFY53p/eVWXm9+zy40Ekyj7IDdleJLneTJ4oA2vwMsMvKWbaR6PoU+3cRfH4YM4x
StPpoKSXSkcCcmd1Nz7SM0kHqIdDQWLDvlxcD3+3SGmXJqD1YXxWrGp80Lxe35nKrT2E/jIBuRSf
oEy6GoZOw0heUjRBpJjqF09pwnd1ozoXpdHaQ52ZyqHGOe8wDEt3xrzRO+jZJD5bSpHtpJAbB4ce
LYRpepYa6cjqTkqmvtG7OGoCUCDl02Bb5TfKRAIVxWjYuWm3phbMCdkqSAL+yF/l2U2b1skyaakt
gp6e1mkoIc+xh17ZgpVgJYJxqQMF6YTIb3UTQHcOFTLlLFCdEvXWnJ3G14zewBnl+VTPlOLb95Ee
jtFrtw4jE+lIbAIk4BuwfF4SCqUCYiD1yuij0cH7hp7a7xCpb2aRUQAP8YBQjCWuXC1Y6DVd6WpZ
CofM6f0S2qNfzmLvrN9uUDkM3QLYrwYJ6nqDFnmUEKGGSRANgjM+F5AQfKspvPppyIox/KLH3aI+
jKPeGudBHRLA7IVVKic6AEvm+ghypHpw/2pYy7X8XlvZFpWEXBKUdWwX1mWrO3GbBmU9GxPvlkr4
OJtRQW90YsOd1CKcg7qpFseP3dT71yD6DX34YWr6GMaJbGR1WearDX6c/mQb7Q9thpx0xkwu/tw2
dVYiiJQle0yVm0PGZKICAQYdwighxmrNzH4oY3ycsgAVmOkxtcskmKocd8q88Hae282hCC5AUyMh
cnN/KR5N4sJbsgA2UnZd2lj3pypzrsmSf7m/GlsjSSt6Nj1A1Ru+bVRUQNiiLuWgFbbfGU0X5OFk
IKyQK6f7Q61NvX4vPHRX0jhZiOLWfHl1DCgWRxiIZQGxpv6zMumTQV0zvC8KjK4Zy+O8+EuwBn+l
qZqlDzasW9fXol79AcmtyQ+i6U2D3nam9G+terA+dHlnKScnT5zqMOlu+Y8ahqbmD+1kfK1cvFh9
PS9Am46RMe99zebE/a7Mgy66vft1AZKfhnsaOCMGZWCIU1+ojTgMNFZ2Ir6ty4IUHrFuCN+c5VWo
gsNlXIJbTgMzwQB46efkDdCt6Hx/ebZG4ckG5yY9yigZvVwdALmdlztOGtip5x7TGNmjKpnt4+tH
4eTzNgN0uXUvwLt2oZjfJ4FVzNYRuznjDO/wlXYscqdxg4P9kGBXydp5+S0JfJW4wssyGDM9ej+5
qHJbdl+8/hJnFOJIAOWg9NdN5lmxx9LoI0ZR5+YEDyk7oxNv7EQZGxuNPggVMCnaTsS6unYaxauo
/mXcBaWYnZMTZS3Ki5Prlr5dY96zsw1uIjemTrJJJLGVGGr9vmdFjARjt6QB8JD52g9uCYkkh5Xn
YRP8bdJiRMHV1PhbzdO9zErusBdJqRyaxNv6fe3dqKW1sWPLgkoaVF5jHBsjEgrMJ20xrhP+tW+1
eBq/lkDd/kO92PkpVOvn/b25Nb6UbLZIzGF4r0+AHVpZWTZeFgxlUc1noj63gT2c925ge1kWYR4o
mg8t8Lv+xI2F2YGxuFm1E2DJ9VzPAuKzgBYQFLwNnXMkQg3cV7IgVofiYkwtF7EJdOtjp6XlpzhL
E/1BmO1eiXljmxmUakk/iCTZZatthiD6iPqthS3paBnzIXRLYfkJ1W+wt9AYXv/AkURy0ciSEnn7
Or4zHNAYVlkGlRhV3ddwxv4oXBH9nIzZ3gvpNmb0xWD6y9sgM0NhWU1Ixt5nxaPiptERnX7Vb9Mv
Sqp+r0Kr2jlEq1KvvH+QB6DVghIuV+r6EPVJNwqvNrPAQjF68LM8HT+3JWrDOFAnqiuVlIrp7f3d
u+Yw/x6U5r4lG/0UB9ZI16pFznPA6T4oXLF8QOc9Qnpsmq9o3WEibZfjecA2+TiltoatZjUcwD80
J+LH5p92LvfoL1uTzsMILh0XNSBRqzoXuyeZWt0lsLBSPlgd+ofJc+s3fRSnx5C8Cbh4hsvx/UnY
eMTkRUlYTckWldvVI4aOU1baSpUFeKIvH7oKAJhQFfef+6NsLS+dGCiEUiDFXkfvSPTgqN4RyCyx
q5xLnKnPKBKITw3og48ZNuk7j+bW2eSMcCw5Lxz11XNmd4Tnracwlwb15mGZqpMV9VjU2MWeOP/2
UMTl1EF5dNZNCnWyJ4wziiywG93yLTH9U5vacpg9a89gZXOpoL0AEqTDenMFpG2iKDmg/SDu0/KN
6ijjQ0htbafcuvGcUU6SUbRkld0IK3tq0/bOSKKFqf0yvCvDNpr8yUsWcUpQ5W9wYY4M/eiFk3Ae
yriK/7u/VdbaXvJUotvBTYAgErHVOmtYzNZx2oVQPitdxBxBjqvXSEFrIFCWJhu/G1ri5N9KUWHr
7FJUH/1EmVGf9zvPqb7MSWqbx7ROm/awWKlZnkqcNO2zV3vanu/YxoLwm3qQA3gDbvlP4IxLI244
O21LVpPlSfFIcWPn6GwNwj6mLUwvk2FWW3kITaq/oKuDhPb9hcQm861lrnfqIRsHVOaWbGLw69RK
V48ZCkLlIGVBA2tsnI9aOCfvWmtK/p5rN/8iiNX37AK2BpRaSdQLfncsV++ZA6JRiYshCpSqEscu
QUuzm6L5rassPwya36f7u+p3aLkKEojU6Y2CdJUZ/qryVIfYdYzVEAddIaoPhr3Epg+VL7aO9LzL
T9oYDtVbN1RtuIJ0PK9jvwyU981xfrDnRbfORp+56bGULbe/07QwCnABaTwf7a4YDF+dsyg8dGk5
mYd+0jWwxJoRRyfbS4yMqrZrUIeB46P4ZZFqyqFqogwBXSnBc87Vojp7Tqo0DyJ0jc5vpjw1jkXq
NHStwV8650abquT1dyQFcQIK3j/yy/WMVHpputBY0ZCZzfk0uhgoQbYxjmHXzjtDbS02XVVicY61
LFC9jCdy/mqkvAo/YPLmICz18nPXVflfcBfVQ5Ip+p/sLmqZCIGgGcXDvtrOIbwKs4gwdR213jlG
lfEUaSb5Jk5sD8ui7Ekfbp1RGp7U+rm8pCvVy+9bikztAe/gIauq7TExrOhYY86zczNvvDTgpJGi
kh3q2+60ig55JDxbuWp6p0LtEtpjWzTtRwRBsk/3j8vWBz0fSi7os5olBDHUmV1klFrs6g6mkhUX
p0KM6g9GgWlAUQDIBCJKL0ex7WWKB8mYifKm8TPq4he6eHseoBsPGk1DQIdIv0km8+oCzZN4yvFx
iILQMTAEyTTlBB08OUOr1R8Ku4kvkZurxyjnzrv/fVvb3vuNyjPhbKAN+vL7erXT4R1xwvppTg4t
R/5SDbnmexmfOw6Fdbg/3kYESekSs0ipJUIwvdr1HrQw8lAHyTJzVj6YreaeM8p/5znCYQ4NlRzi
7LwHCNwcVJo90BXiP+saVUezNU8tNw5GTQ9P2bgMh76JrQBJGuc4VFZ39aip7kStG0cBeSfMMNGD
g6Pqyf37bH86rS1CRWnRu3FL7anO7I5k1+m/KoNnnO9P6uZQ8KhA5/LMc8RfDoVhoz24Oe9vmSTu
ubfD3C+UInpyxfDzD0YixwNCzgNsrQlNaekVVlGjyOZaQvQHLcFAgQZbVfwosMXcwx6vgasyzoLg
Q4DH2eMNvtEPmKK47rI4Dtqu79+YrpKdHezuDd91I/tTO6Lmd7KKZSkOZtiaf5mVId6IpSj22rP/
zy8im18cFlqLq20b1cIRVY4aeaIJ4xhrIrtg/NWfR73GynTwFHJAMTAVWuUeUM3iVgr75nR/8jfO
qrwdeKNgz5GE6S+XGVZPOVoTeuxt1iOlljo/C0NvkXTKLAortvMHG9ig6UdlFyA/lb2Xw+XVaOph
Ja3kZX3vWE19Aj2xi//pwEfvCVNu3ObsJvpcVJEpWK+bGlO14PJS1co1KcbxADOveZgzVQ3uz+DW
QZHgRanOCi54/QjOhbB7K4f8O9VJOxwt8FrXOYPW5Q9dYvy4P9jmcpEHob8jxc7W7a54VO2q0mEc
xtC3rEPZVaxcqNEFSSvtOC7kBTsrtjUiFAQEtyh0mTdGWrXpTLwtcNhhIqCT75pFD4whjcKnXLHn
7mjlhaPuXOhbC0dhhBa+BIXeQFBFrZCo5X0UpEnKMSxMD5KAvTfK1g1OWEZcQeXhto4dwi2itUco
3pRKDxDDxjz40kBYO6My3z12dCHwHTdi63J/DTc2jGw1o68J4w+y0yoq9EaKS3Gpsi2tVHuI4yo5
Zcbo+CGwgZ3FW/v4yMvOlsAF2YqC1WzL1X32YKD6vcxeOiTBEEeFetGLsBPHoszD5dCPeqN8DUdL
2Gej0IvkWtqWIg5h2YKM0ZcQaIyaqu4n1Y3po0aZUV2zvhi+5EWb2ufUCi11J3DYmpnnv+3qRmyU
Oc27tkBbBODI0ZwHxOvGTvex1Hylt/3/Jga8mI5aO25N68Qvb1P6d/Soqf8sw2d1WqpDVdI6NpRW
vKv62jy2XdfvrLxc2VUyJklSRJBgq8n2V8kf0suNqBpiBqf00g/dqM2+rWjxocdJ++DauXJEA8P8
wfKox6H3ig/3N97GUQaVI4UZqDXKZ/DlZhiq2O7GNIoDWy+N8hg1OY1T1+oK/RJNGHP4s+r0eznQ
RhhKegAIikCXrGSdxxcIkgHExE3BU/TkUeur9myNY+YvSq6xiSixalgAAhWMX0m9+b3EBGdESfRc
KJKvPneK6jTTwWAGSh3a7ypHrWn4xdpBTxtnZ2G3ZhbSDZqHEoxHW+TlzDqzDVavkL2QNJQhvTC0
S2Fn+sWuqVxGqlh2TsrWrMKlICsCfgApZTVg2hepAUIwDeJoiL6NbVYDuBLpqbG02XlI2t6rfK5M
70z2rhQ7g//+6at9jFspgTY5H2DXdanK6rWQrrZgZvs47SGOKqY45vA44gcD0ZPmFKXVQL9ziOKj
0ZHy0gWJVd1vDLd8p8Tt+CVqFGCxWaS35Tsop411qCMtfHCMvss+hGHSffAat3mLJi9+qHXt1su5
ca2q3DkRGw8NdFNoTNyQ2CiuN+fUxMJEijQORJ3+H2XnsRw30mzhJ0IEvNkC6G56UhKduEFIoghX
BQ9UFZ7+fv2v7kiKUcxGi9GE2hUqM08eo+8JGXXKdCWC6vjvD96fXiZhZ8J8wsLoN5QJ2VOLA6Go
LrvNMjfxiqlS50d/MwH9w+2JdSyWGRxBvJR/7SfDOdjXUIXycghQveQeChR8sa0BhpwPLPz275/J
/cMRjPHgguDD8hQG1S9lbCPkaWjPy5LCm+PyWMyD3lIYWu6XWvpqzcJq6MqUY7q4J+OaoUnx50xQ
WM/aiDfpBs1+5HPUIjeNWd89PN/2zNfuJC6iPuIf0NLCgX5N4mI+9XupPymkGeret6tSfVnCsGwz
vyPPI1vHorSucLQdqVjbKq79cu0+oWzax7/8kH/4ilHyYaID9Q6Q5dfzghGKXKPVk3TLndyzYtzU
ySv9arhcG/78Sxv0q1T7fIORkQr5B8UPetRfX24X3bKR7sdXXG9OnOFzJZxslfYk0y4Q5ZpV7iLf
FsIThxsb6bh9GkqrUWlYRgBM8ErnOLW2yVnB5z18GdUuhzH/93Pwp68ERRy8fnp6jDB+uWU725G7
3uDbd03M728P69HSZk4DIf6j1+X/vg5Eo9A+0ZHB+P7lpRa/ryoSXcQlRqnOETO05Uchiy5b3b37
+O+fCvdotB7n7Sr7oX9e6OV5uz1gAXNpL318NK0X5gs+J1nYdo///kp/eoyoTxDkgGex1P0FLFFF
u7b7LMUlaMybkHV8SHCfTG1MUz75idoyolzaXDlD85dR4g+X0v/Sf84JspDgfm1GiiUobRnwbfb9
Mhw8Y6JbA/nrv+9vz64woDIYfeEa8sstIWZfdPM0czyIa7vYW2s4VJq8L2t1/ubsfu4Of6lKvBR4
JJUJitKvLV292IV07IYPFJfVVSVVl00hE1m9GocCZFUZEv/+6d9/vj8c/wQGBCcEOsLvfOdiOQeg
bEhnajPNkKHm4rpxCGzro/ovJJI/HJSzzpAAJXqM3312ltpNJm7j9lJpa9svExe73quKy3TIRk+j
7tibXuu7Dapp+KUsY7f423X0hy7nvI3hUqbA/E57WMwk7bK3EfDYfv2jsMDsyZKumkcnFGJM5yiU
j5h1gdRi/deEny0zILSZ6HjDdA38+t5dyPA+bTgyXMPxIlh2UGXpp6JAXnv499/lD4eBoYfFJBUR
ZfCvoFId+dvatGzTBlqyk3R1mPZ2u1/0gbdnQtLfF7Xe/iL2/uNPBEmTaRJ8iS3DP2+NeOiVXURb
e7lGwvvqJL14Mn2nmMv96tTMS3sj+X4pb3Zw+e8f909gEh0GTzHlmIn515cGPTIdYZDtpRuZihhv
iRQ7RamyN5nAin3MqTRCYCjSD122ba3jEXMXe0i0t9H6/O9v5k/PBBKAM3Wc5pBF5T+/hqXzmJ2j
QOA+GY5xynzvvtalP56jW+xF/+WX/sM9hkoGkQxY7Ln9Ob+b/zfiMmXLqh8oQFD/ImQOM0aM+Mvl
//0z0e+CRpzla7/5EJX0KwCHK68inOgTJFovrWzTHUrq4l8+0J8eM5pRAG1k2GdI9J8fiPTBdrSW
EAVbULSnWcqozjxdRS+6VZXHvmDtnv7rh0OFC48IPhXNHJ3NP18RU2BE+0kjL12BeXsa+6QbYr04
LEHa70TB//ur/QGUoBNm+wmwHHKd/SpM6XxgQKvgHom3GFfxtW/wku5k0D4TKs4k48s5HrMFgeDw
KelVVaZFkUAfN1NgmVNIITbgw+VWHDoVNtUhHH3VHcbOXYqUGIrR/88/CI7FWDOduw7Ebb9Od+6M
r0mHzeclcvLpUCc6uMJOhVjk2G3vl2TZ//J6AV/3PwsZxHK2k3B0kA79FuYBn24Ad+mbywLr4Iy2
Y8qamFiHztuii7/8Fuf6++tr0X0AkAJGIfP4pT7jHEZemrOISy4VM+fVumHIHp5tqVNcJOzHnrH9
ayHmsT/t0VSvmUGuoVM0qk2JVnoc2nRcZBVew0rXV0KXyTskpmnFCFbb6BhKpcocqWuo8q1RVOO/
vH/39/fPQuR//prQRFmm/vPoRjseuNEIgaqOnOmhAG77rgr6OqSe7h5mUxH4PxkcE1RQMuEGaiO/
+SLbVpqbsBN4JFfoaeq/ND2/P8HY1HC+IcYAvP3mVc73uZI0dy7VTj88OrUVpp5KksMmN+dpWPXL
v38Jf3i5M3LPhUuP9bvnfG3ZSomtFijnmEcqXMvv1maH0JSEgDr+3vxNNfN7ceXRpSuGEBD/gSvT
+FzxVhvA/amX+rOq4GRr2zaI9/2YaFCzXmB33vyl//n9nofTjCE7sUQ0rOzU//lLowbo0bC12+XQ
2uNhj2dx9pmO/lJIz4/Y70eKlSlDLV0O+rlfN1+hrAt7a0VyOZeTVx1DVCzlXWei4JA4xqpSqQg3
z1Slo6/Oovr5UAV6jnJsEzaTytja3glh6dyzLC18XXRQ3g+FqORdMM5kqU2O3MYbVCXLnKlOm541
81SVUHrccj4VpsDsbCwXvT3MqhNhWu/kjGe6LQTpw6stJxzvo+TbZAvr1R8D+SCpsiUwnlu8xmVZ
7WkoaKtyaIfWx46zmcm7fevvHFku34zRQt4ku9Y/AmfbGqQRwdZlXouuI+OjVCLFcQ/PQAhj8/P5
Ea5SDSwaHMclqEy2J5FpH3AqE492J9vXqHH7V0fvzXSqXDE/VzG49sGp931PxaQUaUBr0bY/sYip
+ssVbMhK40RUKh0CMl2/qKJbCBBBG9n6J6VCVieJtZrhW1l7YITGjMFny+7j77VKxuBQ04erk0sy
W4uNQrtMN63FqvRGIpcq8zXQor1epWXsa0jjnvd9E0ltpZgrqf0HN1qL29YoXOjqzt4VWZ0YcSvd
0KLiTdPgPIiuGL/IwCrKDbWITuz3XY9Jd2G5o/JuG69nN0sUsLZdrubI6sR0SaY2xNR3N67WMIOH
1Wn6XS94Z7PQhdcM8ObUmn2cs/WclXOhQZy2CxFv4r0q3PWVhTGdioTO8LTaWHBfaMH/kMKyVF3e
LMbVKQ6LEcFBcO4HsvAqNWYQiMqPuBs8P0Pv2Ozp2knx1ptSIe6WpWJpMcbxZ4yNHQEjTFYvY1AM
IxKzSXxdcHQVmRvP9OSGYpfAcYO4dyB8RI4pbB5nT+UuoOqIqUvgXKGYfy9K7Ncyx4HsAR2/NGUO
Ty0ROXCvfi5M5dzRxixfIREt3aEa5nY6bKJUUzqRdbemIXb/IosTrH6zKdjnD57xIN+gV3wyc9LV
aW2W8Mbq1hiqXcTiUfZO62RMIm3WFEO4ZltS1Z+secL2N8BPeU2R+a/XbROLnrDNfnoux1ZcN4HX
naxODt+NF8rk5LbGGfKZ3AyRJZgQf6qXPmxSq3M3nXH824aYRBxd0mkPop/O5hWvO0l5V32ja31A
VUM2WGcLT+SLTZ25qcbRRVzSDv5VBV7dp/ag5uu1bgzM3agsPjm7Xb8mlFCBrXpdfunbonm0g3F/
q6xm3rOgrhyTNW5R/iAJqbLS2t1EnbWoLMvUIobM5EUbdfHF4Cz62XNH7yEZhLemdV+2z7rdg6ek
9FeV7aMJ71YJszSv6lj96H3LuOm69eCXUxz3FQqu1UP6Pw8NBt6RrO286jezpkm/bxb/fU0OTbxO
BUkTfXOPQWvp8MnqaGzyde6DMffMXJsfyPZ4lOekDqq8Z/8nLqxl9G8kK7P7vaiSXKJQx8mE0EmT
Qjv09wyP4q3Pe5Z7MpV492VSzOqz5YXTnJtFufd+6Qn+CLopl8Mey0zvKqgymazda91O4oPYXA/Z
cDc4/LqmjBZOYdc9jIZU+yww9fpSlWIus1GXck/JP+EB2Sa94AwddOP3NiD0Ki24zGQ+k1BbHJcq
DJ9Du1EfcxiLZ69bW31Ywm0JsmQOq4dgsMLyBJ8cIZDpxrXMKzEFKxQtgMCchj9x6HLKYk5Vabkn
f25lefR6lkjpVs7TrW5du+Wmk+qpcF3Ar86nb077qPF+1HZdVgczYRh1bFsTA+2wffnq7V1T5TFQ
GXGtmMA9zVZVrJmsw+AFfG9aDo1VTn2KLnP/sNjznmVsOt7T3bHMC8Hb3ZQlpSUvJp+hOlNj62A2
gS9rm4ecmSR1rKF7QOPWvEKwgAO2zcum0ySxl7eyLEbCk7re/kZexPIi4FpgYTC77ZsITDgeSmz9
wjRRC76PUc1rZU1dnzUWqM2CtCnq4UPVUIjyKQgbedg2HUXZGNvi3kUO8MlBlaCzRVfVQuha5T2j
5AaDtOs1Hp6KxQ4XGGlb920/E0x4HB1rOuxlR3SiG5E06DtysXOS3pYpi6NKPw+odGhNiawNSHvq
iKhu8dbED4UUAyfdJxfjTEBbPH7Dbt+jQ2ypCA5OZEFfgKeKiaqPf+BlbxdBcZr74az4i/yaL8XV
IP5Z0LaulXWD68hDoyz3GXigHzF7VRD01r733meZJLeoj5AbRgaNSzrKfu3IthTmk6e34SZoqzlK
/XKC3ESJbO+NO5knv2/3p16MnFWMwsKPuKCPO/Q77TR3R+te6abF81VMZTwefU1sXZoM62KgVWIH
mlqN9MWNN27+ZV2u1bey51ogHbGq2sw02/g0+17VHpsNkcsGzN9fYcWzj6x//PlSD7PzjfDBhniM
gX9hxe295ppf7fLQTZH6GLbdw1IbYQ9ospy5Bu25T24RORRlblYTnRy3m8fMK4Kwy/D8XH4GXSGC
dB/sqjo2ZokkT1mZfCDinoiQ5Tax0r2nWmYSGmBFmGtNFCg7aPmx1uG201tUPVh0L3yTOtAKlswp
p1KkjuqS+6qsME2xTaAzIwi3Sn1vbF43sVY/+8FVW15EMjag2lb4qfTsnuc/sPyOjZMIaDBwNYWg
RGFtR37n1F+7+X6P3XXODC3z58JCDnecufsv11AXSa5lQXM8UIlcsEKzxtCpa5xvkepRdcOwmF5c
v3d3SDhl+ziZPRGHrocAm5ImFd8P+A1seaQLzmTvLnq+aFGr/fQ6q3torY5AnUD6UmVlHA9tpppk
07lpz7cWWwzzSZd9HV40blPfYlVFfMVMXB98jmDaHloSJMzJ9Ij8j9wS9kNMIrymKXDMoV/lkNwx
wjefiLdg9p38MZJ5FxiobsY60yWoN4YbeS/FcLBrWyzpUNqUHRLbqghDHGHXN5ZVDn26TL0YMoXY
gvq46YFHlNv+Z7cvzQN2aUz/jl+RGUsqye5e7Eun3xNnLU9z2AUJz8uiH/vQ9NeV8ZZH25aUQSz3
2T904zwWae9yw2bkSUiVSt+m+Ftti01KHME7CCcVfhVxwxNm75N3VTQyXvgEQJ9pMXEpZ45QA/l5
VrX1aen24S2zXK3TCAPbIfcbb7UPe9u7bqarkXtx8nQQ5JB0oBEJ3BlcHpEkvocERDJHVFRFm1rK
FB3Hr7JuZkwpZDqM88Zf1lty3wv2dtSZiFThQiVKnbaFnSH7M0Hj1ZAa8HNwg7VGmU8TC51SElQq
ZpezUpi1fSf/VhdYJVfOFymH8skK1uQ1mm2KfCm409eGmKeTqqpiOk6kZGJNFLrOBEI9WD0pNjq0
OPCdxQol7PrXLbG3AeSuXS/Ifa26C6Fr71FOq/CYP5zaS4fJhdOYrJPTHe3R8iF0B3A0crYamB/a
qivu/fgcqVz5bIrhIgVYXTJhCcI6jVupY8WqZsGDzMIGWiMvW1MrDNrvq9vt00XnV9ZnKW1MimaI
6k/OmSCSBRMGamkTQh9PYUe4F520NPs7HGCJHtNq/ZLUw2hn7RJvb7PtlDcVWTImaydPjBfMyU6T
IamgklgMOy3tofTvJr/o2A3GlXOljOWok4R2N6ciVusjNikB79oOBEFfJrTf2qFprlRYqDbrIsxK
s2Uc9MsIaW9JK2cOFUHAntZZtU7bkmIDUwwkjqu2OjgrjXiWdEw2OUfV6TJWSdOPqvU33IqSOmpS
qoxl3zoWRJBrhoNIpC62aYxSmys/j3XdzynWP+4PZOcBLUjSYVYdjYM8qKbjkPkEtagUw4/xoYTS
2Kc4DxTfvdVZnvdBTjrXNB8d39N5EpikllO+mXYBOI91O6UFS0vYN+NYf5mbPblHsED930MzqeNM
m+SnzZiUP5bRK76x9nRkFsSjvWVh4Q+8LDbCdz17pPfJD+iwKzv8LDEMnNLOmtq7crBZwJou0N8I
FMIZPnHQQWd+P8wqN3Re3/3AmV7ODmPWUdGPvFq7s37g2idbNKRrfL6kpVnSlu7lmxQbH8+dzQa6
jA7grmAfo46uJeofjGj6QwyimlkICI6oL4epZZrYRpU2lc8lXOiAN6yUg2mLYMaQMxBT4S23MBoC
P2u7QfwgPGr64ZcJVUP4GLylYzXvdb40lv/qr8xmma8j9cpAy0XGhQVPMuZ6vmlL6deZceqtymnz
hvP3I7EUWXZh3gIdjkNKfA+zZeDu3htCUTofq94WnbdBIib0S1v/Whe1eg9WCZWjkYxOKeQU656O
PWB8XUdRnLZROipd10XzM4tgrA8Ezc+IF+BZLlRFbb7KGhO6dIkm28oo8M1VQRgKt83Umu+WKuvr
3tVz86lzoAL1lgyfK4Ti7XFQJkGM0A+Jd40Bej3k8SzLU1xMS5vTdw4QWByzDSe5Yc+Q6sl4JX12
0XfQTtyVyVn6Lo+11CKzi/AMGMuSMk4yy/ST0Ny4TZXZa2ZAsD9xOBftt93y9ZKGUIPanDu6uNOj
V3+E4eI3eTBb4vPm2nWXnw/1dU+WCo37GNpjhq7AJdKhiQDa5gX2nKJ7/BKbcJ2yWSltZ1BCLMqf
1a7vbbGjSUusvQ9Shlx90TXJ6KS0VtNTGZtYZ1GDA0VqTZP1TVA0vhc67N9ar9xxXRbJyt0f9AET
cUjX5fjaibn+BivJGjHML0ZEQU2sjp6iI3XffGnsvv4GTWb8hP+SfJvC3YlOenPGJUswgy/TOTQD
FUN2a59Vu4y4/iV04FQy4TAct5X/bV2n5c6red20JhHkXQ+tFEzduyrwEWg8Sg21OsjsUasHwd99
FrWVWKdQOuZrIWXyudiWJskLC+IVT8I4UZl9APz0fxKhtILWcLk1xV5lllg96GDxHri5Ul391NL7
nhIZJ29qD33u8aRrAu47bOrTYSiSn3j+jG1KMzhNh2QqfHHEFyFuMi+uuFBNoeQLXaNzo/BPX1N/
CBzS2CNnno+9PcbfdNGYN1+5y1XgnD3qiG4171zXnJV4CXjBRK4dtySMwTJ1gADeFxPE92u0j3uG
eWz9nf4o8VMTW90VoowlAqVYYRyAB4zFZTXs4EjzaO/q1CSqAbK3G6pHuE9RwkDryVPDZK4vJjLG
LETxgeUcqlnMt/BWjMnqJa57CtMIBNVZJb9+M66TSGe3E5Qzz6j42hqU/bRW03qP5JtmaPdldUPT
zLhmKlF2sCTmjUDqzQWwq3fLoy+E6SfSasB//yADt/xkkxty0blu/1nt82wRZkHsTFo4se5zVVTR
kO7xpjoMIuK4zqrK8HSsSCqAyzbXHGK/Et/3zUnebGuZGnL3EoeF7Lgna7rFxi3TIQYkz9Z18B49
e+vfmiXRhJxOsVKAz/NgXzI3roqOVU11Rrqd7WQVwHKZBjG2q6U/MG+E21jd2VYixoyOrrKOCBPZ
dqCDDD43Veh0uXBXvHQ9AC6T+k6I4UkT6f49FBsxfeUW7dT6JJ6f20YXn5X2iiJnyeD+nPk0d23i
oieMHBF/0vWieY+yOauR3eitgJIl07ZhKEvnAlA79aek/LZg51hmsh8HKkxZxeNhYGr/6XoqrnJs
xHvKyrJ5exoMHrLQHmLxXeFJauoIQDMfnbPC7mrZx+3eEo2s4AMuycMQTisXtGXvABvR5C25Bdra
HfagtzgMbLyd1Ja7e9WvfejzhovwFS8X1Gyx2OQny3eqW+JBdAiip/uXyKyzn9lhrR9V45Z8X6UJ
r6ypt6Ir6Mexw2JpLTUmt2UUXpFjrj8GvNmIfYA/9zH4Blim9G3srCV0FPqVRazvQ6DWKTVL697Q
mZn1JM9SvzSpwXgy3Q36fqKNfeuScMWnhmX8U0JcXMVAPjc9fpBr/EZunXjcyFagVGhsUuFBxsxi
7d5vD0nSNxWTdu86B1/uMkRSFdlfWAha02W3MFunSeGGdyIovCuMhhM3jbdyfdNlIL/TwbkfnjTs
AipyhAmnGzyMfIYiais6tt2ZTkVX29doSIcJYnXR6zxW5fCt9lYTs0JLyhkThyScD8teTs8bWJtL
8162w4FeAGgxWvcaw2hZjR/CHu2ZHVAhf2xTyfUpwGzjXMW9xZO3a/kwt071AUOHGdsd1+1xd2Z9
b/xKfeV8eJ9DQui+V6Ccbapn2KFYYxbjm8Qv4rYs+9I97e1WfjN0jHE2NYY9YBIxjKV76/Yvpdq6
r3vr2K9b5wxfJryCXi05T+FJwR+8R68ffavrshiwRTRtk48gcF2+W44+wUuDVUiT6f7cYYF/nTEx
ehWdljrD6ojBlU7VfZcGnD/HSSrkzK08JGvstRjn2U77GPoF9nmtW0Aq8an/dppgzZykRopkygJb
a31KJhAW2pZ+eWZx7X5qoqT/sgZVf+2MddReLNK2q7zFG8TPFMVEp0vl2aSguOQkpkb55WNhjaZk
D+c2LyqpLK5NrYhw6Psp+NlZkQFOZeXzutcrjpuVqAcfaLu1hwM7H3U1hEpHsB6i5dkp3WrkUiu9
6NRhIR2nnEsoz3w6rAbMat9wEXG91UVfsHkdnO0DKiG3im0q8iNZLvXWke/rvO3jmD+aIdLMCwtT
zqU3aBWkpmePmA5Jq+OU1mN7G1ENdCmylxgsrqGXTQVbgS4dh9on2GThhkklBOyalcnKwfJKV/yc
ARjAsx0bMuY0e93Rh1voZP5C6Hpuqgk5LjIRrsbREozE+4CrShoAFJq8Bz0toZII8bC2I5HVlZJh
T83tkyQrm3G6Ui72brzFZmtySYD5rRhlEmaENdnPhZ7Cj5n1xZeu3OgxlpbzucL0ncAJg97nepqt
hLw+0b24C2blqa6j+mlbvc17IsjF/zxCJRu6Yzyw9H5hZz3/XEfX4o6f45Vk1NNMrQtO5AEMt62b
rMwzo5xunBo+xwUGfJs8mK0v3lbujks6Qy2PzQCHIhPh0r/7ddHgm16IeMK/NQR6JuouYXTut/Vp
nFUFysqdXZ22aFlvk2VBC04K/PZRjeo8sTEgfgpMOzyY2ok6nA4mT9H8N/JWDY770G7arg8jAq06
jfvZfDQy9K77KjKPweC0L5JTGuB0PKoHo73pW9+M4XPHoh0ErQ4ZNzuvWZ8EdOv+JiI3Z2IiEoqx
cnRpnjfpNEBC2xYwS3CR1uPdALo6OReij72tBYQJTOAB7dumX2zYTJErQ8CCaS4PbAW6iC6nMXTu
NsTg9lBNTsHM5Xj11UD+H/+5I0YttWLt2PnE/frUWK33EIOc0m5AxfmpMAF6WdvZep14L07a4eFv
2AvNDvJEpvX3aPF81iuMyF4G46C5WsC0hryahzMOyC1zh7Gs6FFhuWo8NAVvh62GDq+QRnT+0a4Q
CL0LB7Vy6rP8XnCdKzY6mYSGEkcuJnouB2hoCx5uRVgXd4H2bZ1tRiZfOjXq8cLFqtecNonL6xlc
sIcLVzHEHQJX6u0gvK586Sx4ssAXE5AOMYpVmNnYvjZ5Zap9ubbDsikO2tujJO+6MF7Seh4ilfdQ
MWLakqX7jGLDNCzmzQgVO1J8EW0yqS8AEf2cNYmw4/fKFgFbwbia7Kt5dfYgjaieVTYPHu3ZEhei
5WGiTT+xGCIMYV4ZHMZwGGU+Sjka8FOkGwfP6WwGwLq0ceNKDASPI3Gx2nkgDWeDukmNe3FNEQP+
d8HZ1XHwPWkfQtno5y1alyRXXrSgYA5ZZaU+5Iv9np9vdLMlZOOWL1s8XFO05es2Ke8iacT4o6WC
VRcbzNz2GCsjm2M4jsm93GbZ5jwsQAiNG40VY0bYJofeQS2a1mtAg1gDsA/Hc3l0LktV99Ftw6Dw
oxA+4XXj5n3tl8r0eSOcrks17ix9lgi0KrjO7c5H0Pl0Nilw2BKenGhwlwcT1Ov+Cuih59sdCDw8
+LQxVVoIVf5ExVeak8PqTl5LIo8YCdYqks89HqTu0RmxwsgBBf3xEmpxUx63aKr6O98MhU5LtUfd
pQJOn5hEfZLCeS5ogkGja3MlPX92Xrm2mGiSARVCndZqWsNU1NTgO22LOniwEoxPvNRKjF4OiEfF
I11VEV7aWvbTfe+eCWJtHBg3l3a/v/c1UOC39SzePC0ctIVH3mZxV9W2c/C48ppDXaL3y7aFyHRu
3U46xzEuV2ZTzg+rVEdh4lZjHbzwf/aFf4UbVbhcJ+em+4nckFj/aIS1zjzBXD5py/jI9zXXs77D
e3XlauvtZsKrV3jebaR1WF8x7co2Qx7RAKQrVeEcWlDxwx99GAzJCShflpmIZ/YjVVAm24HdRPJc
mcSCCzju7g/P+LP+LIpwXg+9atuEjOSNFnUe2eRm0ulr96QGM6pbDGYt52Q1NUs9izSV/sg9N35o
z5pscqELbBsWdqFHsTvqfSgbcJC2MFrRvCTOx8Y/vt0AwY3t0QPEXJ6iijvoZPaO4ZHvx7nvbdRn
2YBCgQ4XGx4vc7AXWW5cq6sv1mEjYA+7nvXGIVVxeqewxCpj89Q5D1Yxxl5WxUNiPfg0cANmDfu6
3SWFillR8vyrT06/TuoWrDryXx0MQaLDrGefTUtvXHXVmFgttzwDzpIxZQ74dC48ELnfo5JPt20O
7B8Oe+4pj2ug+UtPCTFcAuviLgD/niKyoEeYubcoFhdTsAxVHoS1mk/uCp0oRbli3EcBPDSnslU2
4I4NlJ6NptfdbRfN1ALBHDvnauogqGu8a2QqcIIWKUQJ+9p2tgbQqfYmk7mDnyyMRhikXiUAb+/7
YNgxw02flwODa+Edy7HACbDkvthuumTkHLHi3nW+0Pr0X5qzeIJaVWOLo1e9WnlPpHTL21yLJjnA
CQh1VvTL9ua2++ZnCcLoPeXALeFFKaJmOc7tHjJFJOTVH9xu65Zs8smuzWcSCs2hwGHOzavFH81L
G0vXZlnpr+FjMA9OdJWwW2VIxNcw86yON07y3fI0jbpA4UJMdZ9tiEx1NpPtvOe12DbCbxezLPrq
7Ottcr37dXNAVePyscIdPU1lTaq/S1QXfOYfp0D2fLjneVGzk+/LmmBvwV7/nUlqvsMEqTQXLPmq
F784lyOSxWP7xq60rY5DougsAkW/ycbOos2rwlIOV025UBfbytrDHAbIzvZ7ibzBZMCoo3dFhpH/
xWe8hX3XLBjcpYCVbcfYUKz7c2/sUaYEL8YF64WOzW+frEVxtDfbH55YRMz8MFsjy2uADFgAc70s
YMzst8KD0BVERHhnM6vsUjjbMzB8VR53XeA2ilIiHPOB7B943kG86LtujazbAHpFfAmcEA6pNdi1
cx2AfTytWxEAllYQwtihzhY32JR0QHN+65OQFME8zP6PsjPblVRJtu0PHSTAAYfXCIhu9U3mal5Q
tuB0Tt/4198R9XBVJytVW0cl1cvW3hkZAe5m08acVm2CaPzBrVsUOqdO88Mos6DeFYpu8tIan0xg
tgI6zyiztBh11ZOtN0YNSmrdp8Nn7jnaxHoxKt3XgWkHVuVpT8VFA7/z0dY1la9gPFXspKia6tRr
NdgPUYmH8lDPdWjf2eTdcYLPSAbMNJmTUPVgDRB+QglBqE+VLsF45GE0rGHvB6w9eVEh8jqQv9a9
SMHPn/xrIsdbOeZ5zjB4ZlqbtEVK3+tBXvsvbaDsOZ5mAoZ/FmMadgwLOEcr6nP0G8RZmwe9s2nC
jl6PZHlvXKdQsQX4KpLRX6Lx1GTeMB0i+MD8ZerXnnICV1xzWC2SxNtq3vRpYRvza00e9U3Pius+
dtVomCrCecQid/zmVopCt2duuRrScFVIJGocGBT2SsxsrxeqfkfvSoO96sI0Zy2MP/2uzRgoAgKq
yTu3WU8o04wV5GfbOsPDwvDrHW/7+i/dxGYQMI6bOCAVWy5rhpAHXlncFm6sbvNkF7ttYaVkCVES
r4QgM/SCLhCHpiE68JXsGpB1yS7CX8U0rObScAguibWoEAqEI48c/JaxzcLr5j7DX2ht7+sS+fuX
rpaqOOI4Let9zxxbxm4jg/nQeYzpsZWt1tTpnTRFyfpv257n9i4jVnwmrhiJ5hbmVc2HoNDd59jD
RqFRTQplMbIb4jOI9kw5ETPWsQ+uwaBfzaZ/o5uo54fej/JbXMV9dsz7bRYHjUiMSjCXzG2HyDgN
mE0jUhbYlSWbx5cxhO4JekTBobM9ufNxpdW71RLLnWJmHx3VwmGydwZGhnu/Xt2N5Vo93dxkDWo6
NGXXHkdgq2wvWFSV37oMzeo4nXAMn0ICsqBwt6bcYlYtT+1eu5tj4jHz9bRnxsCNzTWvBHNtb7L2
my+zu5V1QwSpN0uIsheV+f0IwglJlE8+fzHlmCRQziiOW9T0H0XTZ/czrmVYGMXndggErg+GPupr
nnfB/cbnbvZRGk5035nSb8taud8IQSifPb9qP7PUqSEvZuOZxyt5E945YkZ0hV0aCLFB9G5Z5xdq
s1tIkP1Upd/mOzGG1YAEYrGaLhuCyBzNajW/HMWLfajWdGwO7EH0/SMv4xgmbi7n6kByBJDUqLet
PbpWUK7HAKJg2A8qk/4BQ9CQvs4TzXLce971QmhG+43/mNPfjhSszjd2zkb+UWvLcWOdLyY/tGEw
RIetYJnJ85TO6otXeLy6SvfpRxlGAwrG6olPxj1wXAWxYS/jhmCYrNnif/YZFpJdR4PHrJiihVee
g+nrgOaW79O8734vrP2tY8Vs6B5FsASrCUb5SDRAD9wQ+nNxYLq+8ia5eWrvbKEVvJGe7IawwCxA
Ga/t5kuu1+hLsQXtb6hhr7rzNlsBL9c4H9xZV/Ve6hyNzbdVi6et45O9jH6n8xPoFrsN1xnl+nWS
16EFlfb0FCzd9t2BxakJmwzpWUNLdz8Z0BXqlqWIXPhpEAzejdjGYXhf4CXlIWUvl3fsc86Xi2sh
8R4zM4gp7gYxw8y4S40FNaWxKZCU1vOk5PhCNC+PqGUF7WeNl+37Ann9ZEUkOe+bjJAZ3ki2SZ+K
lbiAOO9mtoy0JrW9K50l2FoKE9sc03aen8041/TTfUsozMiEPordcGN2lFnViFyXK3YFtC3tLTDH
sg0nQKZpia25sx+xGKGW6bzryRWl380PNe3gLz2HK8OpTTKM7jMevR9ls/bZTrircVEx57U7A/3x
JVBItLuBFSH1QeSjk8fBOnof9BcgA4hoW/110uPCDT7N3EksomWqvcMboslHbt0hTyZE2OKu1IX6
mi9lVcadjhw7KeXU63fZpU3AjyaYogi25I4n2xm9hWSh2v4+pgvgDjC+b0Cqlvn7MFqGNIVOTeMJ
UoiVCdL32aYeLmzjiaVb+g829fDys2IPsbebBOO5/WIPOIirxso1hFcfqEPuFWTLRmTukc4n2vbr
4pJ0feiXng26nEmlSPj/irkJLVzDXMfheR66elzwoyrz7uRF2hxJ+CX7DGzPG5OUBxXZF9L+S1Fl
trzrgjSDVchGJ0vWfERDtyMruGzW1CIW5bKrmOH01wqVUEx/zyo4gJEM4zniamanEEkMYJpzU7ES
Jp6bMFtj2Lc8BzNpkbHmNhvZntuGqIOOltbXranppPi6PmwrZLHu1GIjY7LP+Dde55wxEaylDQTB
Cc2iz4xfOTZTJfuTYrj+zQwK+UyiHc/UcVlJoaHy7nWeVTSf13x1fgVDHqRJj/79VJgByIirMsdZ
0crgOp6spwRbdoClZM29mHmi/9qB0wQJlob0F1mEsDnXEJ1HE7h1cYzS2pYXjs+5jCm3hcsV0XZ0
xL6xYYjo5/NDRtkYHn1++N8231dHfTtKdawAlatvQ09S/o6Sg5n0TsnGPTEWyC44463pjKk0Kq8c
jGn3Qb3S37tIkN2zDlDTd24TIvINReisN5ybxbL3ozZMwqt3bDcyUXBOPsGt9ZHGKMftl5V5dYFc
LlegTH/AmC5R2g484U155wCY1ryBqBwJhv300vRbf5eP/PwHE0z2C8Oz+TkKRfTpNi5T73zgdrTR
p20eHkBF+7fqI6vcjQw285hBkCMOZbQy3ECFryDCVoTwqVP9s1w8e4nZmrNi6ZyaNtyNgHML4PKw
uAmqe8nQz1Eu/Dgavbop2WnSY5dzxoxBPrrWu2yEtm6VoBCIo44x8N6zS+Lq3Ny1zBPMBsrb2KVR
EC+V7d9VMGD586bJNirYY10P0x4qRd1V4+o0D8IsPUO+Ycujo7CUuibpD86zjQ+TcD5LuetTF+kM
87Ddjr9WPRbLzYoGrB8oSbZrpkGYUg83traPjF4pR7xg7NxHlCk9JhaddMvpGhZvelhKbydS1+9f
Dfov5VSZoQ1ThK/Wm9N11ny7VQ7TOYO5xL9H/qrmA9sEfO+LpSsjYrCuFek4UCK8dikL3g2gpTwe
KGzVrlyK0eJraqPHggYN+ZrBqH0CaI4+BPR3cRgnj+cmiqoVlFGI7cc0Rxt3YNkxes4gaXio0jH7
bbV9ND+DjjN49Rir9o9eHm5QpIhFy6MR0/wJUFv2IK2Qe7tuNkF99EZgqCQbI2sg1Xkbhr1e5fxo
psKdKWRT/TFSCGX4T7T1sbUWxWLlu7iaIlHPy2uID2T8ESAKg5J7y4g5Rpt2fTEsDrEfRwQjkAl3
8rzupJaZCyqDiHty5eZ56CB+9NY4lf2ti3r5VUDqT9c+r/uos6qIXty0AB53TV1Et4vdZtXjasRV
sQpV2B1dsFsYX8FttW9dhr1PRqEs3fZ910W3TiuZL3jjXL74+EyDe2uc3OJIBZS6iVsySGFTUTRb
6FxW2tPZBplabwsfPSpZpmD+EXHVzvshb1uO6kHbDYtgO1r91HEGtH/y3x4KmMR6F6h2Ar9o6IQf
NwQkHZP11aQ7Ko2a3a2tqeYdWGxPOiYr6dDu12uaAX3XTNXSGvYe9xRj1w11Jh33st80Uph2J7HP
+N6Jrpq6RVNdBGG7tzlwryUsvsFYb8y+EfZhKC8pr2C03xQa5r7s6lBTv7RdsycGmU8YRq3d/zZr
Idz8ykdPW9JHru/uHWTxD1Uu1bLDAyrcZJK59O6GXvM7egPhzXfkWoBQt5HbDq8VGq05bOwouT6N
EaIczoyi2ptgaKqDB6qygWLS3RQkecBEcV9zCc6B/+60CE17Kl2nPpbW0PY3y1yqV6dv62E/D8Vm
xdMKpctEVsAse+jXD4YNHNaBZee1SJo2y9rL4nRFfuOF7UylKmYYTb4a6s9GLdt9Q2gCEV9dpUlX
XQtd0HQOzUDpHW0X/CBF9Y7jWZ5IDJ2eO5GDD61d235bfFn9ZhYZvrKdBkl8clPwexag3rm2Xz5U
OJ8fl0aPfbIyqYDwnDb3uaIQZubNuPvZm7mEmGkSgURttPTjPq1c8Gd7GubD0gwiukWmdGQ8hfnw
ydvQcZUiATAadxa2Omiq0I86nGfMElsPDrdlfvg7WyM3Swo1lOseMG5oT1Heid+1Bd6aBBVQBY0k
O/eIzu2KNmAeXa7fJywAb+vAHXGdaQfDwTNdaT84G+f8njGG25+FmlJzLEHWP6CkMEG4Wx2+Omw+
7h9aIL0RyUo6CzpLmOqHKdw4pIdwJsZuXkP/W67KQh6ROpiW6WxQFyG3CFMDCfbViUt9BD2VmZ1I
X/Z1AtMKPDfgwbwxVJYbpB0Bg5faiZwnPQ76lDYaoMntUv5Sm1pSChlte5dQ1pyyotfDx1xbrn2Q
ecH5Tt/OIcuHpEkqVRV03xwulC9rHgz9PiceRyS2n4vwVCsK/AQ3lNdS5TQ+2VBppiW+lxayrAiW
+sdahdPbtlnddLGkvZzLMZu953A04eYxWFbmp90u2Hq8xmUUsJAl9tFD5/s3hoMrBjAvGly5bRcd
zOTTf6Hdrnl9cKzVUVgYlukxt6zmJ4kf9MObbfefWlWFPoBqwSsX84y0r5tW+9Tnjf3G6rQhf8WH
s3yhQ8FTt4ZbFG+GexNqQti4a3ru4Y1S/TurDpc1tvTEQcaCbPAsW4TgzzUt5n0Bc/mFUAHGbV6X
dz8krNq4C8uovZFCs0U7TCfEnMGU6gbpg+eHxNt12Ie563+yOLz4uqlQyd3AwCTf9RuYB95rZead
V+UKDus6PLwN2T2zJk46UFfK0YEUx3QNyrEIy0VBGTbSv0aSNF49U2fMLeAkfsgJt/NZzovBR22b
oD9IF1B8n9qr6I6CMi29zvUjtZ8ZZCSdlVN9kWCvfyhexPwyNtjWEBNdt4qtRXDATpb2ei5mStrb
umakAcnfwZZAFALQNy4NQVINoTUkbZSt9yQnLcF3wzdJzgoVo33TSq/GJVVM7nzIVTSJJFjEVp4q
uXod35fPGVGZasTxM+erimlryK/frRSSAztPmIUg0rf6k+wtTF/8FELFzEavwFFrR9/tFvJqBzle
qXtjD1WXWEEI20VF4nl8uV7D2dx0czodeswywym0EN0Z5Rqo2X500JgH2NchZqOIjiBuNhBfRfmN
cS9jjVhCorcL2pKP96Vc2jspxyGLZT5m8jYQm/NdrGQXM1mdF++IsLRux0FFS/utHOTg7tUMI3+5
0mJtzFoMNBAkvnCOAyvD5UVpEYanwVmK4s50jv5Bc7w9c56V6oiTRt1ZQzC1x2XNlH8DJB69Ek+l
fjTjtBFyBuXsgQU3Peu/dKNyWkoivHe1nLmaoaoaRVcCdrrHbIAdifFthsikaRMPJKaxzq9TgqsZ
EM83LNWeR+8RY5WjDqk7FrfEMJsxGSh1y/uBDuPQTILcrcjqek5LViD+ZomPV1wAD+f3yEvVvUen
scbgiOOvLLDleyuwXd2H0dLrk+nt8UlWqyg/bBQI88Vk81KfwnHLRp5RXCRxI7s5okQo5XAuMsnd
wuHnfFkdUm/3lVdxylHsc+xyA07kitI1DaTROo13tJbJs2K8Cs0zArb6ra3Z+tGC8dHXTUwTQQen
+ptVN1SI0mF3wYmZUaASP69KyqdizRM2q15HXqFQAEpUs7c9ikITdzaYLt52UXpJ6UjLR7U38nuz
5gzvnBmnENVLV5p4bXCZJpVU8IQzMWziFFgQJMdiMu6HnCCqYgcwuzragUy/BwsftZ/SicQj5nEP
uEZAraYVLOaahgPLM9bNNp59tO9DGWxrB/HAs1RjiGv6t7yYLZcxzzWBsBf+sh47tM+OQ6EOv+Eh
Fk/gFe53TvU5uLJUZXZAbOzyFye3pxa2nzt6fMrLRTPBgTJNk6Jet4Xrx1flyXEzlzo72Gguwdwb
HVvI4++6y73pKDZaLWZama7vcpclKnj7Uj092rnfDvHcbfNtOZcNvClwJK2TYBJ4h/FC22CxyjD8
r0XLZklvVNN6shzk7R0Kq3Ny2yqw4bxW3D2YNoYiJhCoufGLpvMe2DmR94fAusowwxypRz5Q8wln
zPezM8zJqNc2J0dSYNNy+yLSlaHHZOYRzJdIe1wxi96GSyF1VCeRDaFW4reDxSesPDxyxtnzycoB
WIEjooHTEbH8FUB9o372Oze7y/qpGe+XyJgJH6Q00As2dghGFyOel2HCan9E00/lMx+qQb/FupPu
l9QWX1LNYHffOop2V+Z5lALjNRzGUQ4yuNkTtvMZfOA2dS1fHhpMDzdlyUP/JG2Sk0706QD69FhA
dEHnWOl7Va4Temijl98+III503b169FizCsu4PIUmkFTigOoe8WDVKjybtLOAp0KI/+Kewr6i+dU
V88Un9EPkMcS37DMpm6PpculYyUgNH8Nujz7Bmckt0NLlKdPJ8FuPhxbnnQPXf2vtpOkPMF7h+b+
w13aftnB0xZ3aES9urDpoZ7J4yqH36ubo3IjBsH9d4QG8gB1Db+2onA3B9ufWnPRvMpZXHlKPaqs
LnBoSF7lr9zODV4AyIDsLoeWDi+A5UrEU4kdFViSMW6cbmN3U1eiSPcoeOFbR+hUecQ7SCUz1WXR
nmXvlPnFcZVmuyaLITDoMGIiPZPV52izKXPvfV95Q/u26JK3zHULQi2JS2MNgt/Y45igdofVA6Au
afvBuuFO2dw2e2B1nObWnas1YQjgpUldLEjcrSXCL+xV1xAp3bakd7xkIBbXZu7FzjxnOlUmpHJJ
ZcgREfgYlQLMvmE8OANXfyRaHdxOq8R2IJEBOHydRd4tZWDeVe/Dyw2I8tG+FilTt6i06WncYt4e
a/4cvhWcCooXuKUTKV3ZqL0NPuAngs0bS1ILfIFJ43goFDpD19tNPaTVPshcrzyC45ThwVVh7R1X
i2EpmVxNf7RDBV7bDZtQJy9IlXeYVS6u/JhfPIzjkmoYtzJoH0zdq+aJ91cH59SxlvWMkQK5uPKm
h1zipN3rNp8BRvkSqcWJr3Lt1pnuSAhaw0vU9s19tmFoP0cbqSPgL6Whh1BbCP2SFr8NTtf+zHiT
9glJKlL2Y235YbsjYq30eNoKU8X1mPs67hmjfh9qRvmJHCzd7zuJhkSJZbKnAV/A+q0bBTMyRcVW
JilwSHBsZ6Zdp3buJZUj6xF+C65IPB6S/UyxHbhFc5wnb14eR0eXAea+avsqF3L8+SOCOsSwIPqb
UK+ZfbRHuNfdZDLGE0Q+cLA3GX5FdKiOm6cuQWF2axk4fNC0YO6BOFeBK9tW8DPKZdbvM3fN1T7s
t85JaiKtz2vE8bmHtiTm1Ddu0HN/rf3wZZgzEzCnYruSpmiitO6zafsylGn4lDHicSgdQPpj2xvZ
6e0AJsE76xzbc0N8M66Oyh+WnZ/K7hujEMb2URMJelgvBzXky1FoFtSF5QmY3CkTV0iDVBNMnmIK
hqk4IT4nkwenR/w/b6A0iFYN+CklWGkPiIHgdXEnF2Xti3LgbktJfvTOqwEoP/lrHf5k5oAZCzmo
yBKxdqtIjK63L7zFjBMxY2670Nm0cxQNWbQEKszeawd/qG91tGzjJev8+Ssv+HVD3zxlSR1p/VOM
YvsNrqtwkHXWBhMWUjwHE8Qnl0aI/6kt0NvtSI9MvDHVRUdrHUy/X7M0NUkvBP0Tj/ujhpH6zRA9
imEAr14klOn+3WyzKfhwAbXwQruBtWTOugeGVB3l4QrzcqZyX0Lq8r4Pdzo1nHoiIuJhj/Wm0QlL
PHz4l47TKF5zYuF3FLXb2xz544vonOFjreV2qogpUpcOnfpGkpR2NbEumG8qFqnA8Ury/9G00uK2
g4F7d/M+bCgttdOCYXNw88jLbk3ItEpRNFm3Ik/hYoVlvIkca1C0kLyRh8AOxxbQj0gHqwshEsKs
eWRRWPdB3G3+rLbS+nCmhsFOLblNbsnGqkSCUDn7e8D38FYWK0YSNu54gFA2S/1EKQEk6tRdTtch
KKM9oHt0dQi7u8Fb2+8264+XZFo9gggIVMAzLkOdBceV/R0RiiDI0fO4BRENHnfPjmYp+jrA4il8
M+kUEDOU+q8+NHPBiMZdX2VturfAK1k7JRydfxs59dakQn/+3lkQXzsg42w9kkpvf+ORIDmUNsWm
L5LL+kDAhHdNzDO+xx6RviyTIZqG4ZE9Lz1QtTDOj6AzDd0Ic7gm1pI07Tgzsn1RpP+IpGun7FER
IfWTy1wGsTVVm0sj7QjI2qaqvjdM6lYQ9E7S15jFg7ITJSOtftbgREZQzJsWzypsbFj6J+nSnO1z
uHvEI5cM5l3Qk0+xd52ciYa3ZhEZFYo4o5EBzXQsMz2nXPNL8M4m9gV/i6j9h0xm9EJOEYn3OZWu
e5y0XJ8KVWXVTQC48juQs3ofrJZ3uebd+pdEaqaYxLta7olGyr9KrYv51CmDX0NmMjpZkXCXe/xh
7Pmao3WCp3SV2C5hAHVK8TijhuiSHaa7clyDj21ZwQTWKRrTY8lY+sbBtKcOLdtTbEqj4SobY4j0
jsYy2+3Ujct0drHgRXFQ0rTiOFwiecOUdKh5CTs+hTVphGh8mkXJDJRMidh3xqK9b7KUiAueXvtL
yWnRHEG22PVkiXIbnstgKh7LYTM/HNwO59XBVXmdk7OQfpx1l7E1fvMN5qQQwTpKg8jdey1VwLkJ
Os8GRbHInPNUXmZHn2wGhvK+p7N49agvjyjyufO5Duvyqr3ZGg6YGoM7M2Z1fwyIhPhQE50F8mpb
PwN0Nstu8fnieAxIKthzY5K2saSBedbV5G87hIQNere3yGHLnACaZbI2Wh66/S07ZWiUiWuvTPgL
VTsehcvc/RzdkCZhBC0Yd+MSrB7djkmf6qkW1kFgIPhhV5UIzt7iil+Taf0aaSWwH1NT1iD3Opze
ryukgUUw/lMqeE3kXwygJaveSQ15aMiuAmVmmDRdtnb2zQGzefMYIoBza5BA+m3BQI9oHvrDtyio
c+s8Ia+9dPgTih2WaHU/QhEXzIBa79FBCucp2wSzAHfTKr3Df6jweZZ99DA4VbUe8WWyhNe9TmQg
aLoXyxkRpuzGjfLEH6uO18fqx+khWrI1S7alYpXYQPK7PnE8UXFFtcNCXx7HitVBa1hWPE+SLBHV
wI7kGdMxTqIxFMfW9Xz4nX8pRPXVGYq2wTW13/B33/h6nXniaigmCqecSQwZLhNooMPM6nvZ59FD
wfVGOgwXyWeAvau/qDzN3MRaJfoDgsQiEknGiIqx3spnNzUOyLto85p1Fb18HPOOU36YKPKsusMd
SyQO3B7CBQO5HfOETMSmTFv0NbeVB5u5FIxTkwt/PzF7QX+0bf1MkUYht2jbweo2cEwdjS+2h8rh
DN3NG2O0xS/UtYTu0ZvNHBQoY1rle7XCAe/mlGVKN6K1q+FqR6GU/E5PIyWJIL77wPfMXeL7NhvD
8NNvTx55XG+p7gbCF3IBh28UJ8iB1K6xv9h0MM/ZIkts+H6rQIQwVM07XYCj3yE7IIRlevC+pmGZ
Po6ZSe9sJjXpjacDI/dkblhLEkWLU+/M5gTbTZt55Keto13/Zvtg+2HlU/p1Ax4155JErt8MPxQL
zRoQiB2q4kwqeJejjTlpVN8SD82hK7w5/06eUS6PhMqxLHHbqi2g/SEW4WzJtntI885BgQ9ovBK/
Z9THz5A3+Jj8IBUnaQHR48cPDDRj3/XMIHToxF5Td/uSZYP+ibEYowromCKNPSND4DVIZ3ZvlNXU
PON5mB63YpqfRK0HjmmA9gEaP1/feu/an+AfmS9kMYCNhWUtlxvOuNR+4WnESBFsoplB1nzfSbIU
sQQjKPzajsb0Grxvj8tNGq6wkr7lk5bJ8K7eB2Hm2NmuZMXSr44J+xVZw2m8Q7SfPyYnhACnT+mf
87EF2ScN50ZDSflJujGCI7cpw4+Wikz9zLrJWWOQcaJfrpkZ7s6AfKQHH91lJDBARG9+6uZfiWrX
L+WqeHGU14ynLdC2zRgm924w6GTuruChIfqfeqdI/FKQKrEpOzrqqBC3TGXHhm3cyNwPzVTB5CBU
+69jFM7Drp1Ez4sA/pMiJ2TcmB7l43BvUtVFu4ywKn8/OM3VxZ1R1yRW5hTvwVB05tAxaJke+ajr
c8/lRDC/1UUoqIEvxsRgN4Cn5O4K+Lp8Jpy1Z4avRD4x/amqsP0xRLPsd04WhFwV1YRzA4gDZsTr
R0jA7LocYV+ItFbH3l4hfQjFYXUHapAY7l0TqVek/sC/50GsyAx1gylNnM7nTkP8Z3SeTdDWiJZ+
lyV2uZAIw786dwnxx+QWFNIQhYefkZB/vls8V8hHCK9EO8gi7udlLA4DkbY5DVY+37vubF9DBML8
zhhhhS9Z6m2v9fVlRJ4o6HJbHQWvNgQI8QZ+W95kfVgJEnai4X1m6Lkeazz29zUXAuvUGtbCZoyd
NFfDtHyOREP/IjHBu/Ws2iPaSIZpuM88IOoLTjabBOdWr2fSifxL37NycYexBSrCUFnxvNLn+58O
guibA6FJ2QRzhKCJfVO+BG4l2mTu54CkGy7k/YDJ6EwQxdwd+Wd5uRuWFfNN5QatHQucRfUh9Kbt
s5ILyraZ8yiLXTrg+hNRNkyw+F4lHdFTN9PeWeIEUDhdZjGjI1lh51OXSD/6xvTMrTDhO/n1fiAd
Gr9EtYhXktjsl3Vwqx8Wz8nHUK/6Lvey7WobSTlB/XRrfmDUt68OZQe5LCLE7ldeWyyzY/4SrLuN
++sm4knfbiqvrh6tsij9vYELLna+BDV4Jxkjw+3GHmLcacQzo9sbOkXuGYbN8bi2y/NaFGZ81ozr
8E1F/fi1RpMEDSWI/h3CYgmP4GOigwJqOClZCin9XdfReJ4WW1vDJ4Nxu9m7i+raW3QNfdHUV+bY
g8W4SW5nFpYGEC5Ceuo1f6IOcT+dLKX6bAzYCMz2CANn7KIbidNh88OuY66kkZVFWxyNiTYcZU1F
8dwGdsQzlzceZTIH4HqoaeE4BfTgtA9gruU9Zpq+uF3aygcFsmugqzITDbRw4WWJj5bcUkLO1zlo
RwrjEyloWNd9R4XNGUomEHu4rPQbCVxZ8dhOfl8cWIXhNknvRgtQZuh29yxw7rqdo2w+NUYb1724
Ifg3lHZYHSunrvILAqmmbmM90QyVNWz2+xi21k+68YZvd9HyaQtqD/RyK/pgR2zkpF460K+DyNZt
Sip3peM37jwAwIpUH6DqikeHpCOiorRuzb3qOsHaWaw2LICDvs3q+/+BDAysUY3LOQjn/EI8Zyvv
Zlel0c7IbXXi/3FT0XtAsfXZpDObspy6aRsid7ymShZSgdcDFLqt+U8ZoARdtNup7bdGJtXEjbVN
/HAYJ8rlH9I9/xIkGlDgEK9Juis9yvWf/1s0LsPPjUFPO50JjLb3jq8FXAj8rkuf+U/h0NegzT+C
RAkJQWMNiKLkf38EiRbXtFAcPdN5IiYhTgk9SlTghvcb4TB7FCL5aaWGfiKiDmSmDXumqcYxAhbi
H9I3/xYUKQWr4xkLSdYy/REJavFII5fZ03mQZjxM5GESk63m438P3fxLBmYgCYcLXXHd6iD+iKO0
MmTcjTbkPKX9Cz9g9iYgzK+zReuMfkAT1VUYsv/7H+r89VsmAN+BZ2Z50J87TRoskEuK6Hhe5tl5
BGMIj57rWHuPgcyBqovkIviapB4CE7dL2e1Ybhrt20X/01Levz1axHb9/w9yzST9t0eLtKVe9gFf
8lzXpO+BWYWho26wi87/sKL1rz8nuAYLoa7B7v+R8BqsQSW9fjoHzI+PIhT+fUBs3D9kVv/1T5Ge
5NsSArDtj59zhk+ZHAjRs8t2VtQpzz/ppfeT//77/fWh+bc/5Y9kbDFmARTWOp1bTNFnNlRkSch0
6I0kruZS9ICU1HzzP7wPf/mpWPljs8TUsSV7hf/4q7FAPkJo9KazJA8x8dttvJ/KJSW8Ddvff//7
/eVbhAWFqgnAlUir/yMAfSJsCR6kmM4sqnPxz45BeACVZHj+f/1zXJ4GW7D9xiGK9s/DJm84zoFY
ePqKQdxr44KKmjX7h2fiP3N1+VMoI4Un8Uj+R+IsYY1w4T5PXkrc4iHUnfsljVZrvRhVuGd0wNT9
h9Xs19//fx+i7KNipSRnlyRA/s9n3WXViSSPaDhTIkxfc582wyqqMln/H2nnsSO30oTZJyJAJv22
XBfbSC3XMhui1bqi90n79HOoWYyKRRShf1YS7gWURTJNZMQX58utAKTyzPpPrAL6my/EBvj2j1HH
Ymwb0wTXgjmO36o9f9u/VzRVFxrBosmTnWJpXoLQF/SSobhcgMtcFF5nozv06pZ47ExVwKq4pmjm
fdvSnXBKVLfiXuXTU0yNHm6LmdpjtqclwjfPOe20iAgyOKBUWh03uM9skyp8ibx7l9KSnx2xg0Ih
m8E8QSmYTsZnu570cmP7vJ6eUK45GAwUMwbeNQv3Qc1NiyiKxOiFTmJ9BhSFjmEK1Q+3J+f1eptH
mecLOzTmSIv1VidKYlDTGClVgRkIlV7SXBgKry+n5u72UKsP5Fqu4xogFMEyXX4zlVbVyQlshsIv
+5gYZGZn6eDGql57IEwucJDTLcMi0X45CgApt65dA5NBxET7sTFBH0xc6uhZ2HIbXFkAZDZVcqvc
emyqcpdDoW3O6Vt0Bi/gglTs0qyHD9X2M9IIgKEIH8Gshq+92yK7Fakyhhsby/zvLxaBw/CaYdOy
Sl1gsYGRTY2z1qgGj3SJQgoxo15b9Mj0yDg8VJUaHyy92DIhX3m/DhlAE6cythmcmy8fuvTLKLZl
PXqxEmHpYfXp0a7b/qiDvfn3T8lQs0+CgYMHRpKXQwVWDEQ+YW7GxvDNEENLdxe1Xks3so2RVt/k
XyMtJo2sFBAybTZ6kiD0I9ot613uFiOtMaLzKign1GQd63R7PawO6lJN1DHSUYk4Lh+Pfjgu0A4N
HQ3ijZ+smOAtK7m8OLnQnjKtFa8jldeftwdd+3wGZ57BSzUcdckLp20toKiT9F5Aj8t9ldFjpRh0
PJCirjde6tpQjiUMtHiuJiASXj4f7GmuqH05eL0BFLw3KpqPou6/dujdjZNo5U0inlBNyh6cBXhQ
XY5UjUaRd5rVe3HTyWcoovppxDzkC6Xd6tHxA+SLkfp2+0WujolVED1nnIEoMy/HjEYyitpcHu2Q
BWdUfZv0IQUxf4gGwEkwAlTwPyNqcuN8e+Drg17XNM4D/GhVazb4uBwYLVyewEWqOPTMkPZpiu0p
Hhi/iqwt/tOBlAQb3/F632ZAQzU5ZzH6sJamWTULrw9FU8GyVxrujLDksiRqNr7h+iiEtATPgr17
MVu0JofuOMjKy4oB+YiLbP+DG1ti42GuJyUPgxetw9Eqrj+bRurU6HxZe3UPzwz1TjPdWeQT+0MI
vfj37U+1Mpg1n964coH0NZ3Fp6K6NdpVFEoP4I7yILEfPIWDn70b1XLLcGme4pdngQ6Ck2jI0mZT
haUzl9ubJgUFv/HKsqnkL3jN3KJEO6bvABSimu4oPnb3NPn4zzgYpdx0NY7624+78gmBILH8ONsx
g1teSyBATn5CStUz/bB9VGWL3IV+o5fbo6y9VKIVl9sc/kHm8tRzoqnAXqpovTAT4cmfslc6d7Oj
baA2vj3Sykqb1zZm3zaXV7F8HooLfagNdu1Z8aTetYMTxOSwgUFTc+7aO5Cr8t8tp7kTYuSrcgXi
6FueCWWBmYIOmsBTa2V45jSAKmRN7oOgMfd0++n+BJCLKcMBzrnDkp71q/MO91cMTadfiA4GKJJB
72d2PxvW1VTMac/Z0VVh3DdmXfxHa2z/ihmBOLIPqp8FmO+N/WzlezJhhMCCRCduW55IKJsHUYlZ
t4Cm9zPsWsqUTtQo5zFDXn/7mVe+qKsDHGY7wxWJY/DykW07S602ilovQt31oPSl+cWv2oyGv4ZE
ERhIPGIO/zqkgYCcrdNAoIKR0GIPQKmT52kUNx4WE5AcTOtI7bU5qGDP93lPx/rt4a7XIMNhwoi5
ikoZ0V5EMlNPuiuUTu2FWth6AC+KO4Vn3Rjl+psxCmHvbFimkqtbvMcUXbHh937tRdKd3oHbce7S
wEVcPaNebj/Qcii+lGpb5Oo4eSxcsxbnglIZkPtbhQJ63VX3TaE3KFXt4hSY0b8GLH+GYrHrDsxB
98qykQIMKrI6VT2cRPIzQcs3Ggf7uSsr2Hh/y6+0HGmep38tPQ2AQ5LIAoOKsOxPfetbB0MB33H7
1S3PhHkUWmhUrukat67l/aSLR42TotU8jWgE4qppvei6a3vE7Paxk1p8hArpPuGZ0hwHGIcbi23l
IXHq0lnbGnEKV7HLh0ywSsa7CGSkQHRxnytOe47mZoPbD7lc0jwk4ZCN4IVGR4dEzuUowLwsI2Jn
8fLEpDc9ow81AuOJj0yEqhs7mH909pnH+78ximBO0oZzOV47KURDvqJ6FAbVbp9NSfytrm14dLef
a2Xe8+aIgxxUMurVSdCh9hmV3BJ0r+DhStd0PMFYkiRy6bGBb7Ax3MrHQnnKCyQd5tIOtjgMzKJC
N07/AddmkyakKo4f+bi2d/uh9Pnt/H3m8PbY6Ll2CNXGCG+5cQhpxVxmUeGx4hv3JSrykASHUTSf
q1JBA+bg7haRUwnCU240I+4XlRActxOUTPSrndgrQaQBPHFaOzoFrlqfmdtas68dF4VzNYUjLghs
q7SlU8/7UNS5VA4AdaznCa0OqZtU0Y2T1SeR+x0w8wgNpRQd+mv6CQRFMYxO7gdfTdo9BJk83OPS
o6IdR/E5bpy/ax/YwalNU6l52CQsLifSEAi4M1BLvVB1Ym+i33AXK2lBMoFms9uvfWWNkDbltWPl
vpJKimNAFvDkJ7BZYffVxsHGox2tP7RGW/43jN2G2/J8xiw+sk7pQGehzPmR5YXBqfs2n1SGw6YP
rtAUZL8xmnS+BDhV7IHfivewPXB+zvAruf2gf4K/q6FNrircWEiDLk/bLA3ipqqQW5HbDcyHMjei
b+gh3I+d4piz16oD0y5sg/dTq1TfRNZWJ3T91ufKL8TXHhLC+46U4fH2r1r50n/yvyjUeSlX6fps
0LQgSgxsUGnQPge1bO7hfhRfUNDFGy9gfShKW1RfrTmvdzmpXGMCZaBYfGmpwowsatQ6ZpQ/FQoC
k//hqeYsvSAJxP6+OJizTlT4qnNaAjKhdwlItjykShh+pONcPt8ea2UC6/P9ySLFbWA0vXisaiQE
iRtn8tAHTMlLQGz3ZUBM8NSmQIHehBiVjcNrdUQ6GefMk84fixFDJYsCLcknT+tLmx57kJKo3nB6
aQPysGmw5Uy9TCewMXJO6iZVAqK2q/tb0ymlXSVy9JIwEIdB0PXYlSipkGdkKEWDN9XVrX+MvP+M
yZxkIybiofy4mCwhOs4sMNmAc7v4iDiEfk4kwHdFn0b/n0PNx89fAY8sqF8HnTN6k3Di6JhjPvAh
S9AG7ZRUFePG1Fx9mSbWsral42m4jAlABVtOiAzEc5tee+gB/N+1Rpr+nsXz52Aqyxe4uOXGHF1b
eoIuLoMaNmWl5dE2i/LKviVbadJ09G4AMHgnyzoCh0QP9+3lsLbBkrZ3GMxwLHu5yuOmps87dwfa
9AVFiqCozrQparRLJpC/eqIfbLFwKUWAu5Gl2Rp5XjZ/f0fgp7Ey5jwkysR9ldmon9wRqOiQu2dj
0NpfXdigKaitIt8YWlsbe67hstiwtnWWx0pllh0F+ISv2tV1wUku/Q5F4xh1BzDBsbPHaiQcDjnX
on5vITH2RvpaYxD8vnsPR8vRdioNAOHeyY0AxDXd0dDVxsF3drVZNZgVTaKnL7qH+3O8/cHW5gZZ
IIIf6hLGVSSehZmvjeDOvCp10lPvKvYBdEBK9Kg6G3N/beMioFAFcRz71vK+pHYgno1+mryursZT
UITNGbuc4qAG4/QYhsV4d/vR1tYaqEDKgAT5JqneyxmBHFgPAuCvXuf6rjgZrd4+oW3xg+dOL4Tj
Zf5MldCSRn68PfCfetHyrEcxQvsBRz2R8mJkK+CcUwFceIUyiBK2RGS81i4uMJ60K6e+M9BBOCec
upLo2NdJCN2gov0FneVgfuvBJuTv6TpJBGj5iHYmvzB651COEah4B7xAcmro/VbPRdXFXzJIaDMr
xy9bGjjCOrhHgz99iatORaM0mhYSUtRrxg8Z0I69pydJvk1ymuBFOEiEDnTPVJ/HPrZRNDvVgCq/
hXj3ADVHxzfo9otZmQFka2GEuZwmRNmLbX2I88aiZ3cglG9njFmppcpDnIT9D+S2cXpq2jaqTv8+
pmaTIiPPT8p/GXeVeEqEnVTIwBf01h+qMh+ZduwMRwSvvkazakfS438Zkwq0Ybo6Kd1FAFIHZIeH
mjFHw/b5CBqCZsnecDKVYfjUqe7GhJvPqMV8Q3DBUanqpN+pa1zOdACFeucDofeCDO+GnS+xsdmb
gLu3hDMrS8ogN21yRbIs4oLFB3QhxNJ4lg2eAe0hhDChagpsnwy3UlitCZj/cJoe42aMX2+/0ZVt
yjBALBM/8wdF4csnnPq4sVST2p4AM449hBWN7hHLHr07dsIUG+XLtXnKHNVMQwN3Qz7ucjQjG2DW
0kjlVXJqYRtJQKBGpIjhYMsJXokFwHxjH145QihhmExRLq8keRZTxinCQOphNaFIgqr5JJO5PdgK
EwvJY/ZqKcqTndv6sM8d6W+c2fPsWM4eyqVz+K+ZeAIvhoaGlqsN11OPPaU6s/mnx0wi0KsdI/Zw
lDXOFrZVh7yOlWlXdlW98bbXvq3lcrnGqEAnd7eYvaSAM4JzjV1B5h8crIQ8DA9+Triw3N2eRNra
SDYM8Tn34xJ/zf//rxgh0aBq5UHFdyVMEu/D2CSpSuOBkh+g9FAR2blTVj7pdktvMJ4v+Y+qqfIz
Ii3nRc1yHRUinY0/WQWVdR+hW5EeaGXySLd/58py5rjCNcQQRFGkxy5/JhoVabvZMHlGSO+maCUk
8IYu5I1R5sW6+O70y9BdT16RLPcyalGEhoMgWEhP49RP7/wua8sHZNfBfYs/EI3KXV/r9NVo8YON
ESe0pyCfvpPHLXAnHRJaWxDQ53eqHSH6t2ko/tWoKLshKQsdk5NJ2HIPUQyaH7weWky4YmL15Wcj
7R6x68b2T0tpgNqChFbFA/fDdDw7TYXpsmXYSQ/INLOhBJdy5CNFSQmAX7JZP3bjGP8cjLD8YERB
8FuUViYPfq8FdO/6GLDtMSvFqAZSfn2vQ6ULDplijTkOOb2419Umy7/ffpNXckKuKxbZe22+CVKL
XF4CU4CxwBICk2t0G4k3ooKy/68F9vOV/uqweVaNxuDOG3VW/1C1A8TQnA8T7kmkjb9tROLZxgG0
MtHJ6LOUyM8RlC6rCY4G4DKtNMPTC1Tvu8DUvnDLN57xHhw+3X74lb2SOyH1Lof7KI8+b2x/rSnV
rfO+KE28NRX2FlBusgKlE9t4DAeSvtGPlBnCf7/QkEYhB4mMhiGXm2UwRSIC/a9Dg8gs60zY4Ean
XuBB8200NHur2javt8VCcVAFmQD05pv+MoQIm5Hi4qTpXqbTw63TtXBXW1gAQF7PviLf7k+ZWn64
/VpXzgPmE8ljy6CWoS3FQlwd7U7moUFV20Z/CuhIYC3uZP1zXblEz1VHmiqYkgdaoIMtwfPKBoQh
PWJHpDtsye7im/bZRM89fouoUiF00+oEPguk+r9vcxzkKAOplNJIslTK9RHeKcmYW17Smj3elDY2
26G25Xe/shScWRE0SzYp4S+z4rE0Xd8gIPMG8PcHF5YXVmtSOeoFlcPb3+yqbsk+wB3QBFXluhpv
b36vf60FdPh07mLR7NWdTXe5lZmPhiOjY6SY09ke7ZFMcSa/GW2nH0LFiQ8Tvicbb3VlPc6KE74c
iVt+yeI3WPQgwJSKbc+k7ehrGpsSqLnmnwqnN7/iEx5sFYbXnhpRsTHn9QTiWGf+RX89tdOkVkmz
jzVHuzmG9ibtMlNOi6ZrlgdqSfj2jdjjJP0AhTWIeswZJ3tjw1t9aoconxCRH7NcLsmojkOYqjZo
Ttc4JXTl7nHLgVeFpOBQ6Ha8deVfWSKuStJasOfP+u2FBpLG99SK/db26HmKHQAhbgKp1sgP0sHa
xC6N2fbaiT4ifAAc5agNtvbk+0czrncdKd8D/HnnLoJB83J7Eq79MPKeBj5SAkqMuggetAIEfa8q
JmvXMT7ahLg7s+2Cjedf2RJ50/9vlMUOYQJIwgw9wu4iAfXKsfcDX3rxdeiN1w4A8H3TS30jTP1T
6Flswxw0VKyp7NJI4y5mNmh6QnaHU7ass1bZlbbS1qciH0rsUHAE3klsXOjTSYEGvM/hWdCrVAIY
ehIxTOHHRJXdd2Ct4xmXG7/7HqWKgd+DyAHwjJBSgISg1AKxSLtusK/7PvnoWz1uRonorD350blb
XkmHF2o4Cg6IQdCYuPOZjX2IUKzchYmEwaZj/UvHIRh/LGPqWPMPOJOY/kfHH9AlFfqcVwyQ4geH
poftAGTXNLZKuKsLUifVRz8qDQ6qIS4XpA0cC450Y5EKK0b3FMcEb3d1ZavhWUvwfN01teEqO22M
7LNmtSMABoH6lYas0Lfubk/Hle13Lu0wG2khQYy9WCdu1Gqz64vlTVQajrEVYI8WC8y93Ezd2ANW
jkyGIjM+S83niuHlYydmQpuRIzi1gij8ldDjBLe4xJ8wqMcnGt+GcwuH4J6SvrkVSvMvL2fmrGog
fcamQPF1MXIG+jMeJ8trJuBvuSm6vTFEW7WytVdJDZRbIlEWtl+L+Q9+cUwixza9fhowSwy0jJ0t
1r8Cqv3y7x+NnY2WBge5FBHk5fPgloFHjJ5xMrv4PSdJVLwiudWfIomc4vZQaxsJuWIMpedglULg
5VBKDmGwLJkf2WDr94GpVJ+tLBOPEZfuRzGAW7eteiO2WnuRLrcr8jMsDrbAyzGDGOhajBupZ+tB
ax8VgrBsH5ldeYSvEm9cDtYH416AGpugVSwWo1G7VYZ9j+lFuJmzMxQzv1yLzyCejI0FcD0U11aV
gJGGPMJjfTENxygyE6NjU3ZFOj1U9Qiu2jenT+UUbuVy51d0OePnG7KOKQUJXUKNxVDwHhI2VWF6
Jn32dEdzyGdAD0+3J4d1vaS1eRtDozsLz66Sd24X+qFoY93rA7Ny7waqFuKD2RZ9+IDxc55iy+e2
D/O8+pVjUwG9mGMVWFiTfMbCUP3sGugK93UWV2CrtFhQNgfXZoN9xUsNr4VGavUh9qXzMtgWveda
KPLfE70Nn7oSff7JLyyDDOXg+29WSi/jTjHD4AudYkX26EBDc3ZxS+5xR5OFou2dzrfe0jYx9bsI
SOCbbcJagJKtmP/h1Ku/1Rj3vcdX1fkpoesWe66w3UhfuigxPqzs5i50y9b+TK8ZKa5kmqruYzOk
cf6Q4NDwYcrNPjn5XTn9wkGxzs5+Abz/MPZIgsBpVuJzT3c8GqQKle8eZVeuncjJ4fxipHmv7wIw
AW9p4ofdsRhjCSmEgPkpKRULE72skuo9PowwATU1U3etPePUU0tvrY1jfOWyTOGdI9yeL4xkOBYL
IpKqimtContEwTg0grlyg59qFXIaYlCtGU9dqffoKJIYQ8vQclN4nMLunzmytK+TU7r1RsT0JyRe
TGaEM1wjNSazZi+vk53semiRKoWJLPzk4MYM5iMGSAbPeqifnNGWR/ydQV/ElK4KxXAPoRHGIId0
nRqTAjyIrPLn21Nfm1/D8keRKKczi7sEBdjFHjxlBVjJtBCekY5tAjbEUfLHKIfHwWxzg6/2hIbl
POQRRJYG8Hm8z1x1Uu7pzZHpfVZmQ3wyogyPyo0fNu/Iyx9GUZlAH5E3qcrFD6P8hc50LMBVhUXR
QSXzy/iYjn3lPo2u2r5OipuMu65JnGIPzlHFD4BCFl4rBj5iLyKTg3pWYD3pBx2n3BIshJSvlOfH
92Wkdb9u/9qVfUqg63FmVTXRx/I2ZGLuiSVqrVMsz9RPCY6lw37UATluvBX3+qWQgEdZjPSX0azF
Mda1NGI5oap7ap+739MuwMABEed7nVAVtg12NRmI5x4A0dCkQI8qrBS0DWHA9VHK6YLqH/gI6UO0
gvzGv+5hCr3fYIIq9mT+8olP6kCLzQS4EYjxAWjb0T2nyCI3rgJrr5iDgKoO4ngN/fPlsFEJxamR
E8mvqRNY8GbxPRcHsbFIV842YejIATDY0qljL16wn9LJT0+K4VEFwCYeaor71rpl8MFAIR2f/nnW
cNEglCQhTe/Zcosiqu+GHCi2V5SZ6Y0YgnyYZBxs5L1XXhyXR5scL7VXxA6LR6p6J48h6OoeYWVw
76sgbmjmqt7dfpb5X1ksV5QbqPWES6qXG8Hl58knaft6X/VeHvm++9vthZUc6CswoF82LMCnnJr1
xpgrM9Ggl4FGY4KD63p4PlmDYxe0f2mV3vzo1VmdAm5kZ4PZOZSwAx/HAie/2w+qz0+yeFKMCkyS
H/SfkLCb1+hf87/Rsa2OBr3zugRLk6dMVGjlQPNTO0HOVD/zenCywmpUzgDZgBo3xC/zGJhNWM6Q
eHpz+jLEOSTKslg7BBAVg/cD3cVf+miizjULNZ7stMrxLUjCUvscBoQ8O8T4s+dywob7qmOuknwv
OapeFRlqxTlhw2gQconIPvVpAig2I7oOPqZOl1m7sNhuzlx798wpdJmkf1S+/OVbsENXt41KSi+O
9fGTj6ELRiGABZGzSHEayF9jjaJV/cfbb39lms2lOdT61Ofou53X718vP8wrAG4G+nWNJqrnNIB+
DhfI3tPy6nxgs5IbG+68qyw/NjlKapFccOcm0cvxSIG1BNAIybFVNT/0uda8Ae4K91ATAI/WcnpD
aFPtoT/lG/NsZdlyt2QPMrk68KYX08wsRVP6NTXQ1mjAoAEZuzMDc7i7/T61lRfKCKyieXeAGbaI
sKvJifuqtOhRi1qQJdL01eZsxZrwrLK3AiZskUw7zIoU5ZCCIZoezIY58anFhDTZ4ajsy191gEHA
iY2uA24maoHup1D6LwI7amPj965MO3ZL6mpz79J1QxH2IngX1zFFPHAPlIet8nlMU+D7ndSTdhfV
fuoVg0zdw+33tDYuWzR6AiTPQixFJWWsA44B8u8phV2e01ZGH4y6wBO4S7T3HJMNQNY6erk96Mq3
+ZMbJ/M3t0cu6/tdN0BUn/sHdWcqISSquDs5nXMc2uLFx2PKuz3cyozD54/iLOerSlV6saTrPFGN
DutKr2la0B9252LDYJTpljxjLTSnBjtHmzQZuGwUl4tqMivKgZhYeiZa6OnQB3r0mpNhmtG++Ygt
clgbnga/t0OqkUSfVHjr4q4zKhPjc2GMr7efe+Xb2oQ0Op+J4A3x4eXPGfxcgSerNl6ExSZ23mlk
fyiZx3eyFcVDAmZMHLU0LP490TJHiiwLff62V/WeKUnUiJIEHYUdIHDfxz0xTYLm3BEWHG8/4krc
CHqZ/Ad3WxIty6vH6I7cVaOy8Yop1PZmYGm7qlbdvRpH8jTopX+n+ao8RaylU4iZ3ufbw6+kCjUm
FdUk9lJyFEtBRzyhbY9EKT3QGZN/EHYLkijHpuA5AlZNl7oNCAulErP9qEepQZY11oKvagj5d2NH
X4nwbGJIIlj6BVEjLPbVgVs2qEc6d4akHQ8WGh1rZyhDWx+arqi3auwrS5gdnA4G1hVStOUxyX0X
6ZZs6O3qCxR7MmzPXLPanYuHzgFEfr5x7V17OpsNkmQGX5tI+XIuhzizlbobSw9QM03bVa3jJTTk
Y/AdT45GvL/9XVdOR4qyXM84qJhay9Eo6JdQFGtJN1kr962iAeU3tcJrY0052QOE4EGzzQ8VNKiN
/dgUPMjlwUy6ZQ6becy5Rrv4jMhbYr9IaSCiwy9hqXaE6hg9tNm0I42hUgKjdeTdlDr9JzcOMVIs
DGf8Cvxb6Q9o+Hyy7I7jW8dgmhwHEnSpYhnl+D0AvV42mDxM1RDtRjwUtAM0qLI+Nn0KvK4JEMvc
OUkxzBT1CSJooPva78zFewamYzDaO9sv7U9a2SjpboJl9s5vNfN3YmtKeDIHqgaeTs7kcxH4kIC7
Om8RejTtJ7cHQHFyadQAAyhNRefjjZhTdnbvdlD/rAQxL2ZkB5OuROg6od//LkIAdx5Ne9Le4/ti
5oca1qS/16wIp7idmQFd3gdVaJkb0+z6w7OU0XKSLtO4ky0VLlY80ugHis2DnV0an2YQg/sbe602
vIOPjpokzGp6TWL2W39HyCa2pG/rP4C4iLSFql1J/KogxNLNVjiPLUPGH6cGbQ2U4qZ6Cojm7qgZ
xe8QdzTvRzpKv92e9ddrmnhpLnkQf7CpLWtyUUOtbUr0CeYyZ4JqwxlVMZLb9UBUTmNPWHR7vOs1
TcBBEMir5roDbeZyTaeJHVa4/dBnYDT5MYJgfjRr9T/Ztf3+9kjXJ+HlSPOi+yu6HoTII1wrVE9i
hH6Ug9tiwNQBwedMPIkQCyBzGKu724Nehx0Myip2NOJ5UlGLCFTGI/3oIY8nfJKofaQ7992Q1BvB
DSXi6x2DKPpPzpr67dXGn2djL8mfzFXzOO9f9A7c7Q+3KhL9tbRpqnhQjVD0d3SbYaYuoxq+uA/n
Gkx8CmPxaDTCrTxClYSUFOK1eFdao5wOmPEKLH+LbDJ3uibLapdiDDYD9MoyfojdlKR4YCVlC38H
be2BjaatvKY00u6Z2GIS8P+d7ldp+HTGhlElYU+H/qSA/9ewx6ySwe4OVdiwt2qNJiF/pz4ewwFu
dh1dNKPePiuhTRSKqDscPiMJUr5YUQwbM0iDNngwOwdTOUzmg9++ZSf2wSih1R6qNqLyaFhhs5t6
yIP7CfPr+I68f/mOinaUHufs0gS2JbLeG9RKQrAjMn8rCBJPhulrHxzE7881P/5B9C7OpUEYqLhV
YhLWHKaJVAQ87jiuHmloNkk8w3x/0aTmJPsQD7KBx5PiXS+1Kf7WTNjT7ciMSzLtPrEAx2NWlz+c
uHXqnzItSIqC/HLDBxNy4PhuUpX4RY5j6B+qqumLE8hT964TuS7fMMWJPgEOzZI7y4IOfXYw7iqe
1YIl85aTE6h5XqUMsGW0GpRcchKfYPnD8mr6Nk6P5VC2xXNc0Zq2VwfTiV5FQ3r0vnFqjhaFF6Pv
tawWUA3NvHPPgP/9yGPxQg+ZsNugi7yUwOeTWhvvsYh1nH0e0oL3PpXIstBF55hIOHh++N+tMrbu
pRT4eJEcJ72vk+79pph105ES15LhczqVwj04dL/o7/0oNsojXQ9ZsrfhNzsvfYCA8HGqUBG+WDC4
i9cgSRRtJ+xanvUa/hrpftUedkYMJfRRkX7Q74ahJbqaKFkbD/UUGfE5yIqa+1SDknwHFFjRcMIe
rQjP7alqTgATOfVSp6YGoMamXn7tmsjuvzam0ohdWgnxGlR62DwUUY73R9CEAI0G9l/1POIWOuAm
ModzrtSL96ZpsU3SfGmrJywpVICOFoDeIUPke+BD5PVBkomPANBamhEfZY1POmq8Kb1XC7yP91Np
ih9Y6/lQdTHQQy2byvEDNlp46zkBplQu2Gadv1rDU5ElYwVaMw/bfYLA4qfv1xa5oSSLy4fccYdf
bmNHnFF9yWcnUTVgiR7apuLZklaFXYpHa4TLKDHOMcUXwtpxg8COj6NZpPumc6SGobaj/6xNdBBH
Kj9U+PEPhbmUhbLJDoGo1eiQD0qUnbWs1TLkaj64/qh045cC8+IHCz83iuKOn35QTWmZRydGq35P
X0833peuFjUne7J9jz046d9zk4ie8BpRi7u0t2S9x7abhWWHI8XFIRyz4FHVZK+f01TtP6WQl95o
fsdV10gBkO4n02rDQ993AeY5pRJDfbTqNtn7DZDQO/wGpqexdqoH3hovnQo2payKElS2Gx01145T
7GLyiBjFal8GVdb2L9o9Wixomxa7L84FH7PqWnD2jmY+m+YhCaGNiyPrV467h/Y2CLV7GSKZP2up
0L6YtMkEd1GYRl4/NJl2GAuszdAtVnV9xz+he53DzWtX1CYlG0BBW8HrSj2GXOVcwZzv1+5V+tVJ
SjOK08jxfBkFFdFc6JyMTBivBgC5T4kx6j9K00yf6lKvn6IocE5NIKx+Z9dm+CPo8sE/4ggKox6b
AW3jTroSY4AMAjBA07+4LvUrViScoVVoVff9as+0L0+D6w4PuVqPD2qXm/9+8gMAZOGR/UYjLebf
89fJLwMM7WTJu4i5F36o8dEYdpxi6dlnLoe7PLLcz2Phty//fPajH9W4kJrkEq/K8ngMgchNRttz
gVIcuKR2jz51u9PtUa5vv7xCknfo3slzacvSQYs4Wbq+ZntKqrvpjkuhj5103OvvcnzmX+oqzB8M
s+we8RTsP071VL3d/gErERyAK4uEh6A3RF+m4GH4xULWvF3MY+Sh0dEhlgES2QF3rPPtodYmjo4G
kdB4vt8uRQcqLanq0AqeleTYzsewmysZhwKYefedRgvU1kXsOqqaE/AWyUMABFfRm4ibBtsC3fY0
Eb4agVXdT6lrfUz9Sd14spU40WWpUspFnUJ2ar4S/DVFKZGLhO0E7V0QcjlKe+2d2fXjx9vv7zoE
BhdB/QKvTtqqIMNcjuKPlqg6bXA8s1HUhzgOFHxGQ5uXKMszFYFi3wtmz+1Br+cH7eKzRn5ujJhb
My4HtSaMz5OOhJ7ANQkgI6YOFJBNROmddvxfhqJmywyhhrdcC5h2VL7a16S5RtzqYUHqu9Awx7ss
9sONZXf9wUg5IVWiJsravhLeYuoVhQR2jleFCOxnQfoTUW+1kYO4nvCMQikAPA1iPbIsl+9uShHX
xL1he+zkvnpEtBmkOz0wbeygFAzXgVlC6/73l+iiwCdbSjaaU+RyTDVuWA1YuAE0FXNMxSrQ9hzE
yt6SVb9x177evZAtW/BFwQOBjVyWJJumCSUuOqbXzpYFO3AwQXjuMWhH+tojZz4Mg+7gL05kh7su
KsADFb+h3ljnfxIqi4TLH4UM5yXzlHLb5TNntl0A83Isr6+cQNlj5WS+o05rGntqE+5nGhLi37QE
mrgzohwvd3PTRr1v6j63cPpAqrijnGCXJxiwSnFn+V2vHboyiJNT57SYPGDoXDuHwLXK+rnPpGi5
UIxB/ilQaOF4GqcJPAv9hbP5FhlV3A6g4vR75AmO1031SAkoTvQ3xCyt2Ni9r+cxeQ5oW2w5Lh0s
S9ldVXTTCAfL9mSVx+cQN8+HSc3bjRd8/Zkhj9BeR16FpsWr9+u6UVe6ChtpAf/5YzvWyXdsOYty
pwup6dhp2uF9nuGJsBN1VdzhE1d9vT2r/+C8Lj+xjj6FzZwKOAmFpeRCbaK49qH6eXpv5+KA7sTK
P/VJWbcPTk6KdI+02s32KVekzx12pg22USr20HTuR/J7CFO2P0gFS6ozDW34hanwW6uHKu5t/Tgq
PSZFGn6SW23R15+Hb0LhmTzkXAdero90spWSSWOQtNCmYxRrGU5iGGjcfjkrW/Q8m4E+kfdi2c+/
4q/Tp8fx060j1/Ty2XFZJhQJdmXEDJ+qVGxxi+a1tPgQOow+dk3SxnNbweVgMf4rMlBpjFC4E+9b
dxi/dVNvx5ithOOzQZBa7dvQVh8jXW5iLVbep84TUphRyZbwSi8H19Uu0BMLnX1lk7YLRivZy9Hc
OhxWmpfRdoJMo18W4APq9sthYKI0dl21jgetVj7Rj8fjjRimf2iEApOOe8mokFhTpai4pbMo6H5J
uBUkuaL3NPqrgYa5vTW90sSFsI3Ma8AqKWKt2AFYkBk+OlOOfQg5/fToJHF9X0qk3XtMU6Onilo6
QuSkrb9bHREH3lKh03YHm9NfPdKM5745moS2hTeu/s7NuOVz/RNKsYffgxO3PuWQbjGNcP95r5lR
+HNCEwE6KbHlLttlPv8xdjynbdIj5tX6WUeG8+/nF/BHaiAcLGRPxSLIKVzVt4KB20VEX/7/4ey8
duNGtjX8RASYwy3Z7Fa3ZMmW5XG4IRyZM1kMT38++uLAYhNNaM9gsAczG1NNsmrVCn/wxs5KcRoo
8FWqp73ba2s3wWhCVEz+q++xal4KNeMWxdWS/LCVD/TAjUNEsr7T3ds6nf+usnogGnpJrespr02N
Z1A7VX4Mx0C8JBgK7Sy1kSCShSKrscCwyTxWXygY4qxKw8g+97IyYL08YTBJ7Mblkt7Qg1MzrIcq
b+1kiBtZDgwmjuMCcbfVNYkpmDvsxxSal3qECY2RzcNRHvCKZKAw+g1OSu9vh7utz8ZYx8JGjP11
BQvM5WYU+jBY55R3+Tjjru0BPrN3Uputd7mM4IispG7s49cxwMlADMUCQTY6kM7XEoNvB8tO+ip4
nl2qdpDOGEiJPV3xjc0CxU5fqHYkpVcXhk2LL2vIJM7ZiNVHXEnhGZM3vOKcyN7Jtjc+G9GbQRxF
LvSzdTVBdAenV8gOalNRQc2ZGupPSZPGR6Y82TsolfkOOG9j0gpIDglgcPvcHAx9X7/SEXOHEB/C
4Ez3N3yHvpb1C6Ck9pn+lPMygn88FGlHQJxT55CqufmhTspg3Mn8r3MZwD9IcqP0YQKaWN9fJLMl
inBleClNWut4vifD/ZxMIzolaBT8F5FQOXhWRWnkOWoRkqQrRRXvBLmNd7+o3+AjRfaG2uXqTVhR
DpUaEPa5U+R5ch1ZyidQoNL0p5gDQmpkRuVO9N64t2nZqOh+AShA9mu1n3UDAdFodCQ8dOb4PILf
eF/ileeJeGru4qge3cKJZldQUZzefF7htS+oTOgv2tVnH8LcqJyZ5qVhddb7wcRHzSmcbOe8/g1u
q8QEoTYEk6hWlyxxdWknEEnD2aklHA9GWcFpHUUqoeD26aYDGAMXOLf8W5as9H0CLxpTK2eKn2TM
Rr+rymzML3mUJoFrkhxGVE3GPD6WcV7mLhBzpGUrpTYVz5FEhzNLKMXKsesUK8CvKZHxD+pDh0Yn
5vKzLyCzPrRwK9Er6TNlgOCU4Q8WmZONmfoUD+mDyJgzuALcunFXhaHyApPBGe4U0NXMNkKhPbdD
G3xGpyd+7poiUw8p1tytzygl6k4TPNgPM/pXGCwNiwN4R+0OUn2qdWxn08VhWMT6+NFM4e97KRJ8
I7bpvfKE44SJXZmRZ8+iiHLzgGtq8SLI1nB4tCsyjS6QcKwyYmClXjPmDXDMurPaQy6cKvc6bOhM
twsV3OYM5kPPXDMCdD+SK70b9WPNLKcciw9GGeHYhBcD5uF2kY3q+yJBcgjIuIZhapLa06WgGP2T
G536pw8BeFcT79gfwj7/hihl6rgj7ezWkxlc/4BrrL00eZz/YKQZfO2bsPlpZ3gvXJI+mT/BrcIU
z+ZRG6Q3evsBKi1ErsSSsiN2YdR8Af0hbDERlcqgtiW2/imXLDPauXs3IveSfQPAYvC80MBfB7ep
t1tN6XsJvnn8eRpVk+lAo9i+rhfxzgW4tRQ60ohkkIeTJa0yihqDY34GiYpcFOMH5FfK9wUuW5cY
f9edS2Ljrl0gjSrNH8gBV3ctA74kwETOPndMTO5STD4fpwTDrNsRYiMc2gsbwlhQflSyq3dnYiyF
cb1ln3Eskb7wAev7KHbkGKaKZlMylXYpDreX3HowcCggf0BVySQvq8+VtGHCgI8CfUJ2Q7KEeJep
cFdvr7L1pcj9eG+0B5eu1utV7GhQ6hi8+HlolfmQinw86P3wEzhZurP9Np+HCAtnfeHkasu1908N
qJtSZpoRz2NhR32H/yQGp1WwNw/ffp7/X0VfPY8EEbTICoBoNDszL0X94sTgKPY6OLB3t1/d1gNx
X9H2X8RukDl4/UD429spZn70sRRc6lvaXb9ayUp+vHkV7t/FDm8hp131T/A/tjOpiZxz2Irc1/py
OiplWbz9FMEhlLmUwNSRUq5eW4L8Q47JnYMrQGwrVGhD4NzhKj10Oy9t4/tQMdFkWiRLFzmK1y+t
k+cgz9uGmUXV9y/pkAAUUDXU05ii1+FOErO1mM5OA18FpuuKj6AGgvZLR2EDGSM4wLIHhduK0cVV
bM8TbiN5cYAC44/GiMKi0n39XKFZkLmozGIy2h+Sh78n8/EgtRPNnUqp6gAECPtHEeGGp1B3f7i9
STbCEwrJfDpKHFKndayINBSs8pm+O+bVuStNEo6gQ1TpsGyr6QVdk3DnM249LmhEaLiMhPhztffn
jF5rAjjjjCBE+hPcL4a3og3mA+O+7FHKwGDCyJAfW9Ggj3f7Ybe+KjQJBqQITdHxX6+NOlncL9UV
8N750pnCINUxGusd8A9d3YmPG4ccepeG1wkVAZpaq8VaAkgwW6UFKi80/UZz8kc7V7OdVa4fCVUK
piYMMJYe6fp1Cq3HXLFtg7MD3OEOZEPr9m1UPo3Wrv/HBmcNRWP0xwxYOg6N8dUTATBVmFJHwbmo
afQcqNKn6LC0jWLaGJr9iZKiGTyMY83h0HZ5O3pljuu5q1d6gS2urpMf+tbYmnsw2+s9tfwwmsRw
MeCsrUVAZBSGzLaIl/xkDsMjfc/0BwKj+hEHYqVCZq/tdE+dwiZ2sxJbVP/2ttpcfgFSMZkg2K7P
0GiXGG7ISnCO+97IPQyzJ4G8EehPVwrb8l4MsvYZXGQW+92AstmbMwxdJs2jMYJmN+FqFUDKBlNM
vDYChMFh/eiS4xwKuRJ+ETjacx6me6O6jVqXC4W62kY9hnp3XW41TV0zWS2Ds6zhny70DkYpagfm
aerxOu2VTvYNJcEFpLKH9/gXYy+pD9Xz7Ze+tfEpuECQ0DC1ruZPOC2ItnUa6RyNg+ZNzgh5NusK
Xy0sY+eMXZ/k5QKlZUrMWKjsqxdspa0ZlkMpndURiwo9oZ621Fz7H3YRM2p00rh4Fqny1/eANXd9
VRT28laT6SgrGTaOXZH4Y4qUVI91yiFLB+0QW4g43n6Vy3/5dXXJ/Y1LxCKmCWJq3eSKeoh5wawH
Z3R/Ta82Nf1d2NeFZ8tS8SQxgdi7XTfUsnWY38tZZc3raS/ObzpGX51znoGHLHVbnqrfUAgL62dD
zGZ+LPK++Gx1nfapFYWeeRaO9pZXBHZc4k9dNn8E1L0PWtnS3bn9MraiHHhIQNWLrgVI7uW0/5Nt
Gqk9Z3JTAcnIjDQ/iiFNP8pmoiLWijrf52GSleoIfbz4JktOqLtI4xcftNhSm8PQW8ns1VKlpDtb
8LqzAwSVdIRTZyx9ptWPatNFDaWxrHMSy89Tnz+UyJCfYqc1LlOoZD7pwS88tudDmNXZl9tv5Lpb
yHvgD2oYBCOu/ADNQo00M6dbGCrmu75ID2nUeACRssesjIC9obZ5d3vFjbMNOgjfW65Nm2mI9voT
hKFIJa2unbMTRADAHVn4UabIvypleju6gc4uSSXXGarG3CCvl+qrCb4Xk9NzbOWqp0lNf4Dy1e18
vs0HgmmyTBrR3VonHmmskaTSgjkD08PMlMKPCgOq4cd50Cg23v72DGju/GeYFJKWv34kNKhUPRgp
oUMTUCHY0+KAJI6Bz3OwVwMu224VOQBjE7C49xhgrscmcglr3ZZ655wbRh/fdQIKmRuMWGO4mE6N
pSebMUh0VdjhRxnLx73DuhG5WJ80i5qA/1kDfOh92KRYxBHZluaDDTHAn7WuPpSWyDxIa3v63hs3
AUBwHthiYAudZRWj4Z+qyrQU831rDO8ohnRU9eO9mefWU9FsgaRFQs4Ft7pvJiExB6AwOYeTY8YX
I1TKj3msEYblygp6H7Ght2PdicI2w1wkCTaQFQOWkq0aUsVZg/Zbldvmocrn4B2duGyP2rl1FtCX
RRGGxguGJqt3OEl57wzs0fNYyQPyrugdN/QkPRlx453u7MZSTAdR7Wa8v+iCrpaSZxAw2mRq58gC
Re/PA5MPWmaG9KeK2jT3b5+7rZuD1iw0qyVwoa6xWi6tlXmYUS46g+ys/wy5hhgYuGM5dZOMGvk0
zWU5PmvNMKO2HzYIxAgH9vQhTdWGLmwLm9Uf5UrOdu73jV1rA4yhBcVeoluzinEIoNRpHkLhz3Sp
+TzL4efRKKTn20+/sYizlHWUb4hTXU3K5CjQFPyazbNSqaGn0Ck8SxPo/turXB+NpaEFGgccO/fz
OvVsg1rp9QW42Ntl9UEye2fCsys2Ab/Myfd4CvWdYHod4Vhw0VClkWKgfbE6iylKl1aroLcHjy/4
0Jl6fhxjp/pYAg1y5ykSX+AaFZ6TGO1O03/zUZcLnx4e0Ox1GG+VoNMSWViA3MfpBGqsYpikmZ4K
4ZZJpPZ2VQTU2w2GnNwbDMKvok7qmEz4a2C5gRhP5Rgod40YrDdf7cj9LM0oFUFicsDVXuxVhDbp
EVlnyMvwvGQtfCia+YejivLt7w/VUhpFy65n4r66BnWrF6k6gMhENVt9VHsHWHTXojvbSMpxlmNj
p0t5nSYxaYRIg24eE2MUd19fu40lksiEeQWEAPHzxIwbf0RpwhNSMF6kRJ88hHve6lqugxtaWNkm
txHX8HriBzDDUee2YqbaOOYhLrEHYUNV/qIA/+n20bs+4KAWgS8sEzaHOmXVhQXs07P+GNyNZhx9
EO3QnO1KGfZsta5j9rIMVyyKa7zENSt40jo0LuH23ZW2LlWepCjlAUoiHryymu6NADYXo+8FhHY5
4WuNZCSSdUJjHtxNspmd2r7Cj8msg7tIqfeQ3n/nnq9yJWQrGeuTk9AsN67oawpmZ3ZuNtFFmmxw
mRHyHJYv9ykySM2kdz+nvBrGQ4nyuunKTYYWUW90xfdidpLCDy2jQMF/HOvPhVHmv4eCptOxn/up
pNOQlT8i1oUrVg914OlGb2VeMtfgnUfNlqwnLeSbqW4Y4lfrZnOiWwgdxX3mlUWJwm6uoo52mPs0
DA5cptNnrQ7q38OUJuAJAXb1KEgB6CCyT2gbL4xWj1hvYZeYTmy2orc64VVDUD8Z0kyLK5/DCK/K
Wcs/z8WASNbcFOLPnITNHbgiQzlEhaPg1D70GYQPeU6fx9mGBvPGDbu88MVEh8ksncZ1zQQDMS8C
HJAuwdiGB0Y9xblQATjcXuVqCwGy5QRyBqm4AIuuwowcSUgUdKN0bsGEfdLlSjtks9I/RgF3+u2l
rk7g36X+qkWw0hVc2Y6QgTAM0BlW08a+Jhr1fi7yPRDB5ircA/STlrbAOqefs7430fegmTZkzgkV
Sckv4K/tPMvV7YZcC/Ili84nRIurrnc1O00ibCM4M1xU/cDqMk+R1PhL4PTJRW/GeM/bYOM70eVG
N3cBvnGhry4eRmGtOeNRfMHYG8naVrZOAVg8N4rEXlV0Dejk4bCaZ0rBFHPRvn99FZTKpNbAMqXz
HAX1JypLrTsszbQHpUtm4dLcEOIQZ302QHWcB45KZHYXLAPD50RNxme1GOWPo6F1EY50o9S7Zakm
ts/BLX4wem72Rl8bn5yohM7KEm/5HKt3o8xmMnZQ2c5WXiQf5KaPv0GulHdkg7StT8ASTDsYgwLP
Wd2QSphKWW06EKtsKWYIH4WDw52sUWJMDVy5u1SM9uy2QYxE64TrlXQXMrTHI1zp7O957GjRB60I
JYHiuzC+4AQEYypCKkq7S4u0mVzmj53lDzLB816g2JN6RmQ00QclGFMDsZjcTJCRVTvjJMWx1Hqw
DtLvxaiLyWuFAV4RZcyCCIfCoOYbVl/Xx0gzgpJWtwzWApzR/IcucA33LQjUPYfora9AqqnyF3UR
StOvd41kJIqBewF93ESPCLb1dNGCGkLp7Siy9RUWWDXqQYidX0UR0aqDUfRFcK51qfjZG1r0rlKy
UXdNBOzfjPniJAAwW65WtDiddUmkCEQ+aM8H5ywRKbTDWXUNNcsfQNIJ//ZzXWXqy1JQYehU0TO8
mnojpN4HWsB0YopH3RtMdB/yNLP9SZ7FQ0tj6yQVWOnUo2n+vr3yVXOOlRcBOoILDdyr/rCIEKuU
7ME51w4QRbeaUuMuzmkLoN1Ye5KNJKNqZsDrcmP2QeGXO5nn1sYBLUHhjigUIWe1cQZllrlOW+ds
FEF0GSJz9lADyI+3n3Lr/YJgkGnaIj0AQ+719kQvcxZGIDln3WqQuMOPRpwyI8q+Lly+O0kavjeD
1XqA8t7cMeD9MnFariOmHOSGr1eWSsBbOG0HZ2OYtVPVaPJpBOUEurgq3toxIH/nLHMymKXRe1le
9T/N31YXKPwt+zWwm/ShUOXivqh769hUYq+y3PhqbFUQIYuY8XWbblpadGiuhBcUxdv/ai1cGJ+5
2JHv2/hq0KqWuoTxMrXC6t2ZJWyOUUeAThN2+idUxXAqBAxbv2oG59us5BpxzSiiU55Wwc6O2XrC
hajzF667TIpev0wrlWy7Ywp2qcreOMG/14aDrMO4OtzemcszvM6sATrTC6BAZyZFr/r1Ok43pwVj
g/Ayw+7zwZnfzbnwnbgb7/A02fPV3nijC1UNmiitDnbz6o1O2hTrahTGl0iraj/LLOdY9ZOJqY6Z
fNJqtT6rdt586eAI7WzOqwpz4SHBUOH4EeYY+r1+zjEtHUQom/iSmWD8RkUYpy7L0hcYs9p9Njd/
4McHOw2XvxF69XIBcyLAhUkFg6l1BJ9yE5ihlWUXqAlV4NNblpAQssuwda3B7ke/a8s8OXZxUmp3
wai04pKDaAO2JqLwc4af7+hOqMT9hMmvGq7Q46LyafvjHKI6veFmbdl2ribYpm6rS+FJkUZTcxun
MWzCmCE/jZGmZJdGmF11aaMm6NzS6jBNj1G//GXnE1wCyYnPouob1a1KJ34EWxt+MfHd/RKE8vAn
DmVsusIarJcbdY76E7xF9rXArCD0TcSAokfDwI+3Sw39mQHt/GixYSHrz7I5eWgt1y+39+vmd+Tc
U9+CWL3q79ZOofRDhmYBPXLmXvmsdIqbq85guG0eVuZpmDBv80Y4wdrOkdy4qiiqWRjfVHoUf9kh
/8Q39FpipMzz6JJYfdadMpGG4BjbUDeey7Rt3rHhhx8SeOkn0uJefUDblbnW7ce/7pOyj//uqSUf
Jzit7qtY0bJ+0OL4MiVpl37IDK5t8IxM7CGSEJbcHkXV2ZNwT/4BQ318P+JXJB/g+LaRp9SW+DgL
LZF2KpLrsTY/C3VDcPdI/0GRWYUrcxyCsO0IlWXRtsJnobbyRF3BbBkZQiqukyuxcVIUUXVeO9VG
5hqtqReunenKTlW59Z2AFCMopTHJuUKq6D2ACdoB4UWFhXdYxpx+Uk3BY5aBsQpyE39WqSgO8Qjh
MGVo/PP2J1oedX3oASwy90Pv8bqACSZRDo2Th5dCb2rXlibjISCp3jkHG5koAuMYmYBSY1Ou5+qT
TQUI0YpVQipNYE9oorDKcajnvdC5vdQyPGW0C1p7lbxQhrZW4KRcEanq+F0/6h+0RBkOaFjUO3no
9lI023ksOLjr+rkKe7KYJAwvST50OFvJ+iEv5tntRb83Fd7cspSzOG5hgbmAjV7fCM2QRUWJ/eE5
K1LzHt2ZwpcCzXjRpKJ9HOMShTC5yDwZhdBjNyowvbQg++/2Xtk8ziD+FwrlwghcV7s1zmJxpJDI
9MpkfWXMGZMD10311MpZgpIJlrH5aUz1CEx3Snh7h59GOR/KUBu+lroiOa5qFtqeIfVWkGUHL8YU
OC1dwVPlNJ8tokh44W4TP5BiH4GyZ6H8yQq69h5JTRi16oAR3O238bc/uTo6iEZRiZCP40Wua68/
CZ6TggmiFF+YuqBBX2Oc8qMEl/69HCf5a6H29bOYrKx4VhNRolxSy73swvZL0NfJGopSp+usZxRw
kk8zMrqZm1uz9B1vQFF4xdwrL1rlTJEbF3UtXFkbJN1DxUbpD7YZTXQVpKo5ilJX4Xw7XKz1ULWw
8frE+ognQmZcNLh/WE1FDb610Ry13xhfFNl9junhLyx/BZV/ZlU+jnB/oerI3HgoAEXA1qcseU6m
uv4lJXE5eCU8AADy6J2gjZRHieanRRm0RMap/N7aSqm4CNjX6LIlWv6e0lAqv7S2Ud4DEG21j+E8
pn6ut3N7X7dj8rOOMuN3HEbDr50Pch3KXn2P1RGpwsmeUo3dORjpd1XElj81Vu0VejrfvXklSPdA
1mFxMuBcx5h+onAayIMukw7ozRD4dhWDsA5FPBrvby+1/OjVJlvmGotXJuMha12mFG2NALPUxRdR
OuV9N6OMYJZNebi9ykYkQ/2TWoi5FwLW6wvRAgSL5cCYXGiJ95/1II0fCyeIjwXuOTtp5rU2KUBJ
kkyQLYAJ+LtVgKY7i56vESaXQXLq7+0gz98mmIX/yWi/fOyrbngamir/rtQiru5iORrwWRq0vvIH
3Q6+3X7ujdDBvcubpaxHWmM9OYoMEMaiJj8B+9Y82t2MBhHWLEcmvpZvlIn6xTEyc+eTbhQxtk07
hqgBQvVK0KNxMqmoSyW61Ght+ZARIHcggPwY9k3n4WESfvofHnIZxNGm3OCKIczVzyFPeUnimB7T
olb+MVQKi7/N4uAr0/9xdnW6UNpOhNzauzbylcxAAI1cIW6IhUg7MbO9RJS7sasV9owddWQ/336+
a4wZO4p6ZcGlG5jPrO/hCV/yzlKn6NJEARRlAILiRdYzRLu7QEf2rAqz9xIczJ91EYznVlQZUmst
7qz+kA+113VyohzrWdQ7H3rrVC3cRIgMbParOWGoQpVo+ojsX1XSx0GyhtMQ2M5DOqd7s7SNV70I
7lEskocs3anXd1EWCbMoqzq6qJGQv1mNqh27GRbk7Te9cVwcBGbhMRAs8AxbHV1MrGtndvTwUqtc
OKM2H+I+8CY5mbwghXLVo2Dx9sgEnINrlpYfLfZ1qB3GAtXNDivTwsiyg26G8slUGMibCLnsRPWN
cwm2FuF5PBdYcd1cQEwskeRsiC/V1Er3IrH7xzlOpMnLyPq7YyGVar9zQjY6DBSFi0Dxgv5hqPz6
s1UgepVQ4YTIWta8q8m8P7aWPd0jKypfojjq7w2ztSUmfInU+7c/5sbuXA4N86zl6FzN54U6m1Yu
m7QRKy0/6Vb8VdRS+V6t69+3F9ram7hKwE0BvQ4UYLU3pxSUkViOZ4nW8BNwoe8ycIOdMmprEZJ+
0MqIe9BFXL3JAFdEbaYRcVFafHZGFEQjP9L0Zo8GunUEuAwWAAwotKtNIhlKEUcdD9N34mNNG/rE
7No66l0WNxAZ5cqLG7jVO/tk61tRq4IUY+54jcM2C5RYcOojkkh68L6phtyzFXxhzHLaM3H+Gy1X
GcfCf6eVBw2LwLqq2WFsaG1oVtkFEu8YHNW+rZMnZPL7P41uoPwIfQSFtrEL9YNGv9FymWF07yvU
JgDPztHXJBGoSVpxUH1vgQr9lMOw/1hkHZqLeWFUtTs4lbWXjF9/foO5zJJNIFcMLEN9fZA4Qno7
5VN2qTQbK6I+UHy0hqudxsHWKsvcTF46ZNdzG9vpSXatkA7ZUMSHBF0Uf6rT6s0Hk22s0bXhU0Pk
vgoKfTRGXVcjyTib2ZENn52aRqnOaQPb4q1Hk2ENdJJlCMzQ5qqga+xEbYchuVgSWPoqayu/KfM9
AanrMwN3ig4Qx0Wh2b6eBuZT1+dhlyQXuUP/1VW7eu489DGsp6BjMuuq1ag0vgBysgfF+FuDvd7M
TKRIC5Y5ESTJ9SzYpJhCWTLOL+CDtCURaVXbE2rfjIcKW5DITZRZdwaKrLBsT/RjTdOV5FH+XmVq
/6lAHlQchqSHUsltajJsEm3+s847BROpOkTTMAITED44ZRwBfgUm/ps25PhkoJ9qepAi9CfdieLn
WjHRS6lVpwFJUebaeJg7JcP2r+ts00erVANSHoXqdOJ7FZMXZzPK7UYg7AwGc6s3MLSVvPPsZpFm
ydpcj72ykvX/Zq2ELi0cg5CTlBMFoJ41NmJCBv/49l65jkG8SoO8nd4ZSobr+QKwePCUmsr1WHTJ
KcPm21fLKvVKK3V2gvnWhlm49vB/wepcCeRUwRQNkjbGlxGBUxfEqvlDTxtwvpZoPsJJwaFtbN+M
xeUSZB5LjKULhxL0KoSIvlO0OiVNBjmi3LUThBe5dLCEG1XpAJyz3jl7140/4CoUdCbFHZjmq45O
23QoHRXJRbFLIzvEaaT/TBozUBYyYIpSLDfQ0ZqcYvBBvFg/1bBGpvz2N73OPxazDdIdDNO2hLeS
KJXaQJB/VEkReCKYwhd60dl9Ow35g9nJ9VlXmx5ZGX7/ztpb+4lykzEHr/0aUd4AxJrUgbWLLHO8
Bf+4aCjrqOJmew3frbi9OJ2Z1CF04tevOpVqSpyc/RQgIuyPdlHdlU7e7cTt6/wReW2SKVRP6Aih
7PT6DsombebcmulFlXKvzPL8FNB/d+UaaRdgFzu5uLLx/vAcWopWHulaCiNMslQySjA0odqrKANM
oXmXgH57saOiDfwlGowHI2zhHduCbo7b1Kn0IHJQRU0cZ14hYV14Zw7IhnkBRPX7RA73xFL+wupW
8ZfO8jLBAgLKxbl6J2NIxEPXjLssxBngNAN/AQnDRABbpg558AcFdUHZr/uqfwqDUe88cF6i9OO+
yl5kLBj/YAWcz/emHJdnQ5W7Rda60TEpjhPLN6HYJQdZxDYExEyuynNG/0u64JOTCc+2Fz+oACGW
0c8Ds03BZiai3dnGG3sLoBGKINZSeqJP+fqrm3Qy4qnnMyiogbzoue64GjrSOxqM1qLitH6RjFcx
64TpAGJy9SJnLa64xwEaOXYzTpcYvXjFLU3mY0DzpKK5B9CJ5nYf14bywahKXfK0lPGF2xoLlU0F
lpej5jUNgZdYcvExCGcdUQ8Y6aM79nJHS7fVe4QNhV26KrYH+dHpASd6SVhkjReOk/2OegQI42RW
8uz1chr/TDu9ZxQ5mz/yftaejXIaNFcBIhe7chvFiZ+qo20ewl4y2kObQenylb421cMgGO/SZbHG
/8pGy3VPDFN4V5bG0Ll5rMjf6ioOfudVYD4q5oSLgwUo9iUeMu0HFHokErvCqZz7oEC82a1ofAbH
KZ3F12aOcskliKO0kIVSMvh5D6H2wQrpDrrlMEjNwcFK+RMZlpQeZ4zGzlOayb/soLAGV9Kb7kde
i4nzC3YzRAsFVXSXzkasvEv0evxPaXBeP9oQ4A3ygknbK3c3umNUMUC0eAqa7Fe37GRGOBGhBX5u
2hFpZnqlh0RvQi+U8/Fp6RM+Om1SMjHrine51PWHjhmKZ1m9uhPN/lbW6x0H2mkpqMBxXQPwQ1XL
02Gyz4iWaLrvhCKqDnXS1s3j7Iw1J0uN4vA+dZwhOeUd2QEK91Ia37XJ2Bhu1zmDcwKmFUxHTRvQ
oM8tpFVSdJAN16A1bz8wNpn637LSxJ2HUBJt75zt8knujTbDAXaOkIwPG/g9oyTk8rnqbVEdyy4d
fuSZhT0AuudK+c62Z+edOU+mfmgis3mfGFLyxa4weIWMoac5/7ex5Zd3+TR5UmsNiSuhJvA1Lmc5
PeaW3AEXn2IKkznS8+EZUjkHZkIYvbiIqS8vQxv32AoTYMZD5kzKk6zN2MVZDvtsJ5hsJD4UFwu0
h2NOYrBcMf8MbUWNeM48ls5ZlXHJrdW8dtyOGuswKOwBKW3rQ0Smu7Pq1qZjWQQq4JYzYFqP54Jy
Aew2kn2OkCdwExP0xpDm5SGueqZZfZl5dt4GXteSjspqNdyjutWctHbag9hu5CNcz5Qj/BaYvlc4
EjTWE0Yf/BCoZYehTudHSR07n1mU8dj18oiqfW4dDWOvEbxxmaqLtgVikPKiQrqK4ha4AUerls0u
O8UxaBPZS2pHPy5SjafbOddGu5KLipkhnRA+9VWrYiwYter4AJztdOw+IKyD7W9ig8F2W21mBmzm
6fwhiQWS+1YtM8mEENbHL/0gzd80FfGEGnFG2E5uGAdy8WaEGbh/spiFIUklfdWsGbFcGRYpEVtq
Mj+N8/mijUO+s8rWPl8mZ8Q3SCJXOC/+RZ5PkOzxNkwkhlsAZ1+m1GmW26N3LmOfWjgyG1G8lwkq
G1n3wmxg1m6Afr1C0IHMH6yujqRzGGTt6GtNuIgm5o4BdoV/pYPQ7yp0oQ0x/RiNePxNLOqe2TcM
V4t0UjDtjbTO8U0lMOo7ss1UPQRWJT5PAM0Y5lmJdLTHhvl9Qk36vLN1Nn/9Us2SbgOpXs9paCcP
ihrCT69mIhU4UmbaRpK1gASUXH+YNGwsIH+Gx6pU5PsxCNXGpS42PPhg+uOAV4rXSkJ6crRROs52
L38Mp3a4A4sifdH0djxFmbSn6bORFiOYx41G7QwMdV39985stU4E5Jg4kp2TOY9OQ6Xnv5NxTF/i
XFJ2XtLGUYYgsygx0T25bjdGaQ2npGM96FPZzwyGSe2Vom/eh1z6e8yDzcVoiFv4YKPIsG5Pd4j3
Y1xnSudp7JMDLShcWtBpvkOKzTje/vgbiSZcdULjgtC6lnIs0X9DJIbnYpA8esqMfnM5GdpOVbr1
tRaMMzuax+G7vb6BeELSqaigRsiAnlT1nPk6LaJTSCJ0iEp1D2O39QK57eiCQ0nb6KdCRWmwBwnO
Y272B4PMypfwUXdR03h7E5XIvoiAMY1RsOJeNTb1ILDGLFweLZ66B5ipMtLLNqZfmYh34tvmUwHU
pX238MSuoAHdwJi1T6WzXon4XS8545muZfstVyLLvb0t9pZafTDMZpRoDBOOF6IsR0u2aa3BJf4U
BvGble3prHMtmPzFtBRsw+u9YYEBHKD5BucES57I7Set8TB7Ge5GiyBy+7E2bgjaIighLAU187Ml
Ev6TCUlNpyZgSuCbp33ot/qcPEa5SA6WMX+r++i33irDzsW88Sb/XdJe5QBDMRvpaMzOWTFj6GG4
240fS7RTBclpuwch2Ho+2gVgVv6indcpV71AbGT8Ps6VbRaPEg4192nd6veF2aI+O4QDl+Bs7fTV
tp5wscdYui701daAVv7h3LV9YOOxKqcXM+rpvZazegyNodzZlhtxBC/MRViL4RY6t6ttOeHfqrQd
KWUppO4wI8t4GLQO4zw9jj1KddO/vV+21ltEWRcMG8YB6xkw7OCgFwXqDmkvkmPcDfOvoTW+6l2n
XmJTODv1+MabpDqj08MYlHR1zTePlbiQsmbBmkQRmsQGrhU5xjsnpCX3/EY2l+Jb/b0/r3m0YxnD
W4RtcCH4Dg9aYUyPdH3M970N1+j2S9wAeBnooCHYhRIHI/X1PMAwM1zPzGBRH3WU4zjlkleNhX4Y
wWWcJMWaKERmiLUQ1B4brer+y4e08FSlku7DkI737Z+z9eSMfU1wC+ylq0mUVrN+6aiQq1A99ScI
cHfkdJIf0qndQaVsHEf0Z9g5y7XH9ae+DjeiEcFgCbh9eKFND1VbhndKLMnHZg4zv2mN96NUJjvg
k+UIrApsUAHcQ4zr6Z/+bfn8E+LkNs8Qtp+kc9IWoe9MRfqBWUSzo1e8+RL/WWX1ZJWcl//H2Xks
yYmt7fqKiMCbKZCmKCPfLe0JIbM33sPCXP3/oDM4KpJIojTp7ggpeiXLfuY1Jv4P0oMw04R8HFtL
N3WaxEUXGvDS/RXbyyTB58N9ZbVWN+/NEzGE+aL32L89QPOwvmOKbjyMSFH4IoQhQCjqaO8bHNse
+3By/lGaTLe8ZNGAkjXhm1nuZBcQLtZuBWnGTS6ttSTvqUZoVs9yHvSmlQdO5ByZSuxOLxJ3q3wN
1P1txirJqRWlRR0FnWZMgZ0DorGNuH9xnOIvmnXMKZQAwqSVL72Z2xFEYdo0gGjtKQaCqTrlNRfF
p/sruHsQVtU3yg8U5rdPBEIETmuHQKNDXDjc2ZpxAzEznAZTZHBFnnTekMUHVlx7c/j74ga+w/O0
1QkBnKRMFgK5gT5HHbVBtcIcltnMQkjD9z9vd6hVVIL7jX9tk5GK6zNHvwz9aBh43jxnmG10cvEQ
It92EK+vy7E93oA6EOmGQHIL7KaD1lZyQ66GQGt+GQZbRnJlyM6IqKZ+MYzpNxIw40sfTX9Rkgac
aBJ8gmRZ2RyvL7NxQkAHsWhu8bh2LhWSW76VDPNBA2Lv+iLBolxCOL32zl6PgkK/Mho2Rx3gMVog
rSQ/ZKqaHbwByt6GJHFclQhw24L193oYa1BotzpIlkmtsUQuElUNKNpezIprYlHVXkNr0f5Lg4xG
arsoU+233SzaS5Evxlq3mkTt0gnoHd9yLOC0696I3Spfil9yubTdifKmetQK2ttmq4gyeQ2VFELY
1z9aVZd4wpBNeiiFPAeL3eY/nVLVTqY1KX9xYC2g+3TxECW8QROik9WOcp1T0KgK219hVG5iysOl
7ktxzrK5dIuqSg+4ZnuL8tvZD+02qvT2ZoeBbHTiVgZuJoWjQPtRwQITI4hTZkgfTHuGrgAl6y+O
7kqGN0lPKdJtK1OOCo9GxbM8sJRI/5RVbeKhxN3+nK3l2/1LYufkOr+L3oxCVrrd2UW6KHWXAnOT
SpSSaCfo7aOWRMoL3ncO9pJGVHwye71eLkBLjxKfnWNFbsoFTyWSSs/2hrJS/K1wgI0CYwJ86yqt
DGYTBVz5YDp3x6EGRiVsxZlsKxd6FZpx0xmw5NusHl1hjNZ5xLb9x9vncnWABLsnE19t5zIuUJJY
dEERE6WkgGYzolYzYFD6vWGA7HzvORE0QSw/jtL9vQ+ktEg864BzuynNqDS7zC6kzNoOhfhIQ6uB
btIePcp7EQ/5MPrlCNBYnMHNNRjii2LNDZTVOF4lWZek6WwfssKqsVvPC2XMsaytU5E6RehCTRkn
qrfxSLNk0QbL09pSqw+C2b0vX4m0YBhAa94Usyt7ioy0gn1f6PL80lF9gBEwHUXnu19OgkeysIJB
+f7Xl5yRI5BYQ1Z5gB2hXCcq0wG2aJUfmVA8tFxSwYMW0Qvom8l14kE8yL3T+MNoNwfVlt1fsvbe
sU0AYnhDsxuNQRIcWvshl1Ay8YsYCAO8cCNp/NKcLfOKBNGAiKPc4DitkqicakRa2rMG1MB2M8kc
04OftPMAOKDpga6sueiNIokBtLKdjSx8yOYkP7egdJ60dFLOK3jwL1YbTNqqdgGA/0YXuFiqEHGx
hH1uyfHJ6Jv0JE3NEQFpJ79GOhE9ZcIJhA23L9o0l6HWNfhSmBkIqripo6uQlQwIUBv69ZL+vH9t
7M0fyDemTqVaf8PQc0imq7xanXlNKP5yizREXQocZESWv/0tW60aV5jRSi7eVg6oTzRoU0USImZJ
eOm0LpVc3WzrJ9EthkYkGiuamxnx8s/9T9x5QwmzuRUJTVBa2uIsK8TUewxySZXwYbi0g9QGtjVH
j2FqY32BBEEwddpRYKLt4AgcCCVcDFz5pFublzuuobdjJEp8X0ulfkpqxJe8JEaLhf5HSToGkXMI
Bjy9NTfV4vbn0NpYdVkNIDmomCEPvZzpkg8JxZqvPVSNzB1gQVde07bzcLLjfPwwL44E9qTNQIoq
yTClLlYc6XfKixOd9WIpknOP/NFX3DezyIPv236Te5gn7ztHCFzmAEFd07q1LU9whUUHIeXe886V
he4sYpYgkDb3liXFddLUNSVnKa4QlZ+s7KmZa+fcWCmV5yLuqofYyRz6P3Vyub/oe1czEHobfj7X
843Cam5AIi+VBhFvVU1OQ6P1lyIJj1AEe4fV0aiFgK1ah1q33h+Vhaqgvy6PPH1Sk+ZXQ25lcKqY
Poe1gcVJpWUHdcXf6OpNrsMj+/8H3OyqtsY1EeIBqqdWZVJf7wpvFeh+F00ABPkvx9VnjJFyAG+u
GqLzZSV0Su5P7e5HUwLklqLeSPL6+qNxFkdHBV4aV0bdvJskpz0nS6R6UqMZbuRUR53S2ysK/g7N
BOJRG8nA353GPyZZarpUxGjG4F8iMJAWOso/sBJOZpgfJUG3V8WrodTNp1UpACMnXWWbbav8sRTL
6DmoKXn07rSXjj41c1wcSQWtFfbXa8pHrdLNtOxWC4vNmjZE2HQ3WdMpVZnP0AEPCQjlZCdhLtzc
7KoPWUT1z5E6DKhy882+xytjGESpwhGFPL5N/LLOsJdJHeJA04r4XTwt5ZM9NPXykAJuDQ928N5i
ck6QP0Bf9lYKqxPdqEo42QdZFOUvWtj1uKmE0/u86tOD93pvKLJCFHt/ky+2pcZJj2Y9bXPAraZT
+31qYzKEVMGpy1C/vn8k9oai/oVVmQ3j7IbeJrdlLUc9zNhkTqTHWZHyX50met+atenz/aFuTx81
MGoNhGCr8N22bpQPhTTz7ACxJveUOl4LQxujcxaOmU+RZDndH24n5GO81X5tNUEj9lt/zx+nr+3S
OYlGNHORSrQ/i7YM3WkJQSNLhXISwzCDQDO1M44Ms4/RVfZUY2PlTZmiHZRBbl8TSi0wD6iEADDH
HeX1DzHzMRa14IeEY5++dyrD8TST3BTZAsvTp9lwk0YC+10K48DQY6da/3ro9bH5Yw4QOcoNMcxZ
0Cyy3IHU6ereOMlGlj0vNhp9bt0uiXApPUMgLpRWCwZMBepgyEP53PEw98xeox1dHDuvAVY0aF4g
fsgRvpE0mAaaWIL8PFBLbCPKsjMvvbQk51RMpHtFXj9qokv9XgibRWvjS1qN8l9s/VV9EYc8ctyb
HL7TFewq2CNB1huWF5at/E0Zht4zcTc7WIe9rU+tZ3XHpix7AykRctRQQoJIldXLv0gplLJno0bj
S11tfSqpJBxcILvzSwBDsIrsNB6vm+dAi3W0KgwpDsJ0yM9qrFDhSuZCcwclNP1KC/WT0XJvVaoS
vzMaarZYELUH9YO9ryaSWTG9xK/k2K83Hzr1dtlFsOWUJrX/I7e9+U7MWXlGVqN71IngjgTGdgdk
fjHoBB90Q+WwlDQNc4d7U7HZWkYh5x9nKS0erVGKP+RoQx+EanuPLokOcgsoPHCDbm6YKh4yrcbo
NigGlCqsccRlsJwwqiuHdCa1FaHfprr28f7FtvuVoDtW/OfvMv/raY0jIv9UoDnUOmL6NtVx75ZS
nL6MRkizNkqOqtR7rzytmt/cGKhN21dWbdpC7ks7DqzGxH1vRCpGKcS32QwNNPmLBePAOPNmsmW3
zOdf9z92byej4oSkPMwS7vNtTc8QFWV6BxvLkD4V7oKRgsiloqA2dJF6czkX2GYFaqtaZ4wCxmfK
ZdrHUiyxdZCurzflJtZRqMfCrkMUDPHnzVqbjTHF+TREQU4/280RWPhUj5J8EGTsjkKWCYxb49Bs
0Vs2M2znNr2iOWm0X1TmvjRIEv57MKc7DxJ5Os5ZtPmpI273rUbdoxlWixy5lBbDpUxEGTFZkv55
kGt8nGcqBIFsx9ZXTm6egX1FNNUtBehSNx/A/LpSHC6tOztsRhfb0CHyFhPPcdwgGqP3h1Ks3pJV
lklHj/r6Vm6XYS3VcYnuGX/lxNlOUiik4qbeOJ40xstTOsWdfUmGRJevKTFOReip9l+jQhaGb9mT
/KiEWf096ofwyaxyu/CJBao32w+s9udEUQi+Ayy7KWOO8DDy0pAAlUnReJ6aXjvHYOl/qXklf5jK
5UgIb2+rELlQUEQnYeV1v74G2CqWJBB5DlR46YGhhogPDXBo39/fLDv8OLT5CaBAKZEt3vTD0PuR
YqpgUVDkaW67kOTi73Fo6l+6RW3YCUWImiHUpOi7OljK9CzNWnFFs6gV3gL7tXvR5iqzTmqx5iTQ
O6dvsWWCEKhtVbKvlpHbLaJCYv4Kyt/60Yq0ly/KxIn3TTttED5YiuJTZYcYirr0dOz+OqIo5pyq
ocLvzYCGarsL5hPjeZyQaLjOvT0v7qxX1SPoPidyR6Fkn8q5Vs1nOU6HmjLsELUXFazEfyz+J9n/
+hh+OtDaNrJOXU2IdIIv00SfDmZyZ+sS/6p4MQKbu7nJLHXJqmXuYejKsxaA3jZfxq4rr/dH2XmT
6BtyYXJbURzb3lPCSSoEAOi71GklP7b12DyaZdIF+ZIVL7APvzhVqHy9P+ZOEkFaxFUCLoR24rbD
3Yu6U4uKrY/OQu1NhV48NPSAfRgkycEFsPP4AR2AdEwvHcng7dXFo5/mzQJoaG6qn7VjC9Y0mz9h
9uG8CyOnHA6CxJ3x4O1QM1gfQJre61X6RwA9h3YEqKQAIhBqMwTKFTJwbnKJglUkae3kQbeU0y/3
53NvUJoSa8hEwnnTG8SlN2/mQYQPfSIpp2VUf1jx0rnmXCPNWC9HlhA7ywd/g7mEOcrFuq3SN1bS
QVCiPzG01Ui8Ha23N3/b0L0q0dKDFdy5twBzUrnlnfwdG76e0UjX6khuVvxH1aAQIWOKB2ZQO3hI
d6YQyU5wsKiLrGDubQCsQ8KuTdqrrUwT5dyoVCc+maMTA4F22qU61W0Vmf79dduZyN8IIXJNyrVg
I15/GoaxRoeaoPTQjHqD5uEinbM6pT1IsnswiztD0VcBCrFyIWiwbL4v7+Y0RrQMwEojqrNF+vos
ai0uvCY/vLjUnSVbw1ySl1Vc7Kb+DQXUlNRFywML3eXyJEIFOqa5yIZwDUO0ppuQRv5sByv5T1IU
Q+HqipgyaFq5/t8sS5tnbtx68bUW5vKpzlQ0nqcots/6bCv/wOWxTS92atWBeDXAEZLGvvuhCFX+
pdmRiWFKlY6fbNy0jtzJ976LIEulsk9J56bUqk8DFYJJyoI6cVrE7ufaD7ESObiR90b5XVuh6oH1
6vZ46bxExhSRgxv6kl/rEYkbR5uPamF7o4BqhBVGgEr4sb4Lf15UkRIltibyACRg/5TAy/K6qj8y
VzwaZXMdDg3DjGqXB4kBlECbzPismo38F5t7vY5W3gEhzvY9AZ4Pkx1ySVAXsuSNGvUi+m/VWQec
enBPrD/4dTwJVoBLAjHc/ydu9XraQI1MXbekWaCEUdJ6ZBPtKTQL+6NQzCLytdGwzij/XjUriw+S
9NsjTJRP2fR35RK7lc0RdogLTXnSs2Ap9RJjp0R2NV3MQSwN80HysveVoBZpYFkr0HaLC4sRnyvJ
uvNAiyG5XeIu7YZza0125OUlBPqfqiXQK9ALLQz6aYaAe/9i3B2fPjOkZyJJyGuvZzlps5FONLPc
10b5qC9j9EL9VHbtzoivRTylL9DY5DOMsu5g5N1JRtQKTD9Jww2vu1etPgEnzsiLrCweHvH2DwPG
Z+Taan20b29PB6pAHD8MZhjyJg4qxzofOpT8gwQyNh7zc/wEM2+43J/M2wgPxgAQJO4t+P033iGp
Vo70eUsI00jqlaj3TUbho0PQVa4IG+7WJu7DZ5PCy1HTaKekupIV0ANBvY7gcruPWjkqh07LiqBC
guJLWLXTc56npnwqUAv7GfeG+NB3peWjsD88ZpoUZV5W5lXumjauYn+xtJTtYFWDobkl00cgqlM0
NXJqm/XnJi6sh9iIVR/Wcfz57TMOWGJFia5x4Fb2CZSx2g9mXAQg03O0hR35wwxl3XXyuvvcOkN5
tkBBHjSddyofCOyg/LQ2ApAR3N4PnWio3RZREZSiqs+zGaExoRjT+5FKsz9Y6q+5GZxL1vaIMuZd
eaLmcdQL3tvQrDQ7jbrJmrdszq00hugVWFnQUiC/DI2teSm43oPrfvdLQSUAJQWJcttxlnQ7UuTQ
yILJafMPGJ0Kx5XVyUndXKnjFWU+zk9VH8Un20yKyi1rc/yy4GB4BE6+jRpXQOtqYw/g2r65LUJ1
hK6OzV2Ap0q2uLVmjT/qDNon0plTdCqV7G8OM90zLmUFKPQNDagd0BIeiAtWCjHuOTaP6+PY0fT3
sjE0G3fIEpF5rSpa4+D47K3tnyOvf/5HwED5G1+jLs0Du5KWF31szADz4vag8r07CtkuJQr6dKCf
X48yUSCNiiZkaTvHKANIgCE6p0k0OP79M7q7dIBOEHkC/Hcj6hvLI9mGwxMX6mpzNrRfKFH9wOhL
9UoH6eb7g+1cwdwG3IPUYNfUUH39VUMvT5GVaWmQjaqafqZPkv2r4pihvstMK7xghFA9yPIwXe8P
u/ONUPtoaXEvwAvelnx6fdbpUhtovncDCGixkB14YUoJLFGz7lEtB3FQ/bmt/SJeijAkCrZoB94I
vgPrFHXSUms2y5Hqujs2o9o82VIvgYq1K/FxkVWhnZsyyeP/dShS9edijHr989s/HLDsKlxIef9m
cVFUUjOGTgIbQPQzlNbKr9VWAJOroqfYGo5EoXb6Znw3QHr0qOG733CFBBcirRGUZ2xtwCQrDmtf
JLP+1NpLf2ktE+uQOENyaVY7D6+c1sMK9zGTIuUbYZ04WPa93ba+u6CrVvDW9tVFpH3QdQo7QRVn
VDTzQZeKs9E58z9Naye+GPTuwamV6O3Sg+Cd4UuBX1iBVtvaR4SKW5gVdK2iKCx8fSlzv7XPSgHc
PxFPonfea6lVHjx7OxcGQSqGNGtt4LYhDVAIBINwaJXJIfItdW+9OEt1xAXbCQsZBRXAVUJhVc17
fYBjRy0cEiUETw0p8SBntOdFmUN/LvCsvb9394aCqLfuohWbvC3plwBaKmtBxMlZRvhPTd/i+pT1
Toias8BB8v5oe1cEFCUINhT4V0T76w9rJFjGXSylQSFPOLUloFt6AARXZ0l+LOCq3n7rkp9RHgOM
RHVgG6NE6VLpSaumgdoVzQNtbtsvR617IEXMTmlodAex795kUoRby9Fk7DeIuBIRkUGVGE+MXRzE
Y7icelR1/Ap5odP9mdwdakVm0rHfoZzkyjRLCTLpgVQQlNRLqZ6yqVP+7fFhOpjF2z0PoUxda+uo
fHLLbXZj10WOk9ZTFqBKT3xJ5nlSe+iQ9z9oJ8xiGB17GV6QnZoREHyTja8yDALDHjaz2WVNZ061
E9nQ+jX7PfJhzcVC0tSVlEn3Tb1tD17O2wdl/Q0Wjl9k9qjubSLKKe2REpqJKA1jYMNwi18nIc1P
KevtjbUzGS73eeXi+oW2zpwecaHX///rfJ/x0RpEnZYde1Mel/vIRGHQJh5RuzZ1TbN9zOyuPUX0
97wB5I8r6mX+0FtZcnAydxeZg0kJDe929uPrk9kr3YDMesHsF3F/WpBNv3Slrr151/4ujNMtXYEm
sD1ejwKctEyaDCGrKZZCr+JveWOrWH7UtdLBxbY3lQoSl/RDiVxvwN0rj15y+pqhwr66jpbVn3tj
ql1LXhx4U5N8BkU5no2+M444WjsCKXwmebZKVgbjZ5uRdY3eKxJljKARpfVhqvT0ZyEM0L9rJ0Jc
KE1izpHHUvJM561urk5vJScegsE3py753C0xWBPEHd9c0uFn0XYBcERofYPziDQhSkkziAsjs5lB
bqXhxwVZyM6X2hbQ8P0DvbejYBUAH0eHAYLhZkdNUZ1b2EWnQYh4tuaij2V/buy+e7sEIF/FYQUQ
u5KstnsqsWi8L0mVkvUPrTinSDp+sREHFuh12NNj1Rfk9pCT8whFQi08yCBUZefIojyE3iyQzVsp
fUsXed07RRosy9JkH9Win9As06Il8pVVefDfYqoFUk6lkqAtNqajOvsaSDbNVRXE39zE1usYX4S0
rFwpARnoT0Znd9d8Wbqv/aTWUDKGWqDnOIfmuS7mKbnKstBCd5n1WDu4AG+fFZTZVs4F6RB7d1vb
NFC9LaoyS4NWVougyKbJ720jv/aLdrQ/di98sOMcE5R0KIFtLls1dJSmEyINYsBU7yqhayiVoVJ1
mtFnOyVNMj3bxoicEwS3/9p9DCJPwTbp7bsUDSMk6eDo0Wfa3EhpnwyRYSAgC86wf5kWIXlWUVgH
997eWSBGxYuOLjxx46aYiiRxXPY2sIUia8SDYbXSFc0w+6hAsLd6jIEQJouHHsdmRhdhiwq5Obqr
rWL6sZyYXtfD2HTyyDpgZd9GchQgQMah8wUM/UZxi0t7hJgyEuUsdf+sIBCPZTsly0kowl80e/bv
r9PubgErSdeMOhdVnM0UDtmE9uLqxJQvmvwDNaBZnHqrFPpjrlil4rcUwxs3R10wd50yq6z3yVDa
7+Ssh8J0/7fsTTOavGuZk4DoJvOgZhtJ9oykewxJyLf1Ngzi1LHOKQ51B5+9OxQ5PD1ezsmNaqIO
igQyKLDeCqyg8JVc7pTnEZ0vD/MW+r73P2xvUckrKZ2yoLcgkRhrFNmSMlKq3ii9CUjTY5SCPXCS
UP8JCPMI3ru7qOBDYBqR7yBJvXkj1BpFdUpuON+Eo5q7aBzmj1qv6/UVneMl88aK6gHqVNHnuYzT
5lSHbXTNplo7qs/szDPiymvxHz0znfjrdWDSMSujhl4XJZNl8gplwVEGuFV6FeXYHDwZu2NxuZIf
0IqF4fB6LDUfWGq8aALgzerVdNL25Fjw6TIFEsr9Bd25d2j1Um9iFFro2/mNxlaPoRGzfdAKvBRF
V59DOTzio+y9gcQ6GItSjeEp/L3MfxTrtHmCtguBIjBRa9VdBCmnn/hKKf8B2GS/aEpZYdUxhmr5
OFSi5jHEe3D6jtZ66pxQa6+/9M4sDycd+f5r1faR7I91OmaKqykztqiKjmq1l5J5ty7mJtkK4LGt
kz7XufP2ow0EhmSY3BtdlG3khuc4HWbUiwPJ1LDkbWzFzYsou2Zmbhwc7Z3DxlBcnTw7YFC3uUYh
Ek2oY5IHFfriz4o09LbXQkf6lgzSdNb0cFYOjvfexoPiAmmIkBjM97pb/limuF9Q6yiIvnGpmJ+H
TrcvjRT1iCYOzkE6sRN94+IB6JT4F0zm9uPquVoEtD66QHaUvJdKJ31Y2sysLky+/gxlzgroazbY
UcIzPFjDvU1PEkMcA8qI2H+d+D8+Ey0poBsFYyfoeJxmwJin3kj6gy/cm8xVGYsnneuS9/b1KJUm
lLBfu2lOUzSmC6zJQKNdSv9nLnp6UFfY2yrgSMG2kzPdkq7Q1EyRue9zfNrM9JSocf04SdHHWhWV
X1r2eKANtDccMIo1dIcUwI55/Wkj4kP1CJwuKKtC9ztem3+iAXqzpIvsUmjGUQNrbyopGRODoRlF
Y30TthhJZrW6XuTBgi69n6lj6LMlS7/UpLe3jPAJoBxE6RCO/w0GhnwFLRVQWoEcivBRqUVzSqPi
qKG8+0GIPdA0ASR1o3IIvHoYdJsyVz9HljdRm32pakd3F/R5v9y/4W+rr3wQVBwI3NTcb0qFmahA
R9V5Fthtv5wl7kV6YLH9Duhscem6LnvIm1B+cxWUQZGzIF7mnrxB6JYg+JomyrhIGkJlI1IEb1n9
6/6X7e1CSCnUJYm0aHutX/7nMS6wTFehzAYaKF4o6K1bOc18jmbR+JJSHszj0WibPag3ZcezgAq2
qBLjqc6L72mTZe97jp5Xd3N2uv9xezsEMBuxOmUetNY3wznqDK+ijLJgFvAMBiAHnhTDPo0qTsD9
oXa/DFAyUD0UYm9CSHx4FwSN2Yy6JDnnRFPzq9pFvZekiXxq40mc74+3d/2y72GzgzK+pd1p6uJY
pU3hxcmU/EwoXwfhqqp8f5S9CSR2QtyCZ/q2x1XrWPk6Q4UInC2ckwEN9zRTqbxGg9r+xVrRYSBD
pd1CkLhZK5uScT6aXIdRqibnKkxizZemZToh/iyKg8H2VstCUpfGDlWym2JrFS1WG2nchVIsQ1JU
4tFLLISc5YV+nVV1RwiUvfsD1A3IVEiDAOjW3/PHKQN1AvOk5BmbnaL80hZ95yKgm5yTupO/oC+z
nNREOoKt7gxKkMgLQybM6m2jLPZh0WZrnZwJ6IIqRzXZzXuz92azjzxTKjAzHtru6/0tszsqd+Sq
DMXDvVVpkiwVjqm1pEFXYnWYkEFfclpE57yNrUdkesrzslTK2/fpKthJb9JQ1lr9JsOphbOIOm0Z
dO6yl6Fc4o+pkmR+oU76AVhs50iQ91MMg19EbrFdStWKdUeE+BJOVqzY59DMm3dRBnLyoTJJbQ5S
i52Nyn2yYj9gRa4qGq83zoSbR67FIfl4llv/aeImvIih6S5GMkqdS691PHh09paPJgQp2iqvfQM7
ZhKXUggsHqHFSV6S4CWi6nF01WJVnEvg8Z4uY4V9f8+sZ3tTkF/TgbWt+zsg2iyf2tiDMLFpD5pS
qd9byvRCGmueEwtfTituksscldNlwqzr8/2B9xaTMUkPkL67rUspZTtkAE8oxCHslXr49SD9W4yw
mIRphn+xlitonbI/9/ZNeWpWCRlQh08Czazi3kMjv+68WqtjimEVlKr3dslDf/Au7bwTPIC86yi2
g1bYRn14zhZrxAsdbu21mE6ZP9t4cB0s4N4o6IiRYBHxcYdvFjA1G2hRPTXvpjBqP5vXcmMtyoNb
ewd6xnmj5WdB/CGx2n5MGuVjjXQ2QD6FIMIT5H1fnaaW3rccw9TLUK0o3a5sytpVYAL5UaQbsb8k
AE1kS+sPKgz7P2cFp66k6dUK7fXhhJxQFSAYCS80sB6RqAqvxD/jSVlK819cwuuvJTrleEdJxTWn
7+YPWdM/RxOqkfe38f4vobK6qrntUMZiZ8o5uQoJdZ4ZrTdPevJkpFLCljZzJ+jCqH9plVY/z5Ux
v0O5WX6OWzzlcdHp385zBaQhO2wH+s9oHm1mBWtgcykrar1tFv/M0Zwha0s7F9FV9TKmUvMXW4+o
i5ufa/8WJxzlHRAUwySkVNLlo2E12bsYqMLB2d25KDQifwVXh1Usb1vARnzDnCN00wPAZ+Op0+yf
cxf3Z0Ll+uB92bkLYfxzSXCMVt72etT+DBVEaE9WKUPGb6v6ux5X6fRQ2F3+IsNeqN0uLkowLw2m
F4M9mdLl/k7aG53CL/KuaDUBWN8EKtFi111OuSKQqL3SAAZukzZddVbaKb5mjW5eWnwHTioX2cE6
7s0wZUh6+lzEvK3rL/vju4coUuY5Lyh1y9l8Si3J9mMrzC5UqqqDe2Sn/wx4AHgEVHyuxO0ORcmF
W7gboyBbuj6Q5b7FRqQovKKLps8WGv5uiV3axYrxinRpsr6dJUgCvj4CvDhczNtWP7YRI+bdLPEs
shMMleW89As8m75LfFb2YGJ3XnRuTH4m1APKvFs0CJ7nFRqMbfhQpg5qTJIhnmwrnr1Wbmc/o297
ikc5+nx/H+0wBlcGJJrOoAdIK7fFyo7Iu4pyXgQZ15DptEQWXWFzMYvitDQVDi8CtBjq1VpWKfCG
R/NjavQxFHzDDIU3WbXyr6JE2BbY9vg/eYzzxlczrBi8timkp6wOoxyetYpAbYv7lXURyxR9SJSp
13ET6uvHsMoW2UWWI0rPfdtVX/W2UuYLuVSWuzTh+++0i5r4TLOr/QeL2kRn0VFM9efcSexraZhz
4hdKVL0voQcO/oA0ZP6T8jjJHVoOy2npBz26Tk0VKf+qaj9/xn+2O0JK7BxHFGOhptDeZTK3XdcM
yUQIjkkcGHnYXAqcGs5iQAcvl+r0v2lNQ2YOyxgyTiJf7y/gzq6BjkABB8U6Is9t2zAOlaYtR5pc
ah1XAb6SsDenePhA1QN9DBG1CKJmR9j5nYNJ/A6PHlsR0M7b2LrJscwZHNiRxRDVJ2fJZT9DLvvf
RtVyVHry+jJFpfA6C/yZmKrh2/1v3oliqBaspoXAmFbwxOsrqLJEmkELJUBDiPyhS6zkLOdLe6AE
sjcKlRZAfMQxODVsLvi6wCPLmbO1xSaqyMXHV/hVXk4H5cX9YWhHrOUIGKfbkKxbeB5i0IvGuJSF
W8xR8b2MqyNni50EBW0jLmwutN8R5us5i1adGnY+do+xYzzXNn5ESaepbodggl+Ny1E/e/ezCGbR
j4G0wyZ5PZ424hTllATRZS/VQWr3+acpF0e9lv1RHPqgDm8x/3g9CsL+xhDx1FPvQ+Xfj2bZ8KIs
T9S3hxX4HQPr5L0jCt+iN6wUGjtIJMSLRr2PXKFU5FuV1UFbHiVA7m/f34xEtQhalQw45fVXxZWi
pkUDZi4vsT9raxDZcXsoNLh3Z8GygQVMWAYqZTOK2Q9D3YBACvRIk144TpafIu72tNhZh7LlZPnc
KKWnKNPbRbZ/W1PBu1FR4rgpIS2SA1csAzaqLDQw50rGlm6Rhg+wBr/en8mdYIUO+YoKhpNBK3Oz
C8fY1qa2KJIgMmvxrTLKhi9Lus8TQOmDRds7YKvSPlRgmko3zuapIzQ76fF0xv+TPkTrBL2a555Z
Lv/0cf/v/e/aHYw1ox68bvttrADh3pa0TMfse4j6Z8dIYrcYZPtc4859mpiLg17ZzjlbPwtxAUr4
FLk3eyVZdDUftQqJmiKdzwQS88MCl9S//1U7q8UoxLPEbtDttqFl0ufjNCsTZtxqsrybOtxwTLqB
T0M3HqE4dza/CcaGyJITdhtsmTLeQRigxAGNFkcPUjnLU99chvZa2ZJj4C1oppeWTfqP0yzmwZW/
951ARyFt0FMiL928X6VW4RuDz1AwjXmb+eFYKJ/CdExrX47V+Xx/UvdyTvAEIFPoclLU3J4BKY/C
0mzMMsjRMDwpsxb6mTzlbmr10llYanhNFOcziSIeyEbpQEpWYt8esoOjuLNlVzc2/B94fmgVrn/+
R96A1nwTtqkoglytoocSJRxvAqt+NgqHIE2kRzHKzgqvJML1glsxRtvPVuVK0pvEKoNRm+QWaZEk
/ipPktr5lhLORC6J+a7L4sSfIST+uj/nO8cFkB/QEbAqtNe2z0VjjzzmoV4EXQHEjwUOjfeRbPVH
Gko7wR/gNOI+gP8Yl2w57Gqx9IYESzPIRxGhTCygxvIen8oOkF+DpLfXtV1x/YuPo+II5geh05vE
N0pr9NBapQz0UO4eC70tHtoxbQ7S671PIyeBBUsZDrzPurx/bBdwqHqdSXMZ0BkyfnZiUa+hYmXf
nLrSYNNESDmhPZwdYdb3Vm5tKVMYMQAfb3VxgakAXwzjkqp4Npyy1koQ3VTHA7jYzgVApweaAR0h
JBy29bGQwjfUo7wKZK2uZBcYj/atTbtKYEsZHZqa7ZwECtKcPGrTCsYrm8u76YnQhBRyEkLTGa62
NXbPdFvE185R4tK3NKCTHj67gwL+cp4q43J/w+wBgPkBEKFoXZIwbHMUPVQydo1NF2eZIKcsg57J
Ljix9nsXOylGfI1RL1fBtRG7VhYVvzRc6/9Z4m760fSqnVJb7iPFleBahwev9s5K8GJzhBRAXjuQ
K/zj0RA0+WkRWqpyZM9nS8v1K5mPfDANOxcgIQgd8N+30g0hTALCb1IDy4nlmto3lko8YY44YI22
Wq9DuT64hHan/f84O48mOZFuDf8iIrAJbKF8W3mpN4TMCO9dwq+/D7obdVHRhL6ZiNlNZwGZJ495
DZGWIAT0Y+1IrlhZCLsY5EfvBt1jmwjrmdy/dg64rU7OIZaqMuMfKFN11yL5LC5GJpoPqK2i4m73
SqKe5zw1TmDwkbN8e0vceu1UO0s7EFoaBtuvT7dSRWOpSXZEmVj5TyWe4LYrSHwEo2X+O8ybN75c
AIuN4Kr5q+hOJsk30Ccw4t9WYLr3TtMPB4Pmw6d/fyhmW9BQaEEu1lWvH0rCGApi3cou6ZSWu0mN
Y6orBOZyfbI36pE/Je7VJIZJ+QI2pQhfp9C4bFpTFNf5pcuC5GUsmvldN2Zz4I2pm5610TWPgg6M
8MwkR3vHKa392NG++efj4xJYGLE5FMhrrEqiFYqblEZ+qQ1tNH2YhX26A+u2gNomvdmSCV1vG5dm
PRnEUu4tZL/Xb7hM+8FRI9Dl9hI2y3TKPk9CfEfo1fjnS46VmFCSj0KEXTXHB271IkB8/qLjoOVZ
ajCf6zLbwt+sLzlWQYcJVUsccleBkTb5aAxOzGAC/d1P7BP1RBKX/jTA29meGol+P6hozG98tXUk
Ag6GqxOBD1zfqmeUcmcndSIRJZxF9gElYB1Gc9k+ismsw+NgxJp+ePtorK9VVqSYpScPL2AFV7bL
hgLNMuPLGIc4bY9dvlMqW9uIsLdeJ7sClsWCg1ilXUZJsGsZ11/aOgtPTVlq+ynvnccYb7UDpUD3
YZHz/PejyNgeodw/hR//ucpUophCRZupZuOk0L004OjNbh/5NAqnDw3Ktr9HpqVnrW+yAyKEoVfB
GS82PumtF0yUA4i0THNICl+fjMoxR94Jwxw66fkxiNzgjuRlqw2y7vsxNIQXSadKgFC+DtvgOyYN
64fkUinK1B+n2HRPCpf3x1BHy++gd4Oqwn+PsvcAcOPeZ5LaPP/7TgJhSKdVZycRd14/KLJ9YZfr
EdyBYAjPhqFouxGx3I3e360TwtEEs0n/yiI/er1Kz0vuOwxqLroTzv6Uy/45bXT00MPwR5IBdnn7
oW7FNYK5oIcFcHiFkCtQccGZB/qAqhHclMYwcKWJnHOH7NjGRrl1RnBx1BaE3FKOXW2UIdcNtp8N
tDvKql3vWkDM0SKFYWKLaFFZ7sLTXEz957ef8AZJm64I5N2Fo8y1f13z9pNSjWpJwR1atQx8B6CN
L2Wg3odAXn9bedt0Ppx57WiF6eR61IpmsK/n2XnCc0thvFOEzs+3f9OtM7N83IWBS1Z8XZHmKCA6
zTREl3aMjR9p6BTP5vA/GLou1zRdKCCWQKiva0HFUWBqNIwGHKsLLvaIDIurD9ODaNQtyfw/A7HX
WQEfFgk8AiDjqhWek1oYySmXwJ6kcYaZK2oO93U+5pM3G3ULRiMNsUkLbWS9DglX6EfcBPPwRxOW
EewRvf0yiKp/Ursub3adqAfj6NhseVp03Sy8OSpNzUPC0WAGI0HFHpzOtfY45lTtUenVal+1jpnR
Tqjjr53hjpNvtANzAE3OoLdcLS5tfwava3hSU9phI/rf+JyLZBf9UpSo1kKpiE6T6ykgKGTpftT6
TDxkCLNvlKU3TiqLsIfx+SAWXkfA0Mj0Lu2M+AK5qNvhF85MQJ/rO2sY1Y0780YMApwLJmT5lOuq
SY/SaqoXzIs5qhqa8vP4NHZ69GDPs/69UOWwERlurrfMOtmnN4S8BrtAMt/mjlYyRBLjWHxFhzM7
DXQvn1DwdTbuzVufC10O6kJqqTVLQqncAXWMCJ26Ru2Zz2lyD0O921jl1vfiedAiptO2bnLX4ay1
JczLi5yy5E7rRbUrFV3zoYZVG0X9EjmvDt8iGU4CsEiHc0O9vjNK9BhxIQHgEDXW9DNFa9Lvmd+f
ZJ/1fqU4yb2NU9Rzl2yaVt14SFQTqaeWqTztfP31ylqnMVw0ECdzaQNZB3Q908c4T5pvWaJ0L28H
zRu7BJASfQQYX7zSa5Uh0RgT0soLnUCd4gM2DmXn9yYz4yJtlcZrClPfKOBubBSMeamqmLtAsLsO
oKlhzIWMq/wyR0rpi6EwjovnzP7t57r1DqET0J5YOs8rhyKhWHAS5zi/NK1JhzuM4gtGvcIHlLYl
1XFrKXIoYNzkF/TKrzYKule9i9FofkGHa/6Oo2AY+AzkxNcYjt6vtx/rxnWPIAygG4tpKRf+1VoD
wdlMLAxTS33MHjQ5To0f5K3+IQ70uPCkrpWopZbZRiy+vSxNNKziNGY8yzf9q3vXL+zkagJH2ziy
6L2esFJ5Q5RZ+0iaiuU3qJZdJnV0t+z2br1bpjCgPsGRk6VePe/EKfl/GtEoe7GL8Rf8WBg4n+ZS
1d+//WpvLbU0XemrL2zE60xKSS1dprnNVdAVFoozCMx7dmVm+3w0gDu8vdit4MJ9AwoX7M1adWLE
InnKBX4c6miJL20mNfRtjdY+i6yxzslcGScN9tBDUiTmFin41oPSYoaexUs1bd14/TFNkLOT2ZFV
WA60l7I2571ax/Uhjp1w46zfii5/L3W1b7J+zMJKakyNnTw5FInTHkZuj9+zEeM5VEfBv49aQUDj
Kvin+beQK14/m6G0dRUXuBD02vg7NofgPmvjLbAW9wx/5upuWC46tgutIXpxVxEaIZSYMQOgqaCK
LPNjTnkzlx5seQVebq+rh2yOW9sLAj3tfMR0rN6PUPCnXIZYgvVKUeS+rfXKdBS1Iyp/Ci31HS43
xhe7zUPbg1mTNPgJ5NLaqWbWiudpTpvfKRSlxHOcxv0YplZRnFyB3MTRcGot3LdRUbaegkD3JdM0
XN3dPA1UPyrk+FuohYMDS+moXzVRuPouBCX5bhjG4H06iLndj7leVDuhSwTc3SQc7hXptt2hdhPj
q1MoctiZaR/WfpEZc77LGNO4u9aqh97DRFdRMBqd50epG5U4V2MP1n1UgNz7LjTXn1ZLYfk+oNNG
zAhEqh31qmmhP04zfdoByTl/iss087tAsaU3WR0j+RnYIp6IU160jxCOcBquMyeryC5K+SNHcBCF
a3pLIFOKUH6WoUw/EaXs+al1beZSHlj/zPqF2KRECqLVom9tUsfjOa9M95gPcEbOij624Z5sXkt8
I1WdbB+oWSr2ah6auEiYoW4Q12JD8UsjiR9n8ALZDq+n9j+ihxR3eiZjfR8qSgMuakyK4VMyUeTs
ZsfMi+e5rNsPVVKLB+T1wtybxSib50lUUeVljZi/Olbq/hzFPB1ciYeV18cI/ZwUTTT2sVDrHIXD
cRge+7TQ04exHYfRg38aOjvqypH0PrfScDfnA9zR1B3N+aTijRd6ocqtt0em38522tSbjV+NAmfD
it5Ue0rVQcu9MKtqc9d0bnxXTGPbY/ydul/RIBsdv5OF9al2rbbwbMA6zoOujOPFqrQxQ1kYzq+v
ctHI0xCVU43sg5ObMfYmba55nQtzCqJPNXa7DHxUfdbSSOC9xWVRe84Qdr9qE5k/L8gUUWNXx8TZ
b3GRV++qbrY+90oQAQCzksLP+gJRRZEyo/YmUG7h80Ax2Xq5I2rlcyEbXfgh9OqLUrXzByNB5P65
wGZ39sjZkoFN6U7DWcZ182mYWqvzzKozvlS1PmsHhFZF+RtLSj33dcw0thpIN+5K6kL6f0zyyDuu
K+MqlSGMP4gYVp8bzwBxg49u7To/c2rzD3Wr/WpkNW1cJ6uQvhAwkIDigiTZWSmlt6kz2jUMAux0
pthvF6xdFSvJflKsH29fXKuWER1+1JopSdHGZK2rC1nS1let0c4votWzb45083eh0QkwR27Sfa3Q
5zz2aVty8ib5GbxuUu3f/gGrR2XkRB1F+5F0lVHiVYSXiWznbKzRja7d8p2M5IRDYzBStjXp4X9Z
Cu0MoN1cKdcoiWQoitBVIQIGI3zNvAhn6AmVddCVYMumavnV1xcK2RyjQxRs1hyFOJoBOzoF8956
rH8tbl0/tZ5J2b8/0KKNyw25aAZddxXDGG03wPxUT8bAsW1mmbi+4yTW90U+dt7YlLcuSQpejE+B
3C3g4td3sdlVxuQWFFApTP17NzbG48CAWB6FIUlbazeWZ3MotH2panLrFN7aJjhf0xZj2gwI5arj
V9SA72gRcQpbrCPzzmxUT2fdc6F03b+r4QKiAReALi/QtRWcphCx2kUzfVRdg/Of6oQop5PHFjOS
jXf6B3n6aqMs0EWuSt4ovrWrukYXiiiRZGWgnWTJuFsapndT47Y/ZrNw/hORyX2l5k6qe3nTFA+p
aCLnYTIrQ9l1keJkh0Bm8Tc1KFRGtiOF7ds7bPXNl5+H3RpMBGajqx2GZedkYleaX6KgKXw81blH
2nk0dlnlfh9C29g7jsz8ICi2CFSrVJOVqRRAly8QUmQ6X++2UoujMaz7nDIkkHvFKPJ9VlXD0Urt
+V6PrWmrv7LaYcuCVHwLfZeq4ToSIj1cB3XEggWuxpdyUiXHqnoPJSXbaFL9CTTXHx0WLYUJg0ha
gstb/6v8wvVmAqFrM4nU52Dw9DEEsS310Qp3ptE13ItB7ZQeGcvCqqyLGknbKWle9DQp36mYOH3U
rdicdvMEI/409Ihle0VstdHJcGv7U962YsQIokpfgAtk3zI9ALs0SR5vP+ilNu/H2ph/FlJB7LMa
AsANCK5qGdZ5TaN/Zs/3nZe0sxzeNRGdur3dQiplygbD3iPtETTVQOl9q8PQkh7lgB37OIwmrsdV
OHReWOL+8kjYSj80yEAFnjY545e3N+YqwPK14A3Ss0YBD36k/voVFkUkZFQgax/zrHsxB90nK1bS
f8XVLavQBWOcCQNnFQhUO8H9Ss3yi5p1OnEuVh6avN5StVxDwFiG+RTxiyJkPR2KkyQTGZjSy2wH
8THLgnFPvqPuZJz0fH8t8KNMN5+iuItxmbPml6ixjaeRufXu7be6ynWWH8IYkMwPEiEsqNdvVYyB
SieLuX+cmtMeMyKCvdIym1YNuUsdhT1JcNw4DrdiDMtxFEz8R1fUOk6aOy/AE3ogYfFfaOXDOVFC
x/aoL+1DYJbmC/yw5CFAlHuLcHfr0KPnsyC7wR+QAb9+YLZWxSGriovop/GuUbMBvFmANdrgbsn/
3lwKkWNaqqy2UrdJlIpyb4EuIUbt0OBUQpgqiAXIdHY2Ep0bn9FRGbCiykpTjn7/66eiigiNCb2e
y9S65XEy0+pSpbbYa4wa/KqOyjvVDoqNRW88Hw0l1GHATTJBuk5GGqMWZOZzfkFqu3sxcKQ8xk3f
9V6sz/YWsk67cT3QL0MqiHb4DdNLGmdUEAObpqFs9JrB0s6iaXKvbDPECeNJ9YDrJ/sm7Z3fI6PC
XRWDuUuF2p4SSDRHpZitM12wblGrnL2gVrfUjG5k1ox76QYh1KSCNby6wBblIE1K7pPYsoFPIfCY
EywRqTtg7VB+xAyo/TqDHz7IFI0o1Day6fT2ab75jpYxKUd2mThdxcjaAe7SUGpfZj0Vd2pvPWNQ
gTLnmMOUwuFkI5e5tRxzHZrBjC3X0oaVqIuZiVN+qRxN+eSULcIDVo7yaDVk+9meOrmx4BplQxsS
egtmk2CU1kPLdqgKN8s7MKuBqB7BEYX7vKsidJesNPmGN9F4yOqusn2jcKePQZcMZ7hO5UaOdGvj
03KHok8VtfYH1aWSNbkJyCYXbXyXw35Ct3eovU7J4434fPMV45xFnUYuBnjs9cHOM3WunXTML04m
ur0dxu4RvZTs5FahfdfNjf3t7R1069Ho7ZsA40Ck8Iyv19MjWY2j6OHDhlH7wkrW7KO8bH6yhqEx
Nz7nrYdj+3DomDiht3p1YHrMpkMsrFK0lnDXTrV0Pmq1Xh9LhEn83pbR//BwVNk4YtLSZNcuD/9X
FpZpRWoHM04JFSflOAfF+8GVch9jifr531/j3ystT/7XSqBKtHAmHbp0DJl3wMJS+l703fCP3WqY
3vpi1BNYIy2ESOv6zOstLjCuRkk4tVXpleD4HrK2w1UK9tun/+GpFswo3VD4bdfJwgTvFTNe0FGJ
WnSX2Oaw70qH+DZiw6ZslLrLTrtKmRfItsHU4I/e2dUrTGmVqXSJkksfhb0/OsZ0F1XOvJGK3Hp7
i7Amqbl1o/AbWxGbHXBYdKpn41MyR+ledtZ8qOZ2q8Vz64EocCg3qKyW2eDrPTFkLv2kmkFdG2ao
EtFOvgDe2UKw3cit2Agkr1wDTLuvhyAYcItE1riNQdhEF1VtI890pvZsDSLaRw7t2bge2iMJ4Vao
uvUqydChcIADXPPJc5GBKuBSQ5YrieFrqNOJLlTqZzItD29vxJuvkhsOlAgD2xV1oRUSk6lIZBfS
a9jOU4em5mBvgRtv3jZkUzC+qImZD15dp+hrR7K1l5IjcPt90iYzjVI1+jAZc3IgucwSD32kbm+k
M526sW8xLLbLDW7KGjXMnbewUqAvcPGtMtagR8+T4ifDS7zTw32iB0LSS0/Mw5AgRQCoxMlhBSsQ
7b2ycJv+WJY5isZpimMr1Xaee0AJ+jM591bT69ZmI+bwy+iZrMHazRAmRaAzBCiAS9+NomaIIWzl
OY/LH2Mg1e8uYm0vAyOHjZvj1gYgNFA8UKet6b164AjFcKvsItVBPNjdGH9BqmRLmupWVs0tD3gH
vhpGHlffHzMKvUirPL/YsR3+zHsZfnWVbvI0CckdCJH0XJluubvfOkY80qLJswBCr4NsZ2Kh43TI
OVm5pT7k2pRXXuDanekBydJ/vH2Qbn3ARQEOZxCHfvc1Qlo0rTOrOYvxY6DUGvFYHdGLCMiPm8g8
ogkUPcpaHXd0p9uNUnsJ4FcBfsEqU19CcqfjsyhX/3VHRlUWIspJPGSgZL6vNeVXKjP3N1ZcETVw
PzQbo8wbe+bVeldfs4kCfXCXEXiXaUPmFXo3/XBnPdm9/UpvLgMXGh4JKc0qByf8Q2+MjBT+fqk8
KDV8ZYa4G5nMrdCEAMPCpAT6Ya600vmaKnNLbMyGSB+GE0JDtJKwaxc7EWdC2ylCxJpnFb3Qvajp
msLDZSfOdjl+Y/88jkawCvlWAL6UnxyUq5tatdOG4EfOWJf5i2GluAg7vfBBnZb/fltjbYIFAjEZ
V5Dr0YEamI2RdAhN9n1efu5Kh65VUcIOzCbxP2QGy0dE0HIZVKwAvAPDfaPPaMQ56Ex8qOzUeoqS
KtjZcrA3yrZb7aClKUiooSnByb9KDbABKRTRoqpmtWYP92TS+995WpU/GrWu7mWiBQcta2tI/Hio
7aFQDmfdKHrNw8vO2Ni/N+IPOwq3XpBnqFC47utjObVN5SgaSbIuovBL30yab41lc8mycNq/fVTe
Xgqg1OulSmyOh9kFJhVNQeyXfV/vEK3KHxWDwvntpW6EcngDKBnSh3EX/M3rpVoDM+B2ScijVAOz
ZMNPkFESn13ZpccaZfTTFG1hJ9aRAOQScEH2KwUcN/jrNaUe111SNLTSZYADWxBaH6kb1S1N4HUc
ZRk2Iw2gJS+/LtmMKLSt2aWXOAzOtI/D2HhoR6XYBUoh7uO23RISuLWejrQhlGA2LR3Z14+lp3Vp
zBptnziqNK+ttOBBH6P0UTcGAX4J45y3P92t1wjjE6AGQ9mlB/x6vUJIt2treKptMNgfekVLHztV
qzdWWe9FTKIwnmAkaZDRXJdRsUktLxBFuIyk/j/RzA0OaR/JB0NNN4Ti1ncuK1GALuxtqpvrOiA1
mWdNEfA5KCXVz9nFNcm3O9U6OoFkKIBu6dmymL3GDoaRG8fg1rtkzYX6QcWDL8XrdwmOA7axAaiu
xFbp3Eqp3cey2kKS3tohf62iX30xM4iifNILdqTVqc+hPqWHKpqmg9D6bwrA5+PbG+TWcvgrLuYF
ZIQrBGTSk5jDkkfqeKo6vxgVO/EwsAjvYtG3x5b/Z0O/7NYXZC5KxqsBN1tNsEVraMEIK/HSaLX0
RGQDsUFDAak/GXxQwG7TlBySbxi7u1tx7I/l3+usiZ4TuCj2z1L0r+o78Pw9BVV+GZOpAxtik0F5
HW7gmj8wH/lY1alGFFVBohhBf0llr9yD2sfICjPIL+Rz4jsSq2njOTJPcoSqgmFjf6+ZBZByGaZy
YkkpFwuC15vM0VNrZNgAwQ8syPswLdPD2AzBRzSMhns8o+cTEC9MrDMsRercUT00mw0/HFrnISvt
aONg/9nT128MQA+/iKKYaHz1cywVNFTcDbBtIfQXXi/yoPGT1DAvYz46jddHVhHvMD/Mp4MyllW5
cyQKoF6sGZnjA2syc88JGuH4gHlxng61Loqfk6Rpbb8bEvzI7HwGexVHDh1+2TW6uvEIy6m8fgLu
ZHIQQgKw0eUA/J0p105Uxq7ILy61396kiXToURiCE+o0D3qAuo+bIRQ3VWOBBmuzpWV743xZGGyi
z78AZFcVCSa8Ln7penFxhkZ5GtWhO2hWZh2bcnJ9ekJbco83klsOs4H6IoUJnfTrCMnhUoowxOCl
Tlz1POHT59eW8cWUbln71jTP2CRVJQgEyNrDY11b+Wd4UPJf3zoIXU7ZItKDAsbqXi0LgU8808wz
TrJf68bMn6G/i2Xsap2aqsmfjLkBBabO2YLHss5vB7VVwsJ8aqEIQ8ldNOKvhys8mMAqRIqzq8AF
KcGNPTE7Gh4YPchDrmNxSvN0i3z9J3q82mkIZi8AWi4oGyqidVWTScednURN3LNrIjt4b+gCkko7
pmZ6Z1rS/YzctIPIU9bHnmic+nnoK1V4uNYn0S5F1uuJXp6qnAJ3YnI4B2n4oWDzPqoCXdTZbOc7
sgd9q/5Y7U9+NKIEiC3T2UV0awnXfx0PGtVSZqXinIc6+pJgMHc07TA9tFD9/a41642s9cZy5MUC
wing9zWnB1PANlgMU8+oNcr3gd22PhNi/L+nUPnh1M3Hf90IkFEBJ9BUW4Q7rzeCY4fqYOL/ei6N
wmCglQb9vTHoX5UsMJ9zRCtPIEG7jSt1lQ3hyIHvLJ6vdG5NepavX6nMq3qgNnLPgI2ms2PWjm9O
qAuOI+KGbz/fKiVhKdp0sOwYJgI0ugpuQ1/KMGglW06g47dzUJcLTyYYkF9vr7P+bFAVoAktZBBe
6LUi3GBxmuhV2ed6zJxdYmbK2e6B9wRzHB+6qtY2tskqaKNPxWdDUImZMu3Uq13Z6aNT53rrnK0+
bN65admdagAVp9Cqyosm3cFT7LJ8dCRa55ORb7XP1/EDmQ6KHbTo6GuvwC21mbnq3Gn2OTfU4Alp
h+wbY8ueVa3CekHYkEvZtetw9/ZbXm8clkWOi8uCBGmVrPdNh2o8HItzZCvzMQVf7CMv6h7QEk82
Ns6NDwpBkySM5hGjj+uNE+YhqoPGoHDs1U8AtPXzGKv2ATvuYjdUMvv89pPdWG4x/0CuB7g4J/8q
jUCtMC8XXfRzIpox96B7td9GJ40fZZkjxD9O/4yHAh0Bc46PyFh/mei+PoNTC4GOToB7dsbC+aDU
leolaD5+BXbOdEdrfr/9fDc2zCI4uZT+hDX2zevlevz+qFU19xwsFd0I1/ZxSnvtyVDs2mtcrT/P
qtEf3l50lUkvz4hQAZOeha19nSpCQwGeMjfuuctNNzyGOJ1VnpsvsI8ZlFF6RsRRebGyQvte5k23
5VS8jj0sDzxjUXVbwtDVN0WLtR+FIJQ3PPRhcoz0FPCQG12rW6vw15Fn5R7nMC4766/7yUkMow86
xz3XTW1+qdEQvZRx+M99R4vNwsDHAtQCt/+6nZqHrQxdBfKsHRe04ZVW3/dVupVN3zjfr1a5emNO
Y5ohfX5E1Sa33dduBW44MFSPrsPWtX7jtYETZk9yJ/B1rgN2WLLtzRBFXbub653WT/rZ6J1gI2Dd
XIVPA9Rbp/99zf2SUeWOChk989l8PmsyBSsfzv/sW8jHYVplM8eBWMGF8HoLaKGm5XWD2KORFJ/n
LsiOeaPFfm2LcSNrpQLlb73O4cjTF0wG2nfExWvIgJ7Xoy5jLJPb0bGf7LIOvw7oVzxpsxolXm+k
SAzFRWxKbyxzRNbAhejZ52KwoNQHQy9AQkYRuF5zjE8IeuC4YNKUfIqULPmd6iEcEI40cN+FSZY+
xAL1sF2U9OpPtYxE70HV0N/bnQ1ItKCth7NkMpgPkZNnk5eb9J+9lJQWE2cFfw8b1G3su1086IdM
62r9I0l5rnoWGjzDHvlxm0Qzy9VkV9a4BPoYvzLrmuxSPIs5LVRqHsXO9spocrO5veb8Mp1UrWAv
hNw3aSPNZ2fqqY3acHZnLxrreXokybXurLZBMXKQjvq9lG7yO4oM+x0U3zDYjQp6857A+eQ/s8mK
91mG5NyxIPo/oZEUlLtR2OAv1V5JDX/A9eVLohTlSzv0ueuPlpU7u2yoghEHTDv6mDowa3Yd9Lu9
EThjfwp6KR7qQZHdpezjJtspbWB8TTo4GLTqjQWzE6XKfuwNGXoCHUblkGpxfZ/LsY39MVXSlxjB
qvhUIPslPbvVGveAL3ZU+I6r1OBHY8Qe4L9I5MZ63aqf8DfT6l0gO73yzSyvzfPcIuqEnlPypUQX
vsaBMYLiosRzX3tW2znCE2k0KDsYZXbvJyX/eI5iVU+IFivprg4gC+8EaZvKRxIKHYiOC/hxasBA
MSuajDs7t2XzoOj51L5rQ0P9ryhnzfDTGtUFb6jruX7WgzQ9JqLEXSOkZ6V4YF2anxXfefDHOQ0S
v24LOCOmI8t3sy1H27MSt25Oiq7Xv1EiyKJzw5J8Ch0yjWfFTuI+i6TS1adhELRmKEzae2ItEgog
4SrQWHZmf8ccJUohSQ158j6AV1puaFWsQ8oy5V9IiETktSJG4ICJMhFRPnOxW9+GMOg+c6sM/xq4
4B0CusJbidR5jdSpollhCI5bGs5A6WOCgNSLHVvuRha7epZlFWIXmRwjHsD9rwNXPqRKYCsivQyE
XpAyTX8BzZOd3k4DVqsQHmktMGsHCMTU8yrVEXGtqdDx4svUheOdZrTB3hJFs1FS37q7HC5iqkRS
0xWvZ+Lekvi6oAvTj/EOPtTM5L5Pdk0wbpkM3VqKjgGtmkXkjQH569eGqSHKo3GGGvys4J9ErQas
JE6P1I3tBsv9xlIkpdC/6W3dmGyoeluOVlIr5yDpDD+pm/xQ1SK8N7rB3cIaLV/76mqBp4RbALcx
XqfXV0tnCXzkAIHjiWH2ezGp6d4qrey7kofZ/YgPYrOR49/YGFz+5GgIzi8zqaukNIMqrJdDEZxn
u5W7HIeKXU1g2upY3lxmmQotCv5r8a4OdHWGXSwZGrnnLqt713cb3NsdxEE8MermT2to0pOYcmOX
i7C8G+rpB4cz24WzKE5jpfd+15TDxrG4kZLTt0ahjmoDEMJ14shMCQubOXTOraiwLgjdCGR/re47
2ylfzElYRzLYLWzNjf3EomDCF9vcNTM2IITPGUDsc0+XeRegHXIY5hBYQK/YG4FyvZ1oYi+DEJKY
Rbx8+Sx/JcbT7CAraFX6WQvDrPeiUAbx50aFOj0WURt/L8dgSxNi/XRsJ6byzAoYt9Lbe71kWMDF
le2gnWM5OrsG3cx9oIN3T4p6K0ADaL8+LixCMcW/y0Ou8CMVcs6TUzNTSszBqfc4RouDroaB8LsI
0QZvkpX9Oy0wYz+kWZc4nmrmtnMwyqBKfNT87U8647xwR/MvDnZyDOGUghWS3LOlXXqpobf1Luqx
MceJttSfYuj1El/lkgwPeWAzPSjtaD27DYbDx6yYupcMyPZ/WpLmny13CvWjS3fePashbgL3BiHL
9HOG0VyortR/ia6x2gMOGuNXG3HA6VShCmTvAzqB3wrMf2J4y1k7Hzojyw6zNg5MA5vSss8La7w6
aG4yOTsxIAZyp/QtqUqI2I65s8wsdn1VGXuEKnCBCfZRKYEKa2SHLzmk4RKXjLxOPB3ygLWLHaXT
vcZ0mw9tC+GZVMMBzoC4n635ZdDTXEAW3rBR/x6ayCOtKgNPccWke2YWpto3mZeiBATfZhBVUiP5
YcVNHPhkAenPkGmYeShi1/2qVA4cFjcssrtWc4Pm2JDplH5mijY69PDtf6S5FmSH3pLdey2t+gTf
g7iUXgEpLfNKozfux3ke5zujcqPwwU0VZ/AD8FxfrTEW5LGRjfx07qbzXaROY7ZzkHPp/EFt8C43
+6D81eFHi51fiUTgTouDVIGnbVT3jpulg4/AzGR6iQyN/+Ysz1/SrjPu8FYpx72ehbL1bDsJ61OS
tuoJ002183o3BwMyFsovXSB96GiN9TKNrnJKBz370Tdt/bUpcGeA+/Ae7ZyyD2LzlAWG+2FKjSnZ
tyH56X6JhjCXRZ4UXjQnw3989PohMfpZe0bkX4i9ow999g73K0xMB9iPza7WlenjEEvYRnk2DEcl
mWJjbwZ5hy5DFbtPyDwpNfzzMWaGIuZunzt6Ep2L3ghKn5SneskySNGeGTdWd2jdWU1PtgjM/0pZ
ufWOqlEB1RaR+eyyfobBKlMrONRqWBW+3pl9vCvaPmQLqIpsJm/UZPs+gMa/eH+XRn2vhhQOXle0
lr0b1cBIPewGIZ3LWelOYshm98RoAuFGiQHsU61EJqdBjO/nMnAf2tJUP0wRs81TFXZZ7OWDyD4x
g8smvqYZNvu6c5zw2NpG+wKtBWJXBZ1x+B7q86jtcrfWqDzSyaqPUQwxII/bJvXmri4jP9Kcatw5
1ZCfZKxVzY4grL/vtMiaH11Ftt+aUrg/bPwIlDvc4NXuLopCygsljMu7MRKRsw+7ZATuI41M8yBD
dE9NamRwGaGRK8dJQVELfnHgfsJ0TY4fkJPiVeoJO5zzSZB/Kkkhug+Igcbtu1kv2tDvM2rbC19F
B1I/d18ClMqso1nM1ceqbOp593Y2uLr2yDkXNBGjOuA3q2zQyVHqhmHGwL+OfQndETHW3txncQM3
f27Ffij/mT+zLEk0AWm8yHRdk8vsktkgGAZg9vk4HroYm4z/4+y8dtxG1nZ9RQSYwylJSS21293t
OOMTwl62mXPm1f9PeQMbFkWI6MECBgsTXKpihS+8oWqbyKc+0ZytxYr9QU/mnVT9JuoQg4IuFIKd
NPbWQWJRlX9EqSEFTm3wpVdT/ZXkbk+D7ObF+zOKsOcFqkF5b/XiDYoWY20cQpmY6tyjGap4UPDr
D71e7gl+iaj2Kjz8MxQFVqH5hcLT6j0n3aEOjozyhWdliN2xrzA7aVKgi4gsBG6HLxDYpjI7ploc
/vMfNs2flhV9caofq7HLmDJe2wOhwjzL8tqqs6iv69MhszpEFaY4lTweAvnb/VE3FhfsIh1K2iXU
W9bArTyP0NsYhQpGFdvvMkyy3dqSkm8IoO4V9LeGokfCB8SOiI+5qrxB/e2KSSzusuipN8wobSta
Xvg9lhRvLVhSBkYFFf0DYs7blpNmB60+ZZhcqIXyHBP5PjYIL+wE3TfBH8ERcB5x6BykPm9zPjDJ
hRBuQ28NolYoJ8PBNujFxHWhuw6p/E4ucbuAFJhlIX1AJ51q7CqXGOUIp/kOhn6YsCM6SdYeEV5d
vBCm884CbsxN5MosHqHtrZqyNQQSjFj87fKwzh/qtEgPTdZ1p7qUKw9xkt2+7U3NTxTPubjIoEk2
gStfh7WgKwyzi8f0ondxNvs12o4STtVa9ppLydL8UpWU2CjS1JG2bBrNL8WE69MQzYriznOC9I3B
5nroLeHSfP+I3N5yXOGQtTibQhh5fSkEepQPkY6VsJTZLUZWSvDaBn3/4b+MAkKeD0zjba3n42gN
5ZDUpujZq5UvobP9nohl+Hl/lNstxMEQuC0hFUbraXXJGB1EN14PRB7aKMA1MQhdNL2jT10/NTuw
/62h8EfkIqWkj2zXaqggxa8ghTpxCTo1eZqnzHgN8mWc3C6dxnjnaNx+I2GTSo2HDjMA1DXABBas
5oQjSqeqmcreqEXxUVOaPWrKxpR4f4TqGS8RusOroshspktJFT/BUVf6lrZF7k9Srp7RIB13dsPt
SDiTCkQk7VeUFtZF/aGvjb4qUIzTjXJ5F9Tzz8yaMWyPtTcbZYsdB8NXvN+0r9bdeT0ZlxaJ0hSp
dkjEQ0GFFi6b5KpRtQeLuWkoi6GYDMU4EMk3eJQOTJeMHDSva4k+Y9g31r8OjNNjhsrm17I0zc9M
eThXcQj5VgKGtpOt3xJRxA8AsEitjoY2Fr7Xl8wwWEZZVrxAc2fV0ykvYtNxtVp2qoNVBUXgavTp
rNcGt8Vfdlcpqd85dBuw9gyQKMhSG02bLjItN1Qk4828bn4cvRXwOlwAtyYYiF05WmtQqNTDRLlU
i6mfKMhLpxKDz50bbSs+pTyi0pRFhI0Nfb0OKDvNhHV8CJx34fbmSvbeLMzUHUcgIG4U0AUo22UP
krH1+QGMgjwR/dIbdnGHWwBy68jm45NuHJBZ4CYfa/OkkY+fOrpyn9G8Xrx0jE5KtGfbdPugEdLh
MEKJDJjxzSVuaSOefxVxTi0Z5Wc80yQ3RMrSDXItTV3cc+SdqubWGoNmhtsF/IT6n1iNv0pD+BbK
gdTBb5gMI/gyRKHk4ZgTuGk35k99lSyi7lHtBOS31waz/P+DEtBdDwo5nysyiQmxkCo/GeiDP461
YJLXu8roGzcukAfgkeLihUO82kNggOvehtl7GSaVYgi13Wc5SPceEfGnrANy4aUhxDqFjqb4rH+t
ohb18KQDJkSDTP2A0W1+bAej8NDO0hW3nHLzlETjP5LS7vUNNnYrOkXgbHglgcjeJFQ1SMp6nsNL
narDjxDlq4XxGoW+vgpe10UzzKlfq8Ky/qfNhdw8ImGa7AGDNxZZhZlCbVyYz96IWyiDVkOdLkI8
wM0Z3GYUHnWp3OM9bowCFUUAi7iAlJu4slvKiUiXWn+CQsGjM06R4VlJZe/tzs1xKCOiG+QIr4DV
lgGRMXUm2nawpWMFO90sfM5gBO6cgY0tA+ARUyJq/KboyVxvGcVOTXXMJems9nnh0aN1sPVWFmpG
tfrerhLVi9CUfwlBjr094iE7NP8wboBirB9t1YjkIUbc+BKHAVJ1hhQcUGa3/T5cop3bZWMpKcly
2BEfwdl1DTsJtWFUubyxzEW44KUZLeU75LhkZ5SNO4wqBj+Rof6Qs6+XconruJf6ILyUNn6SB6UO
1V9Gajqo/UxZYx8hrFTTuQzJdXZyq42L7P+xsehzAZFaY8+yYmhKWwWl0Y1Uy5wobfx4Xip/KqTo
/OaQmDjY5nJBVxb80OqKGZU2zsCxISNfxdidkj8UYBTD+Ii/kfofpsWDIJpqwL5u6unpkCJ1Hlgh
aoZhj7NKFpkPMxxU2spxMe4ZdG4tIk0X0ikwyJDexSb66/IcG8NppLiNL2nN426hz+SPdWD4dizt
NXq29qNISsHqWUSs6xqNrSqdnakLuXARhE+UF+eTpI2/73+pW1g1DvAAmYlYANXQPFpNqHQaYzSJ
2i5kR9Uh0dLmFcUorNebUTtMSVf79HpxIU0k8xDEo4Ey5/xmIAy/QQgjoOeG/A638/WiRrHVJ3JA
ZD7KeX3OtFo5aSNq6nXYzju7ZWtROd1Ci0/hAbjZmVLsyEmBmGqaRd2DPSXzaUrteIdVurmq8JBB
j9HLQr1lNSMKinRAYRBc5EpR/ahUrWO55ItrQYP3ernP/BFBMa9EhMZt5j5/rQP9zeQlsaqwQQDb
I9t2A4WM53nIQrmKodKW5TGmAALgshxdQC/ZzqpunQryeO5O+PAAr1fnPcIFu+rbBj/3KcQurJ8t
t5mm5tvc7iIcNoeC5Q1kjtzqJnqpLS3SDTjmF0j3yUFFFc3XphgedKy9GbaKugogSw4HxQO4Kav6
iRAX05xMyeHY981HgDPWF4RJEEtwzMjcSU7FCq2CMgGnYDh66OhorF5YidNt6QWSLlLWDUdZlnt3
ERRstUmkk1xU9o/7535jGRmP4f5g0G6OvSz1SajKaOb01ZJHiA+r3TuNdOwFuFawszs2njzEY8RQ
Ajh+Q9Ad9GqEsyAoj7TJE98g1vNRSHAKhBPSnL+hp8kJgVvr4/05bkQt8FN4EcDDQFxd179ko9Qq
xGOJ3NVyOTRqFXO/ydmzNrQyGrdJS2Oql5+LLB/fHrVQyES8FcKKqNSszsOU5xKnxEACoRsn3wij
yMcbMTtM+a4/8NZVwx7FBlGIM5I9rK6a1pxR8spwFafDq9euFZvToVKV6ZgUpgl7X1PrY2+W1kWV
AF755VT35mPtaP3XN6+2CA0pOVJQvX2uKsmIw0yVsDcI+uYpktLWo/ZGrzcNfqUqbr4yzjX+NMEy
uz/wxpXOwCbEGKF7frOVcabX5soka4py1XmCKq4/dVUSH+6PsnFgKH5zo6PxxNNhi03+18NfhFnN
G0X1VqUx80mR+/GohrPQ0tgVOd2c0F9Dre4CvEIHa6L9eOmmyvQdZcl8S+73Kkcbp0M4E+tkZEJf
+A+n8K8JgXCNqlYk0+k45t+h7YafVeg7p4qY46wnRZzAIDQK+rZmX3y+v5gbt93V2KvzoWrz0Mik
thc9zYsDslwW7SeKp9weihuztjtb5JZLL/j6lGcozojQfo1YK+uknVsJUSmAn2EEiCDMzkmX2l8p
XuECOPbIWbktkB9fnoOQmTuZ9s4Iy+UJ1cB8DwSytZeEZAGleTSIEUq53kuJvvD1seS78PSj1W/R
VX0ywTJUrq6N/ae3rzUUdzjumgFo6M/98dd3phA4aQ6wBnSFqm8FPbZjlCCsDMkx9jNlejNSiJVG
qUS8K1z1N/1LBwUj0Kkz1fDYqS6RrrdeYumSH4WmsVN73NrBZKREjSTY1o29thrVwRhpuOlqDegK
4KJB9DpKJZrpUQ/kZbRCWhhNbAaTD9IoffseJvoQRVeuhduYBzzCPBnICV7keDGB6tS/5BmpG0Ot
+tfESrKdLbyxZxBkwc6FN5Q7aP2kKKNmzxnI48vQDN0LqlH67zoc63+rQer3btTNsQSzlIKyeQsx
sw26Qb2JkE5nGdO7IjCNswIU7dwb0Cvv786toeB6EJAbNABuXsoikOk9KFyrUTdE7xdpXI5mmA+f
EqlWT/eH2rhWiXG5ueGxUDFfh3NpMZpyGdCnySYjeZkABj8A+PgP34mwlJVTYU5tfKeApnNty6Ln
VEf/zm1Xex2Anaehb7WdCakbB4AGH88t6QyUmPXRlpCQSwJUHi6jvVgS4OXKag54ouvOcQJiE3ta
kye9B9cMnJVaWOaPoNAR+E0aTf7WLRgzk5qUM3hNQ0k/tfnEfxJ1o4k5ijS06PhmIf+/M2YDOudI
IGzluY2oVY92GP71czJ4TuRIsY/bEBs+LHPtF37WY3KUjQADgrizQe7c/4obG4bGioj9IUGJttv1
3Qmaq3emHCIDMqr1AUbXfHAQnHyO2vHl/khbq4thJHBAlDRIpMQ//+vilOw0aBvkzNFfUVE2Bo95
siczPeHRUOLRluee1ocTXnxY4N0feeN5BCbMR6WvLziQqzn2VtcEuVriKTYk+SFhPdw6TcdT0oWd
mxfysDPTjZMBwpV2u86LdIs5odc9Y9oEBro39fBQlsHyD8h6Zycc3/pyf/jiooC/AYtQo2gBwxhf
ggV+XjKo4wdpRJgM4d29yH9rKJrf+BeBICXPX3866oRGGMoUFBqz9Os4bI5wRDI3hay/861E3LdK
3OgqChQ8PCsec7G2f++SGdK9rAa4s+iJNJ7MTqv/USVErDynDOJjPiX5KzTTKvwP50BgCdADI4C7
6W3Xo2ItYWIzbgQwEL7U9G8eTO/7wKo/3N+Nm4vJqwMsiQjipo5AXxZArGHEF0sKE5TmQt1DbVT3
ZqXcC7K3Nr7YgtSyqVjcPHLd+Kf9Mcdo/8y5Z8KV/Z4FmewZTji/s2oKKPen9scUaf310PYnMIJP
zXZZnTS8xEywnSgAWWNk/EPTQf1ag5x9lUG1fjWqPPo0ZTXmPLHVRANK7IH6uwQ78dGGWCN7cm9J
s0e8g0enNdTFGS2CfnbtFr+8EQPU7tgn1vB9MFq7ou1ZT9CcJqPO/UYtjUd9KfQ9I72NDgu1AyaC
nhF/WZcneSsGHcWY5FL09kCjW8p/VuS9P0oraQZPX3Sb+k+jTv5Ch+izNtrtsvMobd0lyACJspNg
jq7PQ2vYk9XUFsz+xSi/aibIsjINpx0szdapA/VEb5svJxSgr08dJKFuMASyQ2rmAqBi3J6mOP/s
OFP9AFi48Rzskh/ub5atc0DRVeDE6WDdJNoLmWcb6IAvBkv6AeVIearSJHpQs67fKZhsHQNb8IkJ
wSg+rfODJaRAQcAFOmaRpW+2pCvftTZLQ3TNlvLd2BZ7WmNbT50DHOcP4BCG4Go5Iwe/DtMQjt1R
Uz1zJGbPifGaqiRbd+Vq7L5orTQfsoy9e39Rbz+kRjELoiWQ/w1QVKtBVClLburOGbMDDswjoGl7
OthYy3pTj59lnRvRzu65nS6DksdDh0TJ7Qagt9REMEmCZ6cUdMWDKuk/RjPVvWwJVYyOMuO5DUrD
V7G+3KkLbaAlGJmTKcSq6VmsT4c9G1oTj1iK6GWV/kPDNTPcMV4WWIjYChygJMN3TpoU8YHOkUbu
HcP5ErRt+b7G00l1W0JY1WuHLNq7em8Feuh7QUcQTAhtA5KF/rmqkhSSzxiJ9QUsRwGOCRn1wDeU
ofiFwVhpwC6Qkud27oofebgQEOmdqv2bAhpdXDqHebbzyN1eJvwm9G0g+5JVUlG7PuZKOZVS1hNM
y3nfPWgD8qZmAyfx/h68PdiUFUBvIU+wJc5oFQmt75Jwywly4zJIqR15VRZLqtvrTr7nKrO1+Ujh
QORRjBCqW9dz6pU8tnuJKzqNYukxzwzZdeRsOpBMyqdc1uZjH5b6o468z06osjlPkinwyQiX3pjn
QDuB+dgDtQKTAh1gADnd1DxjkoLm0v0l3Zqk0NOG8gi676beUmttksOkJNYLo/wcQQCJvSJwJN23
M6nADW4O7C910FaPyYJk6862ub0/ab0QrqDqJ/A46/g5TEIz0fmCl1qbW2/O4vTVCq3IXcoxOelq
Gu28edbWLUZXleo24ihCmef6mwJ5muO6FB7Vg5Y8xWo3lnCAq6KDaNEg/44tY97wcWFWeEtpQ07N
6Fh+t1KntQ+W3U/lGYrG3HxA3A3GyKLZsGejMR7fD9rS2V+HeJS6AzWzJH9aLLXkVuxB2fjkd4b0
0JjpFJxwHo5Ttw1mxfEjHfu741Q7rXbIBzCuSLkGRetSqug1SAVD/TSaQ9LhFRWYqH6pSvCYpwNU
g9JezK90o+3QlaO6EHSZUn8Kqj6SPXCxQwWpvys/ZFaMqug4SVp5QH8pjw/NAj/CtbKGmlnIu4ij
hZ4NAoSkoTM20PiTmHRcQroBRI/lVj9rE7pN5vDDAHWr+qMxWXQ4myHjkMf2bHlFu2AlqxpdA8+t
lYrRX+S2g5UxDanpVosxqH7WBqZ9VPs4UtyskvOJ8xvp1UVKcIM/9ojh1w/EcdrnvKjk/imH7lH5
9TTILzId/tjtA3OI/KUbFe3D/SOwsQlJC1DvFGUA9oTYM38lBlOFR4pa8aamWJq5Ob0Wb65H/X3C
7/5phtbw6f54G3sQEwRDlDgdFTmGFTgqV8qlk+o4uWRlr0qe7rzLUbTM3EAOtZ9DIbcf8sGudl7S
rStFSJMKQTc61euN3yNgwfMMpmBOQs2ndoX1IjHwqR67bidS2BxKeLNwaaLrtD7UHR35OjYzMAXO
kh+5pRsPUZngscUg/f5Kbnw5xGNIQhBmEC+DeJX++nIGDP0ljweatyhZaG7fmMkHMi3z1E1298Oo
5T0Uv/gDr7MQ1EYoB1PIpJRzE1l21jIAjKphOudWYbhSENbYVkrcFzvX8tbM4J5TCBckzhtRLNns
TXolmIcvctJ4Iz1nv1fqzqXsOJDBzHtqaVvfjP4bXBaK3MQWq3txCnTE0m2sgjR5qU54RtV+mQ7t
h54G7uH+R9scCsUvUkd8MSgNXX+0kNd0kIsouZhyPzyGaKBflEprD/Ns6v9hJ5IFkORokGGVtWNE
MQOlzJKJVSwK/SC1qe7WYdQcIh3KwttnJSpd9F9NUWJYzaozzUmLKtSi53xCa1Aap+QBrbQgIMlE
zf3+YBs3CJxbJPaoAf1R3bpewlhXZlQ1hLOfZqeetjh27wJb7l1kKKpTh0r2e+oYe+CP25SVniFM
JA3wLFnr+t6qshJZVZl4KJ/0+AdtqfqQ6kptu40x4R9O9yKgH2NCtYLm6pifQ6l3doPfW1IumCz+
c1SS6VqgT3k9dUtueHd4Py+wzCxKUkUtvZecEanVKqqzd4jN2PmHEMJyg7g/6HwPG5/qcy7LOfFF
jCjNzqfYOKig4oVJlCjw0sS+/j2TkquDGZeohE8lan8oTLpNUqquETXpweyCPT7GRoNM2EJAK2eT
UXuRVwvg8DKBwyNkitREdbvZmR7qfrHdpIosPzXq9MG0yuqoh0t4SJclodjcB5fFxhD1/ibcuAtx
rqf4CVhfEOFWP0QZDDnObZ7NJMv6Bysw4lcn14Pj/VE250sZmeYRbXPUFFcHq6HdifIzBimJLfAW
du4cMa7WcXhHBqYd7OJsORX8ffIgrzHQTwlbgDw6BfbT/V+ycW8BwKKsRgeEn7KeL3p9ZWmh1XCZ
5in0kTPkMjHSxcNFfK/atTlpICssL10Q0fO93lV5GwdxDs3uoge1Nrhy2doGTFe1+UmMWD3DoEw+
l3FvPBjR/G5EGZ9Ur1DPbdTuyfxvXDWiTci0uasBrq/3t2oSnCwVszZaCW5tlA2PdLf6F7OP+xPJ
ePOFqsO0d3NvDIuAAdwyniM4nevyWNh1VOioqJ6VYsKQsFzsSPE0VEyPDXSlwoPJjnxQW9nIN97/
zBsjw5+jWyhqY/xZK5RGZYWtOXSpc9aNzjqqVVGcndGaTpIORTdB6wdzmWJPl2vjLAGZFbYrghly
Uw3U0BuxooJBY3wcjmBksoM5UOO4P7WNHYzbFy0ZqhPUHtcsKwDqNn1ClKMToKu+VCeh3+jasYVC
/fa7AZc+ytDcRRTH1uFEuCwRUEUuxArUhTtpjfrShYm6M8oGogZJYGYjwIgMtM7QsWA1OkxV0HjF
rGz0xq6WPiSK3RIxjWEsuUtfmfqTDHJeMKKqGuHZqC3DdzWFneTtYQ2fjhvKQSyCTbvaN2jLBlYg
d+ElIFk8lqgWfB5Ty3Aja9mTFtyYt2Adg0rmARCBgEjq/4p7iXozMG+gvM0Cc9XCCZaZd05RfrRq
vtReojh1d6iqJfgYC20Ir0ja4dnpGu3n/Q21/UOIFnmQYJfc9DXteoiGnhv6gkZDgJlUGXu43mqx
S6EsgMHYKsc2qmZPjdXZz+NJddVAN3/d/xW325rVQKnjD2MTtSNxuP5ejbo0KoyvpXMvV+g783sQ
irJNRIeNfOcEbU6YjcYNwQvMllOvx6rKXI+G0JDOqTAq87SwTjQ3LjVcYTPQEw/ICqjdqYxkKXGt
YDCiY26EzQUNZHiN96e98UgAdmS+FEYh/qGJev1bGM5JO8MI6Z21EbDtsjI/Jui8vc/DavhfImkx
Dk6L/mHOmvncl8hcHzAH1TW3WCI0uu7/mtvg8PrHrBdGkUmeFxgjaiEXHyLDQtFrVGbrXZ1Uo5fN
io3gEBQyxw5fKnTB3n4VEAoBbOUEop+IuNH1YtRtpfUDyncXFL1RYNCJ8P8go39g3kDol6WV834e
yuCIlp8QuJOcC2shFTu3wO1FLqDmREPQCi3htXb9MxKdzRiafXhJDat7yA1zlrwli9t+Z5zbsJM/
mzRe4BZpray/fdlZTiSNCmwSfYLMZSXgMo2yPy6GGbmIokmv9z/v1hkTfiKUlh2dV3lVs4hQSlt0
Z+J2yyvJb6dqOjXL0LtIjTg7vIutoQQvD/AM0yO/v17Cwh7Cwh65UxJDit2Qpp4f2gsCfQXiHDvR
++ZYYDJBCgr/lj9ijH9dHVZiFHlRpOGlS6IWMjCgSKOVJ7Blxl67bXMoQQ+wyUhpoqxuqSIFQDBF
Jnq3mRy9Iiajf87NcXiP2Zfzz/2PtbUJBR7aEngdk3L89Qq2gYT7upnA3tKH8aBXgXS00izficzt
rWEEOwYoKcEENZHrYbQ8NMpgnIOzE/dTfLRiXe6eZkjp4UtnKP3XuEkzxcuthe7zUNXd9xjmTnJC
Ua9Ivah0SsPjgZhjMHxO8imfpzY5hgO1YrfuZvnn1PB0ulUwlS3iQE2c4vvSZfqpIbJY/GGZqVy2
kRn+jvWkqVzeIlxoIi2eEq9sMmvwu1aC47hYRhx5KsWW3wVEe1IDw5hesCeaApcKUTY910HJdpbR
w+y80VELcsaksayH0JZr3RuiyCx4UjPtiOZGXiNt15uNP3TT5BzI+dMBLwawRE+yutifEyWd8nfY
+HYIVaOIeZj1BJvFFo+sh8wqcvAhVhUlD0tqat/MDDMANyj6MDik05AvJysbpfagdCWKnZVcZfY7
wv35IQzR6nSF9st7TSrBRM+j1H9p7CwPzpHWND9Jb53oIMlV+qTWXY3K0pgjnAMdsusPHRhydJ+C
GHXIBkmD0m3lNvxIwoT+RBTiOeu2KlZvblEoM+JRbUPdLJb08ju1/zjZeSg2zgFoINE0lRWDCugq
dgli2sEq+jfnRB+zR9513HyzEMjHQrU52jnft90NcmFhDMNTjeyGI37MX+c7aJpSC4smvjhmGB/o
J0wueuGLny9yd0BhwC/yDC1BK9ob+DaLADlDBULU0gwIlKt3oFfLXmssO7rocpp+SXBe+DoqY4IO
u2p3Z1yFeYu7KjR35rvxCuPGZlCkEXrsUHWu52trUdDXqU6VNyrbZ5tFeUB1/nnU7eUxcfT/0daU
Ts00UIgv+3rn4t7omVLOo7wMMQhYAbog16M7xqLoedfHF2RECwd9raE64ctEXarv4CC2jT6UF9Qh
1dZFkCT/Bs6of+k1h2QSudbUnZRGO8VRPz7cvw83thyVCtFosnm/bgDUVh7mS9zIoKZKXDR5Oskf
k37yJ5piO7t767vjasilSxbAs7LacDHya+qSNBFKRLEJpXTpvczJf8laWLpJ7zgHesZ7nfmt6XEF
6wqMFAFvWj2YUTLn2WhDVIS5rx65QJRzgCjZu0RS9gS/t4ZCTpQkkuxcaCZcf+G0A35GgMW2Vmi3
GvR+/KFRBiyxi/l0/6NtRDjkw3SShXypsH65HioYHRtwis4jlsyB5paZE74b+3LoaLsn3SmGGibv
nJ6NIWlHin6k8KWkYHw9ZIhLC457dojLWBUd8BgwPtF/Co9OhChaakzSzoHZ2CyiyUvzAkLWbWmr
TLSRCgYS2bGj8kT308eiycpv4LJNb+GadI1xnv/DzQQ4mZUVZClopqubKQMObpmTQ+4Y173XDKr5
LM0FyfPUZh66y503VdWbzRv5iopJrRoNK5TizdWgJhKG9mAS001GiVBiSEnS8gIOhPUfPqGIRohR
yUmBwV1/QiVsS5TeFumsYUrt0tCIPC0pbV/oyJ3KOJMO93fpRgxEURxKj0ASUwdejRekQZ5Y3SSd
m7Spvll20Xt2auxtFPGnXLedBBOZyjvdNKpi62MnxcOSWKktnbO2UE/j3BdeuRS215aN8fZjR4cQ
fo7JpiSlX53weZqdPnMYSlfD8mmUIHzkmvNPktT2AW/PPVWnrSP313BrQmkChtmkP0zuHjmxG0WG
cpq1ovONKFMPoNP2yvVbKwkYjcfRoPhvrXXGOi1qZyuYnPOsL6OLMF15QbdU9/pB6nawultDCfYx
ZGehg78uTs0VNA4F4ctzO6diLmX1oFcTq9jDJr+/C/80slYbhB0iAGj0d2/rMG3D2UqtCE+4Qi0e
TKTGe0AFyXi2ad4/TXJAXDemjZMesLFOfjZ634zuSOkZoFI/cyJ1bbaXh67QUPPOSJ7Nj3LsLN0n
dHv17qDjIyN7SNMHtZ+Xi2y8YJqmnuwiNb4meleOngE25zHKCvOjVS7GV9RQid1Nc8m09xTlrODI
M1/+rDItR1RzsLungFwo/GETeM4uvA+cveIJYJk3qUoU+xYYdtkdpcB23EoHIu8i89/ZP9pl6OQD
LNbwW4xZyexmxijrZ7sp5NELYnn4J1WTsT8hhGN8oR7HI0WGgkq+FiFep0tKmLqD1c5gD2Yr+Z1T
OqdzdP9jbMSclCH4n8hfeUjEvvgr5lxMMzHjCkXnSE3Nx2xMA39WUFoXDSKSD5JmCZDIrwyK787Z
3dhxFF1hDkGwR2pmfU20CgGUjBMvfhhGeRz5N/wsaqn3zMb04f4ktwphAkZAiIuSJuOJt+2vWXaV
1IEz06SzhHnfw0xuC0VMSmfia3aglM2Sy+M1ek1k6s96oX1H+6Z+vf8jbueLmQv4dNoTOk2ZdeEv
xwmxNwogiXlXOZ4JjNcLGmv5pHXpsvNU397zQrxHNPkQV4YstboW81wvrNCkVT3SGHogupUesrTu
f9+f0NYoNuJMNkNsVFmMBQxPVRC+Y+qovCvnUT+jYqvuYb6U21sXuSWUeQCfmAIguwp0uqlGiwic
FWg9u39VgLh8T4dpMT1k5LLBA2JNCR1ljO6ZbLb7jLvAcppjaLHxopjfIa/G/0vGxgGsLEefZmwE
Hka28+f7i/EHvXF9qVFmpeWECh/B7U19k3JNptrFGF0QsG4vJbWa2ZX7KP89SHb4QFqB0KAKNfDd
XIQDeW++fMqXdDxUiWT5xmDJx8HqzechMpfz/Z+2sfHo1iDNQbuGHoex2g1Rv8QTvjAIqdvtcMJh
sHkwAuxtClPJ/LcPBWsAyK9KvoxQ2fU5syWbNliGrEon9bIvZz2eC0UdHDIt3ZWR29h+wNFhYvCM
gOVcN/gLwgIQccSjIaTv7wMl1NwtKTOmp0Drx+8m+ouV15O8hm5tBP0z8JdhcEH7dN9Nyhrduy5E
+mLS20EHEka1x58WR/1RAfHCfdmGLOMiw7pMxyiUO0p7Ulmnbj1o7SfcG+OvdpOPkavR5n2Y1SnJ
/CQMFFF6KadvjgEY15eNvn+pBBbb18wFUfVWUlBFzfMJnTIlNCoD8pSsfe/owVD+zUqjcQfekN/T
WEa22yGsb9KQmJPaU/EOCahGl/HHOlqcPfzOxg4RkEoybKrRtITEP//repToeKVthK5KbseDp05L
cVCBbb9OWrkH3RGbbXVMRBMeVwQ6DliDrDZj72SGFjikf0uRfFN6LTotktF5dq41vmq38osDG8LH
jV5246Kbd/bnbQ4DH5CCA+0+xHhoYF5PVAFxYPcZheFGS2U/b5zOh4Zce6HjYCwMLwRYY70nzbM1
ZY0IX7i3Iny4PhThaOWphDz4ZZIT+9DQfzl3ZiuwdP0YfCiCYAaUEuTBKapK6gp13wARvn8ut+5Q
QVoScTL9Bmqg1xNHKmecnUANUL3uUvadk+Vn2kCB83vGuUH5n0OhqXcHGh/nDtRk/IC5E4/iQhtd
OjSFrr6MaWJ/UZfC+K2P5YicojVQvF9GaQ+5sLVcNCOA7lMb2qjL1DooLqsJzrm52DXICfBkiFTH
xIAVxSvT7eJYteDuLFPzUJlhJH9W4la3d5Zs43oBS81OBS4DrlpehQxFLJMZpQ3hiebM3qia2Yte
dNWbKRkkSGxHGAOCqbrOyLo0tVr02qXzXMXy6BuSE32YQhRBvXIuG/WIvnb16f5e2HhO2fwW5CTI
NLdVkTAjxkzbLjhrKa6ffiNV5qnNh9k5gNNxPto09z/fH3HjegGuyv4X6BtoUavN1yoB0PM2DM4N
F2JNUH3oNOoFU5bmO7WzP/XY1fVCLI+iGDKmotm0eoCMtA7SeO6k8ziZ0pMeOZnlkowushdX0/SD
DbdgHAAWCQRyVeTzOU2U+MdI7abwpaJqvqPRr9UubDvnV2CiH+3qkqk8GelovOAPMo1uq9SJ4i2K
PCF8mUtye2wGqTAus1pRNbNaKui/lBY9F08Nx4kYIKhCBzeDqfnQjzFepuo8BcDeUrX6bMQtRVWS
pCjHTIVU8jAM9QAEIei7H7RbkEpSJ0n/NCgLzaWmcooXiU7p2aGeRcLSSbrzgahEfsS8TFF8fdDN
8onre+pe6VSBsrb7JF/8QMnAfQ96vbzqhNySZxdOCg03L6TmIU4LdOztolYiX1IbHXs1XBVPDnTU
7JXQH0CPWs5oRTS2MxkeHgFW58W9Kve4X1f9cy13TU711KJ5GmXy5x4uycceWafGlSJpeIqzugoR
neFK9pYJdGOZO/ZHTSOhArg9WO81sGBfbKUtbYAziE77cWnV+jGiawrOfUmmxS+WZardvBlodmFu
GTZex7oM7hLiyOTWRRDZvh2ZNvdRHmS9jx1N0vuwIeQMQZbFgWAylRm8EzWUZNdKq+JfmBL4MiGp
mny5v9lvnxg8P6G42zDdkE9d5+xD0xk2vT/jLFNMPnSSGv+Toc58lPMBRcnJmI7YE+zFXRsJjnAa
ZdeTx8EpXr8xUUcyYxiNeZ5RF0MlSa91dK70cjboSQLwd02tCX9ljYbXGdVJm0+iRs2cPUJYStud
Jbg979c/Rlytf4UTyBDxcaT/4+y8eiNX7jb/iYhlDovFXpDslqg0mhxuCM3MGeZYVUyffn+cvTnq
bqhxXhs2YNhWNSv+wxM82P1Vk8UtdoSHzh3Mw6JfddS7MNtgnKFrU9eixXxKtPTchoM1m3ZicHNG
wPv1O+V0eYN75RYcNw7Ko7RQF3t7jS98ILhSghgumb1hsl+x//pAmHmyUM1kJRPX5k3q6kOMtAHc
jPma0vyFkUjMgQrwD77yVP61kC4q5SUWMgrsdjxIp/wg9Vy/H5STf3v7o87ehb+qegB1nB3Gxvtw
8lGzVvSTmQVJb2ofNqb1zpjFp0AUaAhuVnbtUbg0nEljjQeBLzxr+xqt3QFLKrE4xaPmsOXSjggm
jCgoUyuym+2a/ebZTO6dtT0zIe4EEXkq8opTSO6k+gZGL/Waz+kkU/BVGhanfbtp1+QnzmKYfTAK
dkgi8BqdFVoxCMycGlnBxKmKIr1twRE5Ud2azWEwXaGibR3w25tw58i4JfP6nVBbe0Us7tIEE+/9
ZUE6PLwn67mZtCOwNfUSn7b1Y7baXn0zgTYdiO3r9r7nCr0SWfzV9nn1+vLZhDMWGvtknGcpmc3t
3QDsCZK88l1xOxii3mKLHhrEYGgKE6AqPENao3DgwAWqtWJDTulv0c5mIj0FeTn3q+xzX+Qz+IZe
VAJqfS2v1bzOQjt+JgUY2rogZKn1nxxfzd94fjSMYAdgjJ9MVJv/8SbrPyuQ76MgfQhVDOgnUffr
8xSYsNXw2cDvtR2WH32zumCsVnr8GQpJn98+u5e+aKeJAemj/HB2mDormNONfkaC2slyICZW90Vf
mPHbo1w6QgidBPBtdpmh0yNEdNc0JCvs6nKuogovnBvqq32YBtRU3x7q0gEiqQcXAm2Fl/QkjnNn
geMiAPZEGK2ehZ4zWd963u33SjXp1xpUQo7dUTYSuqYLCD6Xtsl6JQO4dIAA6qE8ttP4+ejXC2hg
aoVR1uonK/jA3Q6UsgFkMDGVFHJbTU8wI7323RcWklIap5aUwN4Vv1+PuSJqTmhuugkpjR+3bTPc
Woj+J2/P7l/I5clBJcMiTuFy4kI8bavZo+FrpY7ZWwbBqhdxt4l5PBBflB8bBAXkoSSR9WNDDEJi
HeUi4YnnVj0+o2AKhGYrnG6IcEDRnB8jxkjPKsUIJQQinmWRbmxyfQqQxcmfUi/vvsnOkdr9phDG
itbAy35Ptt0QY2vtdkRuNxCR7mAPZqcaJlsK/wrMroRh1Uk/d+kX2Xrlb19V1UdcsC0/Rtln9W9N
G5+gaB6H6YfurWBMFnuef83S7q6h2y9s+l0AGejHLuhAzeD1iujz5HvVjHGZ54/jjaFn4thOlnbs
ZNUe316Ws2CGegitOV55VA15GE+Gaus1H10NE+6VWDsCDBKEws7LGFLIduOYDSkTMmKHtwc9L1zu
o1KxpNdJP/4MhUEJt+odZBMTJHq0I3l5SzpA/+ZjZxjGXUEomUUtPb3HZRqcd5uomkeNgsY76VZl
4k4BHBJpm+6PADne/Eo+d+E4OMw6ejXQ+Pl1J9cAD5ezlT21AFNzu1+p5mzv12wZ/ifzTjoBR8Uk
IT4NnktLeLIY/CDROjTqSgSCuiitc3t88CA0qKTURPdrKCsExd+e+wu3HKHI/kCQEOzk6dd7azTr
sR/LKU0AJtPqCWQQb0uQRqtbtoe57PQ7udTBQRrZ8gGj3v+MgmXlKT8QXLLB7bP9hi/vWqGsHxBc
OirpZVBEWlk3t/WoetSsjPphDBp1EGo2j33tmFe6FJe+HkAe/ZiAkAxC5OuvXw23rI2hIAL0/fHL
LufwzrE6nan3UOszRBsPRi1CEsg5Wjz9Kjr6wv2OJSTP2S4Kwy/YT/6/oni+d/XTtk4Te2fvIpcn
2ufSr0sjlmozn5fN1FoyxHH4p9zmnI1Xed8HJ7fvQXTMBqLJm7XcShqZP9LUJkhp7SJ7XmBH91e2
yaUrKIBzvvP6/4oCvf6h61hhcD0RurbFOPxYzNIDLFCu5OGzlc1XHvkLRw6sG+R2uo57Dnty5Lxs
WbQxIw0wQbXSKZXOH3fR1fe3d/6FuSd/AiAATJdizenct7lR65rW8QBVm3uL8pbxOV+lPOqpremR
HP4z/QtiL/2wHdGB4u5Z9F9ZcuznMQ+SuWrTG4GQeHnwGjU2VzLDc7kLBgJjapmAt2hN/LXp/Nem
2kykONKSwKU1JK4ZtbG6PjUIZf3AU0vrPgbpOv0Upo04Lg+BfDHrwsbBJbCpPXtt0d+VXl9M/30D
vfpR5usNhK+nh9Pl4GOWOa5HtOLT9yaGwYdBT7crgdt5JWKfANAKvGSgoQguXo81WK03dr3uJ4ud
qps5B/dUQM4NvS7obxtumwiihRVyZAqcSReKVKqtqyub+MKJ4WKzqfLvVREettc/oi+HrdJ6QYTP
c/touxp8tLFL71Dtvebmd2monW1GhxId4rMwv1XbuDoNO6uzZfZHyEkdsCqXXzy3+/T2mblwMtm4
YPV3Ajk39kl4YDhU0gqwc4lwhH1o0qz7sIncu6Ilc+FkMsYOiAS7fF4e3nwal85I1IsU1fZFz2V5
O+PX9Fww1VlUBcr9+fZnXXgGdgrSzvPnKaQk/XqtZNlIL9NbP+kEMOXQm4fiR7145fItNxogV3YX
5C/bWKsPSw1FN5rQUL12QC7t2p0Ui6MPQgDo8p38CESbPTG0s5eg/Dn/oDeX3oyYE4vQn6y2DFNS
gDyEzNduNCTG8R6MwHa3+lidXDk/Z3gMEo29tMR7vHepTq/fdUvRvlK6kwQ55c9M+VZoOHN1KA1U
jpu+lu9XtWmRg5TQlef473t7khTAluDM7vomKASeHBoPyx1vzgY38b3e2w72IuzjgEeqH5qTaU0P
iFz2Y2ghBnHbBVb6KZde+qkMvO1pFVV67QhfCIbxqtkRyVwiO7nx9bZISbHyuk6dxGxGgdER6xPO
EB9iF1mUo9GP/cFvxu3l7c144YwhkeihJAgw+JwgzYUOSH5o3KRR7o9hG9p7uAj5lcrMhSsDRWkw
z3CisRw67YGSVtYQvPk0WWBx3+jLgG74qtaf+NW5w+HtL7o4GCANui8AvDFaOZnHMtsdtlfq0WXT
JS3SLXe7QWwciNn+79E6FWhwmrS0937PyZKNeuOmtbs4CVUc0BlNL4+r7lRXTsjFfUrQCpucZxGR
wpOoedEba07X0kk2exmqg6+3Dco/TV1+SAejlNGwGeWDKrqyinCEzJ9UD7QpbJcZR+RWb1Bk/u8z
DN179xule37W0g68Toh6rdipZpffTxSWunCGd1fF+uTb6srTdmmHwl4BXgHg7by0SK3SXjZfuIlG
ey+S9JIifIDrKynRpV0D6RbALcRintKTpbRxGZrajlFo40PWs5w5quxhPYK+Uf+D6YOgznu246KQ
uny9QZEy7J2+ZSj4AFVYB/OSBOUSxGk2GleGujR3bE1u0L+g6dOoMy9GbeshiCa6pzV3E+OBdFyu
WbZdeEzQW9mLf/QHcGg8LRkElEp8+OAcuaIJfkustNMo3aScw81dkTo2gKb+JkZy0Thqthqz7q6t
YsueKWq9vTXPH3N+yQ7u22VkibZP5lZkdMz9wnASDxDV41RVE8hK6WYTJtFe82Cu0ryWP1wacoc/
7Sdhry+d7BwXxGqRESImJky1W3hLuyIMlKtjhgXY3WKpa9Xc861KeQBYOov615bh5OmmiD41ll94
CQSCKS6bMTtST3IO7Qii8O3pvDgUBQmE4/bi8Wl32Vp0C4Sk4ya15jawpnU825AsPQ6i1K9QRPdp
ev0Y81X0fIimPWLYUyEJIjAazRiqJVY/egc9XabjKqcXo1jsQ1V6lERzP0U6a8CgYS2vg+52OtzZ
+OR/O7/fdUFzvz6VemlpOfAfL1lwJgIDkY0fccwy7vUpxQt4MOabzRo7FVY4LxWh1ebzE7I117AK
lyacu45qGJCV8zRxgipXOnbmJbowmqMJuSKyrbW+NUz69W+v7YU62A4uZHV5W3aO6v5b/p25dSCM
4Xy7CaBrBFQRADN/1WW+krT42qcaBMON5jTBx3Fc3GRZWuzuFTTNh63W5/vRt4YbVUzlB09Vy5+3
f5rtmeerwfZGQAY5QYSHT8+xXfp8OpjPJK2yYHoh/Ort97NTG1pkaZY3HO3NRcHMQ7TMfIDVI0FK
r9q6hrvCmnFccgw8+7B1BuS6igo0oPu+77VW9A9OZTvVMxG/KA5Dw58Pp3HpinDyquEPWDa/+2dt
XZkdBwME64PU29J8GAK6u5+cgowgVBi7+3dmN2XAhVa9277ndSDayBU2unGaE6zY6bhWVr4A+hnm
eLJWZd1ontUYt9I3pBUFferaEfreKv3jYbPVgDhYEGOL6GRn5aOY5hGJUujpSzyhGc9zZHfqpXbz
sjqCyAfDlTcI00WZhr5I1PqqkTHxLT0Jgbzu+i4vzYnCvRaIOhRjOdyptZjTsICTsITI+CNghxyS
+ewXHR2UUQyIz1TVajSRaRWC2BN4tA/SaJl+jk43uVFh5iqP9UHx/xyLNH9GOm9Qd1UxGOltlg66
ecDFDty2yIJZfKmU1Zhu7FEc9162eTSyY2sLLz30FsDuw+IXK9YQYGi3+ivwDL9/WMrCaO/n0lm7
41iTEvycu2bRI+Dt7hS1i2l3h6JVCER1yH6O7/W612p0Rrf1xzg4rR3D9Kg/SlTotZ/4dndPWVdZ
egyrvnXmRGzC6GWo3Ey3H+sVr5posK3lYedGgaaYpPPTU6aTPhuuoNqNwt3w1XGHqYqRFwY8Zsgc
FBbMalMPUUpD9RfdEX3C8Co1v0Drz/8xLBUQcZnL8tAMkDVv3J7t8wECbvNCi8MbQqr1VR4iD2N8
W1NTE+8gay1GOBq4dD/Q57GenMndZtSi7PK3Qr60/5Jndb3eUG+eH9CN6prnjSchPxSZY5ZhOVWr
CKXjLneY5Ezpcd666QtSMGYQr6Y2fzBSx7nX9Ur7Eqz8E83ideUNLrwmUmuefu9I65xQH9Nqime5
bigiBEbrBaEqvHyLoJl0Lw293Cyy7d56HilyTPcu8nsIGq58Y2g1ylqj3hqw3sq5Xz57cytfpPCV
GQdNSedCB6+j7qt0bKybSissdVtMqv0HqlU/xy1m4T+bQFVDWAXOaIU96ehxk27xUiAb8qPx8LEN
Xb1GQivT5uBzIXLdoO9VGSrMJrW813qNWLAs+0KEgUNzLlSDWxhHG2BncETmEM8XjTQ8XtKUHms+
eQY5XtG0icSjfL2trKZP+ZF28Vji+Ppbzr4xxIbRL59Vtrp5jEOP/+yiH9dOsTsulvd+MdLGjqwi
Vc6R7jp0hdHuc0l2pgz9qyUQ1kvq2s26+xFGRKpFoyu9NbagTQPsyx2QVm2/4xFH2yO/nkUepEhi
zA6Rn7Is7YNn9413T71Nfm4kfb4Xf61qDD2FSvNHYywN98tSrtUtwSpw+qLLBUjdoV5meb9UmZW+
88yiGB9Lp/e6CIXJ4J5OuSwPmRasj32gLz+ncqMGBnEA04HSGOz3fV5J/XlDpingKkQbhpu0tn8Z
tECqCL5qsNxZvrCnGxqR4mGhEOCGNU5aWdih+4KKJFBu+VyUC0jKdBpwRNwgiYSpZUwgz8ay/Trj
1QjhwVbbDL2c2tyz6kX9pKHrnt5OaV9NB0VFKWPTNauD/FvRfei71gB3vDJjg7MNH8VQdfMXI1dp
fci4Xt5tSpYedBdN/+H2/vAOQV1pI28pdANudydhtVKWWkPUrTcv9KX0nj2E0Wz4PiiTPRg9Khvv
YfDJb9uocT6szB8fR5e9fcx5DwCLjpUf6S48nQg18GGNXAv3rbhF1nD9iv1VtR4zCzjbfbcZBT4w
2VJ0X3NNSOPGhqH+MVdr6x1ZWz944rFfVYTb2fSuT7tsicAEzvNjv3pA0VCF8WRsFeNWIRWBAmBY
F6toQnvQ8zryunoajnVlutmxbwmneeIMVR8sE0F8AhKjOzoN7mZRkU2gv6bKdH4pe5FG2CqzRgCe
LC6kkMfmXbENC7217j4sIF9+Gpoq/vG80XquG7RjoDO25e9CjPNvvfLcMu6nTHjhDLNAj2e12h+p
lJcgU41NhyTD/vvKgyyaOFDd+j0whvTj5C7ivlva9c/iuwtd43pVnyfybu6JdpEyxP1w+DqbW41p
bq1t47FujPazZ4n+e58axUdqyTmGN1XdH1C+NDDEKCb/h1NRM8bgti2quEW654/r0xe4S/V86hJD
tV0ez1Ouv+t8rRoS9J2Lp035sxtVIMrTUE74zEUISuWfEd7uPZISdnVU6l7TJxL4ZxnT93bXB9m5
ztccSFCKOYTy9BAR7+XP7NOxQUkL4ygfMuHjiACyHTqjg8pw7TrZg123fRXCasnRaV/lGKeT4D5z
Km+jFCylYMmAB75v6LfQ5ZTZskVaWxa/tj7d7ANJBV5CtrTFjynrjP7rsvjNF3qLswYVqUOUp3Vy
blqclTQvUWufJz5OEx33hhX8mKe1/2XjYmMfuIoa/fs6LYNzTMfUwKshX3X7IIe+fTK9Zvxuob7H
Iz+b8lFpo/mNeoLcIscSagmtifwl7Ez+3k3frYUbD2IB9hLKeuv9Ow+utAU3TExjWI11gSwEsm+I
mrtd+37essWh9N3UKkqFniaEkt43l2SviiixpZ/8FiHbyF8HMT4TQpq8L3XRw9oNyqCLV03bfrXe
pDthpzBZiUcgCuSOnrtad4s0/TKGq78ah0WrF/3GnJzxVhjSc2KtK6f8oTa97cM4dYN9g4ckexzY
0/JlrMFTRkqanopyP6hqVmQg4a5GoLlAkRzM8ogX+ieM3Lb11kE9lJw/S7fPMsv5ygBc7YemK2Yj
st0Z7cRltRoth5Obbu7vVoph/Pp22HteCgVrstfHkPnc9VlPktdp4jTYeWUkjdfYSaWVao6lXgFm
tFZSoDDT0+xeIAn9UCrPGK4kYBdSD2SiEMgiygShdprEwxbXa140IwnqYA/SsuIZNnAT9m55TZvk
wlCAF6n1opBON+w01+NCbmpNchcjXD3HGXFU5KWpuF1l/58Vf/ggBPEp6tgG1eXTDLaz9KzL58FJ
WmE5hxRt9WM2N9n7t1fuQg1gF1SjcGtSpTrr7HayUbrqZicBQ6xtIUSY/svCnfTRSufx6CId/Ovt
AS/NIMBW0jeI4hCqT7LVyR67Zq4DAJnElQdjkubD3HooedXVNV3RC7tyF3SHz4F1AS5WJ/XUZYIo
iO2gzdXTGcNhQ1P6kPZr2t7KVBM3qPH5+BzJueVt7I38mhPH+dTu7Yl9R1IZQLvh5EubShRt1nUA
QmVmHz29SO/NGmytHUx6jJjeeqWmS/p7IffEBJlqIEoogOZOjmFDmL9NvmkiMZhrLz0ChyneDfyK
0N1Gq47GUelVJNtpmiK38fUtrIQQD0Nq6eCyWlwAD2sG7RYXE8yh+d2l/2IKPJDCkh5HGdqZPg3x
qPOm8lRYHVZEgx68rNa4oc+2S1TFtVdlGNrapvxqZ5O2fJ3bwayi3m6db5Ne2VxUWlEBbN56F+Hm
lKBNR1W8xIG9gVGzjbInbpoQlSEZ6AvtUJmBTO/4K+l239v7TU9kb4xx3tOZqRDBnf13KbiT9YMY
PL84aFPT+zfLUOfPY6+v9o/RsBYLIysTnXQCSiOLegp+KMLkPHBZXPeB1oQ6BLX0xs3GmeQoNcSH
IBDdri+9u2U9lY2hllugFiYCH0W70GYZGs2NdF2mKrYLC0FNv9Q144Yy8lLFk5Y57rEIFqONCYJa
hVCLO3S3w+IRcmemWfZPk2sg5AGbYSg/e+jMaaGPxmpxD2956A9eb/eIDmETjjWXBf3js00K/25b
wNhHpSstFfWq3LYos1CQD10BvoGaz6o/L40/1Y/AuZ2PmxOUXZQHsFYPU54ZzcEIsg67b4TfAZXT
HLBv+6nbXpZlM76kKPvwFDd9nz1ohifakP4Wb4/ddA26KkVTjDfg+IZnFezQLRRJmoA4yVz2/yFK
jAcTKxw4nhS783BNtc2nC5j12kFOYyEjD8koahXKKUXU9oF4r1l+w8vAOyaPmhyYg6jqVutT27u1
ysImcGcZykrVw1OTFsP4p9zG9qurFy7pg2Ov/n1h+NkDMqLYRpJLVSoCuZPeDWOFzWvQaj4KlHrd
iYdmNoVzu2ouiQtU7eZL0NaDC43DdDgHgAC+TrNy7/p+MYMbsRol5OomW+9k7Yxd2BdOOt3MTWls
sXT9+psqYP0hRDjZeVgvlfVROX3wnTSn/LgEg3mf0YjUIpU7Tf3Q+6Bkw7FrteAWhrx6rO0VuuVc
bV55i1y+SCNR0Sg4yrokcGgAI3cxnpuqDzmqOnpLg+k/VTmaRoCSW7TExJC1feROTfdi27jlcQTr
4JedNfnMudl6+0CwpdOPzDLoKegSGFtkQoRxUE3spg9Kb+3qQa+RaIDHuKZf7abZGlT4/eIbMaJX
R27tbJ8CyuJ/pm3Qt8OQ1cunalt6daNBN5fIklv73yyXojpW4+R+yDa5MzZ0T1IIap32qZ/qoaPx
6Vi/SQE27XGdA/VxblF2DScozvqh9ouhgsazet5N6quCck+DNcWxA6vxj1a7/QrDBaBgOFmN1WAq
4KwfkLwb2iinxmiGFjYGTRL07XhTiCYIIokidxfpa5DpESF8094vBUA1dLf0gsVSEuLxFiirC3PN
Sg9F1adBqGvuUB3J6CyyO9ykWVTNOVpzruhuGOlyr8xJlRGNh6WBEdzT0vY6OX+aitGnxRmY4lM5
dp4ZAytw3chwyL7oPNU4N2Ma9S0TmW3eOEO2xGk59ciP0cXJI5kJPalGa5kOzThqKqpW0E3JYma4
ERhTWj6Tc7s/GlPl45Un4ryrgqgf3Hoq1UC5eCVeF05rA5Y5wixWsu0lFFrBIjanLLhWn93/zOuK
NMMA2OLRo/Z+JgVjeC1JyVDaCchYVYazI8S7oC3bkfM8t//QVW/fraJ1bqoccdEwcMve3TmkJtKJ
Vvn97YDjPAoAPIuYqY7kH6Hp6Tf7GwbTHjWQBIuj7iFIyU8101R31P2895T4SnQUAxX6dlPdvD3y
pQAAyNxfxMmFzpysB2F6QliJGE3//aIWgxxjbY628tun2Ui1Kz2zi1+6e0AD00JF9DS0snPUDed+
sJI91Au7QHaxP1jFsU67H2nQuN9IkRpqleN0fPtDz2M6pNMJ6HagOVSb0wBcKydIiZZrJm6dbUhg
OSpezMqnqqWvV4Y6D3EYivIVAmjwNrArfL2DKW1UZelkVgLcYYvrRmSPksvsHeLc5bGyaHlOrudG
b3/fhWOzW00SrVLXB7K/T/y/+g2Tu4pObaWeSHsYkkClv5xVv2ZfcGG3QENh+rBhxH3ptI/bT3lX
ILCvJ4sh3SHy1dz8xGZXPqL1HgwH4RfOFUbrhWVjt0Dd4V9giE4xrYWrEEDPrC1ZK25Q3ckLZJTa
4qg0v7mCWDnvke3GzSA1AuJgir0ny4b1ojl1jjISvEG2wza65s9dWuwGTpt9N6LIEJHfjYgPKLJ8
5FOv3EgX5haZKBf1C1QfwFecDF/kVe3VtGuSCRW4wzgB4a3cMiUs3cpIzfb/4ECAS9nD8L+CG6f4
nKaiE9ZIfUsmc9Sjfqs6ZCCLKXGcqb4CAjsXxwM8wObcoTdMMNf66805Ou7cOsrVkybtONm65omX
Xb5+CI05H38FNV45CGNZbR+WZaCVESnfImGKjsaTkkMF1dHTJ2ySl6D9z8klP42sEuHAvcV+Og32
IIWriL2QJi2cD6NlrT+NaSmrePZ7+1dvUDi5clIvXA/c9OCiED7D4eS0MzjUsPxcr4KUAdoimXSx
xOtmYcjo9OpuNz+MFLTVt2+H82NEZXMnke15noNS3usF6IJ2MZxtsxIn7eTBmFt6SjNthgBRwP8+
FCOBLKbagpPx6Q0PjtIt0poXxWidlO7arOob1GLc9VAphAKuTOb5tceVB/WNbJ2LCV7a6w9DVx0j
OM03k20CT0/t0H3cpO1cuRrOlwwUGxhUOGgArQCzvR6lxJRzqIdMR9ZILx5Hhxi3MBv3wVmhE0+6
3kerVRsvb6/ZpU+D8AeGENMutGZPBkVHMvXsQtcTDAKbe2EPVdIF6ppo3KVP43SCUaTCsgO7Xn+a
D43GtHGNTCAR+e9MYA402aR4rqrM/jQMgZ6Gaw5S9UoccGlYLjkAOuwQD0uP18NKrp5iK5SeGFav
v9eKEsGa2imOE00wOzIq6AlEB+U0XBn3ApoGUgoTymFAnIxN83pgNpJpT/CYEsrX3k6BGenM1qO/
fUVRH0zNMI9OGgtC0GNfLMiCGbJp4qoV3jU7l/MzyS+BnEN/fveiP31vNAn/xGgGItB1q44pBe3E
1IVzMAZxDUN0YSiESqjS7ZHB+dPWelIWzd6esYf+KS18+VQZEsWSVjMP/3XT/n1SXBBYmAfytLye
XuhmohMYmSQmfYEh1lKHfpjTNcaVE3l+OCDd7hayO6iFy+Zk25pLXhcNxi6Js5TdA1j/Nl4nU79y
l12IVgkGIEJCagPBevo11DJbzeltPXEXHgLYNNBrjstalubRL4d+ihypyp8rFTRayaKtrh3Ov3DK
kywFa529OmhyD5ztEcgZtsrc1SCqowwZCuSSYa9ULTk/nce6J6NdZz0Ekm5+QMCCNjk8UfsXGnHB
t8DtrV96tczfUmzRseah1/qkBkr20ZLvcuIz3csflTWb04tpKOpJI+37UFfAaBMLgYN3FgnRS5X7
zvfeLPIhxmhdE5EnPPVjdMrt3hKV1NCug+MR9ysVmyuH9UJIBGh3f7B2IeMz+xun9DtRAfZLLIwN
qLUtiJNrGX1fUu0Inpm6fXvznh4TKGH+3iDQWfQd/rX/9/+KoUVjma3vQs5TUz7SOKNTb2t1H2lN
3idXhjL5W/9e2b/8WqDBAAhBqXPpvB4LQbHGpyi5cA+VdPwEBb2nWvMW82mrANJHwbjIexQXMCvQ
siL/DnpyVndwx1DTk7S8zaicu7H7Vtrp6j0NQICjESzyy5JiBv97dOrgQZ+l0JfQH3LXpVA0OwgY
To5RxQhXOPk7kS8OXfKxV1207J5aUVa7aQa93NO/b2uw4V6Iaqg8LrWOMqrZD+MSa8KtRaTtbKsQ
fzEo1fo2DtmtWvTlq6OZOSjZxuWDZOP7WZyXc98+z/Msjs4ip/XJThsKFwJp1+DWnoPCeh7MrOQ5
zaYKjROC0j6hpFdkNx31EPcWXM6KW59Pmffz2ytw+gKxALwDBr0Y3GnP6ZFIqtQa50Alhd/7CD6g
rnZjpamq7ye67dMtVUbzW9DlS3aNCXz2BjH0jkTfqe1ESIDDXq89ZimmrWnulFj+mFWRn/e4KOVz
l/3Qu8qbohzHEO3OlShKJ4bUjC+cThTNm3oDHf+fZ4FAjaOl08oByrofwX9teU+VoOCptidCpFPc
IaEQlkbp/gpsEAxu3/SR7YnsyuX99wNPNj/tHJBxYOTAdp8iZzEKoNDXdyqZwcVNpORu8M5oqMMh
8jYjalbaC9XffE07/bFZMogTQzZIN9bKXoDRMbLymizg6dH30BPa3xP6WQRB/PvrecjboixQq1wT
u+2Cd5nSysTXZyveBlFdudVOny6GYrb3DUAGYJ7heWtYoyS780bLR5W3tmzqux643c3bC3tpFPRi
gLWjz4X890k9oKmCLdXMSU+2WjVxvlWwjcf6Gr/kwla2qFv99eJh8s5A+g4iT7NfcUUXGKDvyuI6
uoC+OHiDMmKz2q3podd0xXAfaIP7ZLTtfOXSPj/H/AJqZlQL0cegw/t65bpZgNOxVz1Rc53egrAr
bgcIuMfCS72kssY16txsuxIYnGW0+yJSZ+EEo3ZK+ngS51gTAnf1jLgiNpbgcczUw5ZWg9OcH1W7
6MnUV4NNj4LyrmGuAik+Wx/uwdflEpU/ejG5l2keuEh0Uq78tjM6/t/fhrICpAbelrNnrM4CtDpy
uSW1UZv3XTm7e/PIH356Gy41gFimZkEdjkZNLPYmBRigYGsTfRrtPAJinbURKFAkodZ+bosQLlNj
3o6S6CLSJFaZoYvI1xhZkrwkSvPZ/WpZwl3CsUd6JlbmIJ5dkuol0gFtfMdTWPToag8TDRMq+S8z
p//d0uTlGKZ7+BKOcmjaUM/0+Q82FgW1T+mVRehI2gNhDa7+2UbF/ruuZH/NuOo0wNunCp4AijEs
07kYqO32aRFIsSWjY6RPutN6D02Z4aJhb1XwuwWF9wcPYzUevW50P719Qi/cgpSdqcEgB0Dp9SxW
hkFmCs7PlgDWLbqDt5rOnypDmyK0q8ZbdnBV+m4oVVlHgsuxjfeg4WstF7wbDFtSHX/7B+258utb
2TJRqKA2uwdA5GavT5IGkcAOpNSTvum64jig5jAhh4Ufm2EhHB3KvKIXZIDwauLVtgrQumyiK1nv
hYsY/XkCbi4v6vKnT8Nia22WruOc9N1YAmHQ14OuVelHAr/+yhV54eZA8ZP4i2I+wfEprdMWaUpw
vy3JRk/m3SArWsvN0Edz1ut3LTd/3FRl/f8n+X/9Wv539k/3/P/nU/zf/8N//tX161hw0k7+4//9
f+ydx3LcWNqmb6Wj9qiBNxF/zwImk54UjURyg5BEEv7Au3P180BdPT+Z7FFOzXoialNKZh6YYz7z
msvsJzCY+m34r+1r//vPPn7pf15Pr90wdq//uPze9P9g23j5PmS1OPzOh59gpL+uJPw+fP/wP5EY
smH9Mr526+1rP5bDr+G45u0v/28//Mfrr1+5X5vXf/7xsx7FsP1awmX98ddHpy///GNDMfyP9z//
12dX3yu+FtSYpf7ImBf/+rF/f+P1ez/88w/Ftv90SevYvBwgJYhIcLLNr78+crU/YUZB0zI28Qyq
WHwk6m5I//mHZv2JRhoTZ8twmbwqH1Hw3j5SzD+hn/IRNrjIrnAU2n/8++I+vK//fn//EGN1U9PN
6bmZjzP0l3QWtCIKtAAnWCnmgfUPft7d6qV1tesjc7iovta3w4X1mNxqO7mL9xTzArkrrrTMXy66
U3ffnMqw2Y1X7XN3C/VweivuW92vgrMpAr4ereHDHN5dNAG43r3qN37q96dZkIWxv/hq7Vdyx0a8
K17ePfK/7ur9XfzqB/z3Yv/3XWwK1ttdfDLrmPG7cmpw4DuaxVETdqf9HpXYRfX1G30Mlq/2Dlxr
mJ5W5+btkaE/pnV/DQ1UDCrIllUfpj5IgK2JBkN9p+/lbnnKjaB8dC8rVPv2xXkRVHT+ALaFUlyJ
Iyis/zAy2FvGJd6FWXeIV8pcWHvu2Fc7NsCdcIuLeXH2WrpclZN25C4/DYXsAXoHyITjFcKsPAgo
494w6I5T0XLcAntexfeA1qr5Sd250e+fJzP73bbN4zwY6SCEt2c1M2W31c6M29m8K5eH3/++9nGf
3AYgX0EBHHX1TUfmlxrsuxyB9mg20AUudmadp+23tSf73A2C2fPNLZSqvYJhXls7S5Fx+wayZbHv
bLo2zWnRl/3ytSGktx0fK6y1P28qBYnjehkdJzDXwZy+Vp4wjMicunj8WyYEv66bHYSqMLsBu7xz
EAKrS6001lrlu2x6WKsbG6l/0RxJZT4/fNbPhrOzoXszsQ7qzyUo8mrqGWOcWDXWmVUfU3U5CLF/
3Qb7oE3/hK74BhX7eCyPzpAjwhlnu9gaXhpNRIaW+8UGOIqnBw5yH3KJ35oxUIUjc/hjQPDvkTc9
FUamL73d/LsXr3a2k0wqI9uXye16Gd8MZ9nNsp+/HZlgn9fK1gmGsMm2jsrl4bK0+l5gG+3hU+o/
t35zYfhqMAeko4EXyX1y7+27QBxpHGj6p2XDoEjWsBXQFYE7/fHmhOfEIIZLUF378rS+sk6Gk3gn
z/Ir+0Q51U5/f4u/hDo+bLcYv1DBQ9aBjME1rYMsRVEKSwDYzHZzYO/NM+W6vupOzWDxX4do3k3R
FMlgiWLfCDo/jY51SYzt5z8Pj9wD4kAQDg+51A7V5VjP9GyXngLo4maX8/gUjmw4nEwnANgunVvr
1iKgQ3XSB0DtBvlr/qq8GDfulX3lnHqnSeiF6rlzah15Mr+e828u7fA4RRZGnWXPk1mSKE2jhPnd
U3Xfu2XQgLjv/KrGJg6MoF/dObnfH/NkMz5yE/81yyFGUvNHHIAy4zZR3s1yR9RLDpI021V+cmLs
vFDZwUAL5hM3Kq6UR+UxOx+A78EM8M2b+Nrc6efKKfioi/q+vunOzJPVP0Zi/ryrYJ6ybVubtCTN
4MMl39SNg3V5uqOaLtJL2ogd3r6IWByRDvg8DmcgdpP0BDYQqnqwBmqljCFfFeyQ9biU4VrqFOfY
77LlyBm1/dDHl8xGZKGGwcmrg8M+uKG5B4w4zy0DJeZPuxrdYGKtBKOUzpF1/WkvoVJMS4m6HoRX
D8m/j2+TUp8i3GZVoqRV9gBKIt07g9oQGOLYCa9/mjjbUEhd0e4kHgRK9HEo9ET6eOhHJUIQ+Ha9
Gq6VH8Oddd5dF2de5F4XNyJqr+XDsvjiWf3hHrnRA4Yp89bZWhOb+TP4a52Y5uPw8I08RZ9xdRp2
zWl3Gp+lAawqwic6V1dV2AQvv9/DDicL/HOd/5BjILLZlGM+jqfZGYzAbZ2gG4XufIBzUfj7EQ7f
HSMYhkU709t6rdRXPo4ADVIXY7pmO2o2gXtTntRHakWfbgGYOrQykMemSrp/+MgS3TFaZ1WKKFlQ
8k4t6fnmMDdHJjuF5MP5vrUseESEBKj68poOQg+nmLK+9GDUQI4rr7BhBHB6bfdYELhZ2FYNGtcU
1WAL9o3JlVhFIvtwsVAAp/iRz/elRMkK6FCnqrvCUuFYIdvYT5T4jQS6jzPbb/AxjWuCEzq3ohzU
fYIa6w8jrZ00UtdEvclto6lDykyVG66UmHeu6sjBz3HhSXyzJYnxy9qsk2AYdaSus9QYB0quk3Vv
dykswLxztRPMAzGqBB4JLdYbIOdGNpZJFeHH2MfQBTNVnjsVhYxQpEiDhHqptsvXHOCTHVTY4y53
BsU3uscp5LIhyI0Nou1i6YHiPs4VIxdSTF96IHZ6KIEZ35QFhaO9ht8uHLRsvneLlQttqCJXfrqY
XOIydeX3dkwgbvRu2QHWhtxwi+2wddnG6tBHJfwOJ5gaR4NYOJa9tudhouGc2WV8jeAnQE7enmhC
hH+0JhyUaR3pozXTi5E0huN76uxc2c04oZ8+mzle1iKzv0xNLtEUzqVa7axUm0raH1N9JbioJkAM
T/+GuF8H8jtNUNqhcN1mftYNzbzLlg5wcoo3khNoAwLMgXSyWYQTsqcXtZTWDQ2IGdToOsjWl+wz
YGJNHY11dC1Fc7aWYFWRLk8SsOyj2hjU5W0BWdObm+cW06pMP9FWR+2gsJTOmw46oQkcoGC1Pzrj
oAZT3gODpyoIBQcOjLIGRd4p0IYzJb4p5BAPUYpDQpad4hzrJfm+A6H3PdfXCiV2tOGzyIHg2Aar
bsBi1OS6XII8d/twbqmd+aMLVDscc6t2IvTqPSX0uml5SgspFD9HNL0Lc8/g8HbzGpSPMdZLlDYF
bGldxcgibMQ8rEGeiTX29arqHpJmyhqw36MhLyY8ZHsfLneTnWDdF7uRNU9LGaWCGei3bdHsLK3W
92slZhekPVknHl5gk0HViqRlNUnjm0PZ+SvNlPJFdyvru1OrThNCYqyMYLBqomkH6eaT2ci0O9a0
tE4628i1KOevv1c4pXaBAkDj55ghzuJD25vemFsSlW4RQ/+TtYePb1UMM54seq/Cl6Wx5pwOwnRL
WIwGcmH5ghOmD4orX8PV6TWe16y2T55VL0xvyKFKBY2qdx/Ae7O82sGqkqBtClWc6Mh0Ic03IqEL
Nxj9pDClt37elPEK0cqeUM5fsRqQl8Ykmusc1J7r0/krl32C8V96Svtk04wjNv3Z51WWRGpbKncq
1VsqDeipKfCwHYuirsxjrMZk6hpBa4NSCgYvL8t9ZuRFE8Q1Rm4+4Hkti/LcVZ9o4Og6z2VxHvQ5
m54aK2+SMFFMNVIQ9JyCKjHKvVDK8cp10O1hsVbWhVVZ+Rig4Do8jIY+3bq0njSeow26tUW6qN+3
Zj6c90pTSh+InvqqLyOCjTNN56u8Ic0LDZj3I6RlAM936TIqiR1qMf3M0zbV3SzI1yx/Kwh4VCxv
zTkOmW9dHLa6N60hpNmqi6zRWvWwXpIKingGS8pfu9rMQ08d2yaMK3RFBn25s4SmfNHRC6jCKUN5
P5pqxXpNFIGtXYPPbHfieoNtgGLvswEUkGaKqBz0cgltAaPHh5mtU9BBP+hK77MmDTzhiclfRI/T
T2G0YqN3LE3v0y0SVjiWHTMd17e4Q9yka2Xk1k2V7KmVJHo45PiaBT0+KsLvMLpVIjNt8vHUSWME
CJOmQGYSEb41MFIve4brgt2dZyqyukqcororWVEFLcZ2hZ08d+McAK0Z2ExrKBOBOzUau5LslyTI
Uab4noyjaUVLZZbGOXz2Wj8xWwy8g7RJ3dcZYDVLLe+7McQa0c6hHnYjWAijRSxlymz5zesbT6NL
7LVpgD9Cc4EyqY4ab+WWjOyWJW4OoMjny5mCfxG1i9YgrJS4GuD8apyUcHSNBuBR4WU9t66bjwl8
Wysw5jF7a3MltSNWegx6FzHTgp7dRK85dzu29lmOiBfg5Ykq4Aq47rVBHF36rSJrxQevBR83zRV0
a2KTFQm4LLP9nLjmZdxcawOi2KkDwA+xOLTTxNURj3DZWkU2Jhx7UAcki9mB+6CvqpL6dV82tHhU
DzIBIP/6yXbywfBTQ1smGCYJfQxltPTGn+BRnrOhTEyMpoIW7ytuobUwL7LOm56gmy51lIMJ4CCw
8mEMm7i1i83lMntEHJiNJ56T+iUeZSI41qpGO0sX24XkAH7AOaE5pueQT0vzS00p4l56m/qdJPR/
yT0xnnsu5jA+/dMKVo1tKDonQTVfT25TpUGjz8aLbArZ7MGEqG2Qx6s3hVrWxam/VGN2305qm/sK
8EgoykY/w8idE/N7RcPkdXW8eGHodHQIZxKITN7UEUA46YLtaLv984yLAkBh6QIpULewpIcGpMHq
xc4TedpmZWpVvaZFZc3SPVmE5B0Hhj0pT4Ojydhveq0wdilkimeldvDy1kHrNgEzLn8cTBhRUGVb
Yg4ThM7ztKAQGbQtAnQIfVDKnmx4M5gLqQN4rtLEhaqF8vGLHKy+2ZPet74zm50e9JS/kGRQ5fCE
rEI1hooCKMQndRq/ljrGZ0HloiERWrnW3eUctFpkq/l0Fy+jp0axiZZWYEv2OYfs6LuZxdviwJLH
ZDFAO3/J1QWNkx6vcni0ngu1+arLpsXdc/rW/W4kQ//eoV4qA4MldTp2+WgFbKzWt7IwM+yUhyG9
bIcKRr3TefJ2dRIBiX3WNspsOv/MrFnvAqsYOhEMuRXf1uUSM7/j2bnPbGsN1QRto12Gc9WwM+H+
6Scyxh8J9EFGlQ8llnR8nloeyBcxqs6bJBdMo96wKz0sZ0C5+36aYEPU8Wz0e8leYUT1bJgXXtsS
DwIktqpNiSGTkUpC+eAhrSH3BlSzx2LENJ6Cdp+mO3ppsYViSEnzz0gkUusImCw35WS6IihQIfqZ
rL0cwkZZmjK0UFN5a4GBMBc7kKwRfGG8zdQ8ny5GzcpxyVwrKm9zabHFtYY3nJcMfM5kn/A3t/OW
7qtsPGM3J8XgRVZp5G+x23T2Lh1FHNXZ0Ky70iQYQo6IIGbV1uorPI1Ru8nWXEF3Kl7RBn8b2kxZ
H6hfGmseEBhhDuLVHiZfSuv2u8xorOJWGsM0h5Lgf94rui3Hk7ZeevuplVNjX6Vx28yXk1Dd5sqo
krj4Mg2jPZz06aDP+wKPHsPv23h+TDOKseDp8bzxh7rDYLpFE2gI84IVGORlS+c1nfMF3fyscLIv
rtIROyKGoqoUmrXV83PUd6pQN5L0J0U89xX+HCdTstQpWsNtVZhfB0eg8FE5pvpkcrkJGrNCqpdG
20vtjMJtZvYIrEN+2yRWdWbAOMTtcpHFxeJZQcWhfSEpKRCYl3k14fc0ZYpph7lmFVrHzor3XFTY
2fpj0hfPiCQyyM9Dl5hfDQqpDZolA+1F5Aha5TLP2W9PvGGOUfeSo6Uhf6Fx2i9Q0wed9DpDTWFv
bvIWF02zavMpJJyGaHJOZH7HCatQtkCNNdnrjaySa8ijxnyimJI9m0jfqaJutGwJBimb5jO0rtrJ
LxLRijMTornYO02csAWZsVeyt8be/eBic/goErE+KgYp5T6GACzPFnT6f3prnmEflKvzfGLHk5kE
PSS8CYsJfFatfS4TNTttKdoDBaikVkc9mm3aF+od2BNBDm29aNIV9hJ16BDrddwpKUNHlJp5m1dq
U/tTH8NR9z1kiF71pBAL4qFEO2cCx7XyDI4f0g1CcERfm1hU6nuIc7p111pOd7VY5eJ+UVBMMZFk
VDCa8puiQEzQJU60nzL0Ewm3ZvqhfkxIOlz26shG3Bojgj7dvIzYzy6KimETChF6ZJiqt9EQRGvv
Sl2YyQ0QwXSTOZLjHJW5CoEGLZuliNRZ4I+bI3KdRGKsjSSgILqyooy+LgOA213Pk4WLTvbXiDjo
8nXFuItHlTwbQA49X8c5qr+VrinFheUOmXumdrLSArtSajO0DeHcCf7ldvJG92YZe6PeAzTrflqV
I8czuuZF+WVzFf/WJqOn7NkkPKiJXleXCLxUg3Y5qvWkRq2zoASiAC6Yn/R5NZOTYtLrORLViHtK
YsaadjsUmXiuaj3TkDzA1E7LZFMCzSdtuupV3l3o8H7VM6cABL6buy7RrienK+BSVB0Cp6zvHiwo
TSFUQUKlSXlYw2CJAQLz6NbhTKS2QAdMyjetzJT6rG1iOIM+Ei7NjOKJkikhBP6GAFGdOH2TdemG
K9vohhLB1J7ZN9RpkoDjd1Prui4BRJ33eSoXtE2ovuEEmME7pWpab5GPGmtoYGWyGuMzQy9d82tt
4kOA90Q8/TBjm9gE8M7XWMFJKsxae3oAhexMd0peC5guK369SGqNJf5Hbf9TV1y4yKlY5RkESaXY
g82Ud3UzNW1g5mnyOqjm3IVQpUvjperrKf7azXn1uLYp3sZSZs2ll0kdLXCgbvQxupkExqSq8OKu
w5KfVqrI3vRe4ism0saqH/VaNcbQchNHnNdVpzwphFjeKQqEsEUs2VQTKUo22udiXBKWuDYWD6YY
PDcoZn3ubsAOIU1iobh2phVOWZyirZIrfgUN+ltLl//b1MTDtCNzbYE4WGobh4AkEBubgDMq5NTm
Mvv2NBOP2nYD1HHbsqrrYbI5enV0wIE9wdYhr1v05aKs2E/8NMeXEgWtxuPe+mICzilq7SGt2CIC
hR+/K9SEECAtrH64NLXFFndLP4jsRvU6oZ/Bmh76i0khR0Ei12695KJRzPoHtCyHIsvQTHZUCTKJ
MKkaWftgeqXY1bqdfqlIIwZfONCUd2YmcyugGlrlwWR1eC+27ey2VIKgwvk9kh76JUj7VTvPEnLY
n4RthXeytiA3EeJopuFihed7M5apOwWYbNskeMi7mIU/rp342XeJfWPbOl6T+bCgweR0uvZGOQYU
MSfi0O1NN09TP6cTrIZy9Cx2FE7fgZ3AEKXfbL59QdUaS3qJ4tnURKkRt8rJQCQKbdkmjPGTdZ7y
0HXijf1PQnqzQgqSF+WYquBfJgVm9ZOTJs39mqJRdIJsHDkX/uaF5a+rpfZnTjLEs78qTTL7pb5C
zCaIx7kVzzLW4KLHTRs6eQJbeutZPveDCxWpUwg3/KUYja9zmssnu9T1xxnGcIKaca4hUKOuLDAF
u4P5JE/SJAsQnpLlzboIkxWA5ks4WdJEsd3EgRc8T554AQ99LcMY1SyJ5csMNi8huTL8ZWjdn4jw
sX6Ttkou9WxENaCPhbZGY6sjmb1OhXUTd4rzHMs0voUWFsfnZqoUsHapqu8lRrV0J8aClVcYhev6
pDi92Hek9Gcg2JbhDKh2epOBTyt8axIS53evUcLUFrwgcg+y6IZnbQIy7anyLaPs7pGoqgnNWqGm
hNd9/5yI3rozJ0feYcwkuXBtcftA9zDfJh+cp+8NJu8/DHj9aB9QupwQgsn6U5QnzRKPQxZRpMV1
+9A4ivpkxLy7qNctAJYNsjr8sQN528/WabB3HRqx04Xblf3sgx0DK6a7q3ZjOKJ1gYG2HJM9IgR3
c1u7X7okra4XQVHX75B0efRWA9xzj6YRShB92gNShktz0xi5wA3RcJLbrnWcPMTfd30RpY2Sn5gT
+7IYVZIAB6KUGTjCtq+yEmfjPZyUVNn1+ahAba9otQee3XU3szVxuKO2TFNKLspbllSkWG5qJEqE
fZCuhwi9l6mvFcCn/dyltH0ad6iORHgJo/WnpdQNyJISCjZ9ozVLQHrlzWcsH1B6/Dg7Sy9MJwuo
QZkX1tg7SVggzgear1vRznbtDJp5J7yU9KJNcnevE0bkbFNeSmc+nZ8RWdTSoBV1cmJKqF4BLF/z
ro5t53mcwH+ESE7xcl17bt/AI7Lp5UKKIaz0mFqEPgzJaz6Z/U+vaxHIrsY0e7ONeqV4rc3VA2Tz
5alN1eraQySt2SmzNVwvupjS7XzqX+ESKU/TOMOiL+p8Lalh29aX2nW1B6sZ0EFH5wAybKePsuGk
Vka2B3u2oDOUc7qe2/GK2w+FWDXMtFI9y4q4Ra+9jEnH9Th2f7aQIimyZpk8t9sWmIWXNd5ZafSW
AqRxC6EGIVcz4sAm+pCoCD5SwKOg66Ld+LwpSm4prdAW4pPNIscsxkILyqSrf/ZrIdaAYExjpwBS
v/p4FK1IYtp2q/EuV6QNnWUSMEShC6B6OuWB7bJdB8iYlXEkVyG+rJladazumti5IwHPwimZCaoJ
d8Y0mNEZS8+8eqrudIeyxpjbHPiokjn3eWLO9+OoV6vfJbkVjQSbGn7SyO2QM1eeQn25nF5SNFtD
pXWQ++MNfwc1TomQqC+/06pYh6jammc25hs7XBTS0c8mxZj9pPZiA6tMe/7mENLFZL55fg1Y33vC
w656a+K5P9F1xRgjCs4DuH/VUeBjYuiqp7vEtkc7MLxmvq5J1O5lClmU8lt8MVirsHw8O6dn+GSy
36H4WZ0hXeW8WGpWIjqbmUZ9buYNm4ysc3nfuYN6nghXu1RmtRkCRSnli4LYd+FTue0fE7mMT/U4
u9TMlHz97hXLCtK2c2iSZKaVX5Dll+BrKDyj7GDA1Q1yT/bfofKZLFrHWN4242Z+LR+XBximBlAJ
lWAiUKXq/TCHiYXHuutAp7JFylA2ff1sKlkpA22ON9gyMQvybu3s3BkjuS2nWjNeIlMlcXIpCSZ8
dXLskuDaNTtqUXV7WiJDRmw9ddWLq7bOV/zVPPrDkNrvM7UXD/pAmQP05lL1obMuDnDcDEHRYIHz
n4bCHFS6JEUWXw1r11s+CiubHEQpvGcvTYVD0SimzGFIrb01nLT5kRA/obLZ5Vv1QsnFKzq6y4Oz
et2jNS+ClWmmr5Qv2eIA2yIHNnkYEeWqFD8rGnrCh5sVL74pUIPNtSlvI68V2UOe9uh4qrXu3JpJ
TnqcyXiomXyAmsJEdUttZznKxsi1Z8fxhTsbTdS0qIxTKSNGCMbGNF/WREcBzWm86kVSBWGtzo7U
g6LJE05zNxXoVnSpwVKKi/4nxNFF5/qm+hItDQ0kGtV9BStMmSBWoWuoHLZxBmBDQd2zi3LTE0Q4
BWe5Yuc6a87Wp5u51YiKikHTWP1d5X3BKKR6kGrTmj6LKP6xjB3mOi6B8Ei3y0GYBoCaeo1brvVk
6ltQxnE22uAMtNnyZwCFvb4gwA6QqV7goQQuWVu7tc5SnODHbc0aJiW+SNPGWEazjqpXuODNq2If
PwKfzuLMqsKSh4hCnxjRHPaKXjdQ+IwnG52bdVOwm5o0i7JKjceTAYHWHglJ0pFLdn/7mHm3ftib
3JB9Dk1QsC8eSteHvNKEppcF77CMGseNlmKPVsGpbK+RVTzrzQdby/cIee9o9Ea16YZ4mQeK1Uej
dk6d7krT8VEyrwyqgRjthVYy7qzpdKLk2ZnLaeVeSuWYQv9h0xZe78bUBCqogRf8xFBVCrsrx7XS
ULKTyc5o2/S8QFfwb7aGIQHRSAfWCRKJrPYXWPsdCgQfZORkyCEjvVWay9zR4tukKuv97zvcn+5l
UzIABIQ7GtRe+NgfO9xeOeNKstZV5FFk8UesrIPWpT3x90cByY1tMKRPmiQHnXpaDhMJo6iiJaax
RQgEXCLQByTdj2AQPk0lbgf+HRJwugVAzdlu991DG2bPS2K9qyIx1Y6v6WjfSLOaA2byMabJf3py
HjPB0DYleLykPg41lSV1MIUnl+pW+6DQB70qBUoef/fJIQFBwx6puY2aZR7gVFp3mDRvHMpI1m38
uAnEX5mOoux+P8ohzgHyD46h0IyA/evU17bH+u6x5T1EXU1aeWQh/3ivzt10SY0Ka1XSjMgtrPlv
wnx+jUe9xQWlqIKpP0QjDFTviLbzqDE6SkdrTgIDIM7/f7gr8JZ8E0gMcOuPdzXS9QcBZOaRGNRN
E01pTkyL5MWkVnfSgIc9Mss3fMt7TBETD8tAG1V56Foa+hsfx1sxmLGcAiXkajvdFtO8UmebNI70
kdKLco3hS3LkFg/nO0MiqMjduRxGJhSJj0PmmV6mI93dEH5EfFIrFV2OobdCQxXHBOQ/D8U8BHcL
E9VybdM+WMNKL1fbXkZUOHVPBOZGNu7Q3Qb+UB57cYdLy1V13ODYWzHZhY92OBRHmL0O3C5s7ZSS
bNq5dti1Gqny7yfIfxoHnQa0bbYJiSfUx6eH3HCdeHFmhsVsGCd4wQ1BvTj6kY3887TYDHLxO+IM
B090qDXSrD3oCHBGIe0n45bD3SGEV/RqV6Rp8TyWgp6ZAV31yNT4fHOIUNDng5+gYWb6C631fk2X
rhbPK5VKYdfNjkodQslWkx7ZOf7TKEgLgWVWORM9++ARZjkBhwNBOEzdbjqzMhNg5Nz93f3iF6Bt
2wKRa6HJfmjyYy1FqpeQyMKJQ4aqjjoFZd4tR87Cw12QUTadUiRXmOGAcI2P0yEbSKChdBmh3cmF
tlmsIUe4Cp+ehRVWatbe/N3px3jstg57haNDPv04njW31kz9G5foUht3neJNt069LK+/H+Xz9IN8
sqEB8ZfY4qztDb6bB7IGDE6d26Cib+vXGQzw/Wi1/X0sHOVGFvQhUzxR7SOz7/NusSFX2SocINRs
8AfP0hull0xlarAXwvT3Emr0sYl4uZiav9jL/5/A9I6OZDNX/88Epujn+P2l7t7zl7Yv/MVfcqw/
t+1nOwUB8SKLyxr9i7/k6X9ygGyBN1sT1f/to3/zl/7kGINhQRAKxh9e+H/Tl6w/VchwbGgIz2x6
JX+Du3TI+tmknlSuCiLHJp/xiXitLPWYFrpUIuSedqNT3NOCD7rqTSCzWS64Dor9WH4HLVU6F64z
RRRG/GGpT1tlRK9U36d6F6nLegQDfrATcFVsBJslC5k5oc8hWrKswXVhAuJFgJzwn0LfIph7OrU9
mMQIf7ajInRbwPMudICBTBDuYMjGk+DU0w8I+AiD5xPryY5gVPYUi2xhVVeDLe3Yn9KiAdNjmF3n
zwKhqsBWxzz16cMpdwi4Ideuxf0k/CVpy6tRrhkI9QQbaYQzrB4hQbVXvmhtOnxriyXuIvynqUwZ
tANJ06kzPDYLfXM8FlL5Lc0H61kZnSXZx966Ntt+O+d3osfzKap0SyJqC3U63m13AuSlHHvNB2Jl
pbS31I4KutfRJ8MkgrdZ5qKYaIjow23cw5YO6rWUu2bRJmufSTfZKzYuZ2GpjKVJMy8dd2mVqLZf
NwaUgLoU8z5rrdbyl1Hk3xKrMgwweKmG8HAucirW0zw+tSiN4J7SQ3Nu0Ivc2rR62SN0iz9lmBUm
uFZhLR41SC/mePcSaPtgPyupAjiqBaADzCysAM0K+dOlm5z6iB223lmRNGirZhUbqo+Bco0UfTKv
1z1N+CaygdpQCjFycm2plLXtT65TDVGCDUTsixSjlmBUFMv2VbW0HkbZQvpeatf+uqDGib5mOWvD
SaI2+ZUGJf6YpfeWExxMJhQUXIOYl+yRo+Xjjq8AnCiXaoXDlBn9KZ4a3pVNg77xawWwJf7DC0L4
Sg7aqCxHQCsYHw3HJCU+T2hk3LSN5cSiJjo9iBZ7PWmoydhaVHcOZgrlVvAJNp3l/Ew6AoXcRpkr
i54v8Fx/cSiA7t7tgDf/ut0PfMLthHn3FCzw9ltCA5GQaBKY9cEVSAyCulEWajRns3GP8Uh/QxFp
Dtex6i5AJAmUzxOxw4fACyAzuRfKTF/NiStSxjKFaTgNx7LTw2DpV+FA54rwn4TCZG3bzruj2FHs
JltVDJhTLS4vqXuN1xQEu4ff3/l/HAXSKchQggrC5I+jJEui5/mYoXZgLOJ8zUQZlbE0ot+P8okF
hrcg6ma8ZJD+WxxzcMID8sIAOOZmgD24N97kWrdUssxXzQRLStf8ChuaR7ZmM2zMpA8QzUuP7NIH
c8w6vIKDG4Xjp0oQJ1o4L9qbYwKgrnvUdHO0S2q7BeQFb9vP21UcUQ88WF+fxt1in3evEW/G2kQV
QAsn+uhnsrGVs7w1n9sUELg/NG2zo564vqzCztKgUuv1SNx4cDr9Gp9qiqqhMqUZLPSP4ysCIFFi
KhgeFW2yi80qDtLUGm9w+C7PHDRFfxx51dvp82Ep8ao3WQD6oRpT6lB1KiOvjHVpq6HudQXaN6kT
9mqjP6SlrQa6Q5PcKgvvy9Qo05XUrOV1tSvnjg43kom/v5TPc9vwEIgnpiQo4fYPVlCtsjmvYAjR
BgaczRrTb7FtLL78fpTDkJmJxQpF4GpTY6Amsk2Ady94dmvNAECghTSj8vvBW+WpKBbn3krhZyCL
DzIiScv4iLLo53tD6YDsQ4f6BPbmkJI0AmnHCYXpTC+KcxY95UhO2RT8/t4OA3OSm02kjJWrby7L
5rao3t1bXf8v9s5sOW7l2ra/cn8ADvTNK4Bq2EqkSIrSC4JqiL5Hovv6O1D2OWKB3FUh39frCMsO
7+2dBSCRyFxrzjFDY+Jxyj4YnWg75mO9o+PTXOdKkn07PdT7eUpBAuzs8iHCzbbOfZjpPGr4lei0
R/1wUzhD+SSNBZl6SAc2ZRUmZ6yvH12ahdYXzyYFESz2x5cmjYBYEd7KfhmX9c7oJapm6ZD4ArbH
maEOFuM3rwTLMoueulApDhvrtUkwssymktPQ3HR128+bUClMPBvIQ35oU1D3IF7UdNGc1T15W4DI
95D0SpBwYV1N17lVgQTvwnr8PKAGEJu0QqRyM8YQN9xwkPgmn34SqzvDr2VnDVGCWvWCl1pXeUXY
6QR6JeqG/vHoaxR86Ugk41bWiDk4PZS6fFeP7wxjLTiCpZPEIrWaYMosZlGkk7oRppC/D0BdFm2z
0T42hXAar50KNMxzGsEPB9SGLisNbf0SL+EwecQ10kttUQajWY9n5yXHoWFv9TSgz5GPmv5AFK1c
uGbZqro/WwvPM1AmShunL+KD+8W2iRoXMABnOQscz6Q0JYUAqK+2USbNvlYzzb6c1Wa6svpU3J8e
arXWLI+G1Yy9/YHeQ+/yeKiijtq0Mfk86x1CyFnR5ztjDlo2lknTbpRCDh4MkCtnVrhDaWv1lCyc
bYcCBGuBuTpwlMKWmYq5hmonbu+Tug4QugJW3ypNAGy4a5QepbxFC6VLR2Wg36oqiwwbgwBWAVqK
tIUaxXIBSpuXsZnM5U4g8toZDUh6r2+duLhUBjUzrsYws4odvYEa2UzX25mbKok9+Kdv42rxPNxG
E98hjwzPHE2o1W20u6EdZE4pahN2N46oHHSD8zmU7LKCrO+aSUGNGu+SoXXYE71ZPGlHD3k12sjC
uyK7Nnth/irNxAw3cWdHlwhIasxxw3xdCN15EHyYznwiPhgfOJyh4LHEugoe6PgqEWOqbUli6KYM
i+um0a4qVQfcVN+ShPc7F7qg8Wk9IWb9efrurlby5e5SPqfwhhgEQKqzeh9qsJxxQa1qk1dav0nn
pr2QoSh4Zl/Hmw4v0pmn+f46qZUu7mc4eItvcTU7EVybTiiV6ialO3rtlFr2Rc+j4mJhL5KUhjVw
g9VU2umkJXpWrJvRmVVshUICUWVy9Kc4p3N6AJqxrgXiPSM7xKq54mgIvlhWbjfeRHwcfgGnw11V
gt+kCmEqQ+aWKe4setOxcFwT09MjuYAESp9+BO8nOLUb4ChLFYCbs3Zg05XGJNFo+oa/ioSuLl6J
9zpnyz9c1p8JziaPZhaVmIWwIGPoXVMBLEPqWoJG5I2cJsHs0n42fkK4U0bfpl6ob3MW989xoRic
HTsQwX6b0orbDXIRvZpo478B9UPfaolxrlwpp9/r4m1rryJnjtuthqdOpYRTQrjVgTV+bdN0zvdh
auNKoZeA8icmB/Jcd+tQ6l5dFQ0LHqMJrtyB+n382tASLKsi1jFMZUByQqisamIOriJy8+c8ziMZ
FkomfY+RP+AD6mux68pkXJyF+M5bQjY9PS6MO53AucfTT/X4Q8P9JnCIvisBxPw4nSDi1S+TeNhT
2lgICuPaJ1sJq6VKCefODhXj6S/HgvANx0+n1U7RjYbe8VhCDHVLD8TyLb7MfmOHOQL6ufZGC23a
3w7FYcGUVQ7hAEXfNVacSCdidBK2Tz2JvNNxsDZUbvoddD7rzGFoDb6DRc1YVDABlsGzQO90fFkZ
SY7yXDEWIZW3M7+KBQnzl8gV66dDrOOG6GKS5vpZbGXhqJcRmaKuU6fErImk2mJ40s+cD9891GX7
zkedDLLl1GSvdkAqZhdNaS2uXtKnbYvFloLeANyimfq/vtHHQy0L6ZsPkqU3slpkDBVHZbOZqGp4
VpuxUHZzeGYBOt6oMFWBXLEs0ATkkVLcX1+VneROIOjEzYThfu5R/D2VSPTu53Gy7/o2VPw0K7Qz
H7z3r+4yKl9cZi5+RT4/xxfYTAVg1p7ozylE9JTKCKWdUU8u0FWp+zALbLznEG60aCo3Jpmx16zp
5efIjJtfvdLg1Ogdo7+fiRD7+4fMscZEKUyZmD7b6m2aiz5Ji7Sz/MEenW1Vd7M/YmPc4t+UN3/7
NoGqBNEpa8BhcMuuvr5gWEt9yE3iT+dS3mtha97QP01vF2Ls4+mhjr8yh4fMUEu9f/nOUDw6vt2z
UtUlbzZDtZjDjYwVWUbsf2bWLlPlaD1GPcM/nbYhpzTGWY1iSkZT6Vpg0RG1kE+pOHS+ka1K/BAx
KLPbq474RNDkfGWTxn5mGq++7P++RHLGuZk6YjvgqseX2MIxQCklwHmZmrikki62IWjMT2Ye4MDP
I2cXksP3RFkj2+ZWnV2w849fQmuoz6Hfj3c5//kldITBa1qUHIzV3JbhCiJYLSzq1FN2085B+rM1
6/E2R8S81wpiYKxSrQhalsVD1YrijAjjgxcathHvFGv+4ZN/fCNSgl5h7UvEJhvSeJVLsvYEzyDY
JqJ7YOePjioV0fPp+fXhJRuoCFSFD9C7L7FJoq1kj7nljyWixtRRqdlx+L3Axiv94PM6Xc26kj8N
7TTuktwcH04Pv9zR9cSjdGQuxA2KsOZqDUNNmybOWFt+QPbzFmO5IPotDW46VRW/Tg91oPScGmu1
NMtVOTQ2gGR094huOYIbl2XSapjgRX1F3nSzt1KLjNVs7u8MUlNvZZIxvxVaad6IdIr+izWEugjv
trygpQ/MoTcfikmfQugVzDUSj4kZxbLMi12+shn6O7LOf2b1m5HWC6MUFkUqMVJBsKgXUGjbFEqs
0K6Ra//MPV7+We/v8Z+rUo+ncIZ+Eh1Wa/lKZQ6fZjMPNxic1E9kSruVWScbG3+ml9VWALE01vqb
Zhi2JHafOxd+OK+WEwO1Ser6B4Xjm7srKFTqfA4sX+unxp+XiAF16LTtqMT2mWv+aCiNXB82cksJ
eK0miQjDUrKW5UsD9LHLms7YqvWo+Rnlnf3p23t86vv3k2S+LDENB1nmagY7WWVL5sjmdChoL+Ib
Kb47ciOuYJjm2zm2ujMwRP2Dp8m3hwURSRhRVauZE06CA4IoeZo18kBBV8oD6TCe+QB8tASRW8Ai
QO3OYEN8PGdgseRqrTDKPCvtZT3M0q0WUauT5AbNaJGSS97F2k2ua8WtNgzn6Hkfrbpvh19N2VFr
Lavpl0XfoG6ftZFN2reZ73BqymBQOsOjUJTsTj/JD+8sIkX6/DY113VBG8CODFqLdW8owEqAI8mI
ryrOEb4/nJpYZdn2svGn4nt8Z9Gp55VucWkJfP6dXRASLaOUtiy81aev58PFlXeKAgHVcoqbq6FS
ADZmyjmHSGnCNDGbUAcx427cZ6nwiyAm0ZjsrO2s7wnDrJ5rw5pfaKbD7q2o556ZUR++JyCRl4vm
qtdvf6U3Vte03F2sKeoG+VN9o+eac9MmWu2LoRMXp6/+w6f5ZrzViUeOpmKk2c/Fwx/waoJywdRg
WP37UdCtkQVhI9Lkg3/8NIMct58ms7a2mZTfKw1IHWmI5P/iWt6OssypNytnVwz5YmblnSdodCfC
0tq21Xwu2eajd56NOhnUVM84Bq+upcWUrBRwGvw4q5tLIAWx5BJzMXzrJ9pnbqnFNdU7zsyuhc5Q
2WVqLzanb+cHL8fCWbRQGrI+EjJ0fKGo17SgzwvbH4dQXIlIwObF++ZhN9GfTg/1wRKD/hQ9D7lC
1N/XvXdTxtQ1SnB5SMcsvvVZA2qCmlHbltX3hk/YNisDeXt6zA/mJGMaS2wZxzTO/MeX146kumcT
Y4ZxPZOykSiXsoGN5L8YBQmqTIcMGvf642f15jxPTWb7okXfaqvlq1Zr/wFiH/Gw3yoHPrx9SAb4
FwIKvrHHl0JSmJhMhScVazmQcUm20w2UOOvbbAn1E/Xl9G5IFO3vXzfKF0tblyVa5aB3PCo7cc2M
ekatqU3cUG/Vr9LobCd3+bqsNkzIAKHwU5tROVmvlo4WZIjICSpG8YrRIhVW87Ub8bHYUT7j6O26
h2TW5h0OSxBT8qDu0kqdLlpyxg1XqutzJakPb7UB7hxh7LLGrG51j4uuRHbLcTMqcCUNxESTJKvW
uwxzCkt3PtxMOrSOM/f6g+VgEUP+77DLXXqz6ERxZElsmizfmIZ2o1Z98HuWKmsDjINEmrBOJtfS
GscdbGJ9MBLHZ8b/oGaFGpPyECw+GqS8qcc/IIZr1GVlaPtNMaZPfOBIcFQaA9NKZrfWi90bw6+5
NXFdhp2sPJSQDl4woxFB1hE8XG6q2SCyV+QW3ZjTb9ghn+7dDKGyQYkHqCK91OOf1pldpI1Q/Hz2
rwhHxOJXU7tMwu0vbPynkvI8Cn2XtF3mYXIi6tgQuAKFOT3Mg67/bpvgm2VlgSclxHthFE+2cmwn
n2IzJsoag2B/pkT00cpDi46+BEvXIlE4/sGTkZG8iaDXR+0CiS60ogt5saSdvi8fzVQH0js9X7qb
ytrtUUdFTccz4YmR/0C89SCNLsDeYato4bhzigmAQFhKs3Fm3PefDdS7iJKRUC0Ccm315SqKMEks
h1OErVShFyHu2TRWlG2TDrjZ6UtcvkDHT56hNBpLCJM4Yayf/JBUknAQvPmgM/LP7SCIlk+Gnoyr
CA1Kvkk1ObkWnWzl38FJjucUY+toMXb+TDl1IbJyoehMlrf2zVs5VHiqcjsM/JSACx2OTJ3+TiXB
Hgq1oX6bZKoDm0rIpBxim543Zjd8keScVmmrtVWMZRCk4QZmGnxJvZmTwVWlJbWiNUlF8GBVJ+FO
rnv9JSaXG4PjHATdli+kemtPYZq4qhU3wya05Oaerbl6txQmX9qwl3BfzllZbvOibXS3zOvxU9GB
MDyzQ3g/kRcXFpWxhUy7OGOOr9+hy6wWCcctIO3Dpi2t5L6hyvnXdUtGWXQZvCt8tNb7kEoYMVls
KbW3RtDVKWZna8z9b8Ah4xmNxEfzSeVqWN6Wvuy6dGsjMwSMx0hoVqsLK9HUR1nM2larGop8Ehi9
V3x9m0EytHM9gQ9vpb3ozkmiR+yyemvULiXXxaBqzKFOKd0BqN2G72q80+TJeoZbVu8ss6rcEBYW
gDg+hQ296isWNSCLmJxhLAV3Bs7ju9Ov2AfnluV4yylhUW7xX1a7QKw5fOOyngLU1BoabadW/WIi
B32gD6QDy6ngA82pkv2cQk3qgQfYiCdnm5fQI9MurHHei+mv64D8JkjnHIVxzdFbPp53MMEix3Qm
y2dWlrdZ0gWuEP38S9FL/Pj1PGeQEMNzCpqPFjYTcSpNzcV4uJZYN2rES4h9gAwZ/HmhauCdbaxf
yggu5sxNXy7gaGEz2FqoJlOBTTGq0NUFNiTZOQ6VTr/GJ3xpo1d2KwAT9yw34jq28bC4UjSo37OO
IAawoWJXFrZOLbhO7tU5r37aeJZ/VaMqfzYlMC9uhlP/zOL7bkuy/EYmBnIo3hUyQY4fQhCGUgSy
ht8IMOmzgI3yM2iC4KVNTRi5bRFH8q4yo/FV8NOeJ3Vud6fv0rtXZvUDVluxZihA9+gFpEORITeP
nMe5h35+epB3S8IyCAcwNtYQ/NFrHF9l0lmQBPnOgEaUrmnlXaaZVnijpF03Rn/V6ca90TZn9gcf
Pn1UsJy5qCvRZT0ec6jBFpkLwMiGmlEA6MpDlj2z4TRb7+IilJ5PX+NKGEvZbLlIfEjssjmF4c07
HtCQUDBaEonJliwCP4QD7CetAwoEm2PzOvZ5/YNINwNxHxSkqUZHaObnDu/v3q7lN7BhWPQaqsWE
Ov4NI/MsCo1S8mNUsmA2Ac/CmjJuRSWqL6ev98OJ82ao1f6LHmeIYIaJUxSjfplY0T2QrGx/epCP
HiJheCb/Pgj8VoNMlt6PoZSAhsXwGGyKuZohfta2vAvyVv46onR/PT3iuw0fp1nuEgmVi1wSO8Px
HZRIhESFVTtUk4L2SrGz6Qbka3aXjSHcgJkMrG0x46P/fxt1tVSlQYdramocqANOiZFdmK9qvQAz
WvCXmHera2lqgzOfy/dPkK8LosDFIGSgkVjd3DqdZ3OM1MDXk9i60mU4egoosIvTl/b+3WcUtCls
caDDM87xDV3IYPas9oGfOQqE4ahHdx/pdGzjgWBPRLagZfN0gsBYJll8Zv68P3EZy+gkXjjUzt9H
r6SQKMasJEh5ctTktl2OWV5fdPWDqbXXZAEoXpHV1cXURtYXq06dF45o8takl385QW690Gs7++vF
kAPW4uymBUL/2F7td6vYiJuige6VwGJB6Vem+xGb9lPQKF3g6WoJP7wwgf0W6nwuyBZhBLd7/VHE
JWKwSiBlfScJHZR8wqLRE3GhgaYMF1WbB4xxFpvEqmSZ0z+7n9KqjE9JqIyty+l0xCoSD5nMi6eS
thrCeGzc1KhNYwffOtYwysjZV7720VcasJ/LQAOiXNH80TdRG0HHilKtKDwH4hJt5RK82wbKqP4c
CeFEu1Erib92yrb5DCEONEohKcMd9Fv5k4BjHkPLyBsBjZNYuAUqk6V+3dq96dI2Qy8NOxtRUoXZ
UnbBn2m/cFuMrwXq+2tnTlvIj1aTfB07o4CdS5eXOvs461+0aiqfGiQwXA9g3icjteSboLfGwq0z
+MguHnL+LIKZZtZUWFnmFQjef87dqEaY1juJ+MSkMmFTgGweLy25Jxa5CxoIsko5VCPFcNAQTp7V
GFdnkL5uBEEovJYMdULGLjf1D3LCwtA365lcYU7TX0dE0skGIyr4O7Oyy+hOGiBw5HaS2g8pINa0
39QDWDePWpLdAzq2pb1chw4ajEI0CvFec95Y6qNCr4iDkcX15bVvIxeAXG3kVfAYhxotjtiWywcF
qLCt7Ej1yXIagwNJzoUWwUkmGXcgaS9KHc2TAys1fcMUgDTDLKJTItWy9dKNOJibnuaXl0AczoAN
QZzFRGMb7LqhfwGIN0bO/RAi09ZTrHj83QP+vqtoSP+OhtTqoHbkcuZlEtRq38bBMD8B5g6HLYzH
IN23pg6Ia57lrnLHkcaQXymSGXuNsNm21UQ/fVHaglKOklHM8qvW4NSqpjUcqgw84byx8KjByZRC
kFcUucFfVQcUlnPAYsWhghqoW2hZ08LNGg8ILQwrzWcqLYC1wCYG4N4PwK3kAN8qtN68tQ9IruyA
54pKA8xXRQ+nPJC7yNaaftEOgOc1LWiv+kD5UhbgV4+csYVFtXDAggMTTDLy9Hk6kML6Rs0+sb20
77oFJIYoAabYXJcV5U61UD5PB+oY8JeGUHhtoZHVASHM2+FAKVMQE4B7h2ebujw5SGaOMcrf1AVv
RqUH0pmhUtHx5tBsLuJGlnsXTpHeAE8BkUbDuX/RDtw0uoF4DCGmw1PDBDF/MYJQ/kLjU/1uHMhr
yYHCNom5eSgObDaKqECkUyIWTF8VMUwoUU0A8yiXxL87LZguYXuDeWuzOPoc6Av8TVOAmqcHJFzL
V992SyMaG18+YOPYmCW0yUNE4DVdwvDabvXxXlpoc/PCnTNaq4v2ZhJhYMyCFG92YKsLaRdUnS4l
C3WysKyfg3BCjfm3cO2kA+MObSAsHBuUtO3l9DNn6uIRTDwha/DxpkLTfxO6CDUPMBUEvRAuN0TV
A1kv40ynuZY6lvFF1KTFt1qtim+AprSn9sDmk+sGTp+1IPvsA71vOpD8nAPVL8+JxnK7OC06j0oj
5L+yM9iTNVq0GxJteDDHVN23RiRh44S751bzpUiz+Mc4ISYD2JYlzxHUqsklp6BhATaM5kfeQxkM
kcorXmeb3TPx66ayNw1rspaFASwW+LDoEa6j+agmIm230A/H1p+GOB+/UTXTRr8fdSPdTHGk3o1x
0I/AMyWwqU6syeJn3NQZWO4JRTV02bi1oDJOUncR6IqpbcE6JiBW2pFmt0PuTAmAHLqLV0kIlDZT
mKUEwEUC2KrcjfIlCAY5c03K5xJ151T+XukpMOJJL4He95kEjMxWOOUAZ+zlybdaHTThKACeuWas
4qIosMqbUBI7C552Gz7pBmB4d27hzXtVL7CYTaMsgVpKzEy+KMGXhnDEkVTtyS4ddnZC3BoEziQV
eyUztSdV6kWwq0qzyS9aqwegLiN3clyEQwF/DmFobYUc5PGVao7SLopa+VVtFkOhPsqpuM6MfAB5
l7Cj9kQL2P+R7Pm2+AzIaSp3cFS6nvkSmvxVPKaJW/U07vzMTodnYRl24U5GnDqeAt5Y2RcV9rhH
DRNs/qtLk2HwSa2LCzc32+pKEbCbQzM2H+XamZ91dqDahhVUn91YC+KvcFhx9CYD1ojbtMO6tIEo
WSQ/ApCntauAw3lFkeDQGJVFRq1WUybZha0ugHZbkfTSSy3Q6EGiNOFnIGVHf1aj+Dt6v/F2zgkF
uWdqD0S3hJWyT5RY+tnouhAXmgjKF5leSerhNAbd1ZHWztrhdM6sXcYi4yNQFlKnsPA6g74dEPgY
G0SYqAnwGnTpxpjM6Wucd8qTRNJ55YVxyjohsQ95sWMYo9C0GtUt4DeCGNQ7/SE0A+m5bvWeI7s2
ch6Q2l4jGIIqKZiyJo2+guVVQq9MQZvlyIhUvy575VWq++73oM3TN/zSAy8eqQ5XVgC6jQ3KBJDD
mXXQZ5EkV1dzQyV5WxAwEe4yK84uDKM1J2ISCv0zhZTsu2pF6m1jFCrRmlNZdo9ak8Q3oP20xnfK
ub5t+bsCl+ZsZW5kEuh/RFAPIy9OitzwwAyznTPtpP+tQlScoZcF5nVSydV3UTZCIvJSSbtNP3UY
kCH4GVdd4bTdBVTButvpVUoWmpIVKjoTgV7Z03v4Dfz+2Wi2GG/0Oz0qxi9BQQbCzqrIkr/tZ30g
PGCgDMo2TjgWXQXmtYsFpKz5kiJrdzkFFZEPXVUJPJMAmpe0K8DZakkutV7PfbmRYFM4rlXiGcdq
npUA7ZPxEtgSYRha/lvroxHoaK1LN5kWJak/07YxBhN3c8wU4mtDDanfRV2ZXmV2Vdtb2RmSbyXv
Y+f1RCTAAWoqMYOU16VnclN4CY0ual+aaRoNr+cEb2zIebYvi1IjPaaRZNyVCvK5lwJevaxlJMr0
/F43z1V1l5SN3P7IRyuUwZhlauzpdh7QtxidxZFKDRpiOIj4mI8/HG0tGUoZWrQ0XDWSiG7RjhWp
L3eWfp8BoaTMOJceBCWumghetsfkFfEpGdQqwxHYl5zuy2AuOzSw0gA+bayKegNdZryyySYBRysh
HNhYQ0gMASv/mPqQ6axNnZd155lRXP/SCR96teWaHVERmvmNg9XGcMOmR4afTYlJuFAH6Njj2NSQ
yafODXmsIwZsNwgo1LlKDfrMw6pJNgo7X5Yzh+Y9/nbDKNoNwcnkHHHIUs9VrQ9tgeODBEYYGjD8
uRQR1+pUAMjGwuCWfDwpERYhzjFE0zVldQUg33EDc9IutT5I6JQQs21b3fDZmO3aH7M4+BKbpQQ6
3Zr3jgit+3x2DArTcXBVNL3hGlDTdyXJwSDhdALwCpi7MAcQr88DRNm0hTRc1Y+nz6kf1G/wl2Jq
xl8jA6dY2+dhlc1D0MmBv+j2dwp44QsdxLlXVbpxQy5M4mVKkNyywY7IS8S6ddsKMzqjhXpfwME8
z4Ge89lyc9eFYmt0hoZYIcfX1YywHTkR96w1bMeLqf77g/nRUKtzqCR1dV0mVDraQor2Uaq0X6QQ
nmLBIWKXTRgl5qp+0Nkefz19pz+oO2DwwUsFHgYq3OGI+qbhA0MWEHeXOpwrGuigaVpvJFAbZ47Z
H95J5MycsFE/2uvK6iwXqZ0liePjEMu/5pplt9AWYRFTdTvr0vl4MI7TVAAt2AerIgcBa7j6yU+h
lDLCuStpkrLzvHcmzk2nb9778zsThGLG/4y0/PU3Nw/weIT6nKdGQ2zcR1ZQ7u1pYYYaFsrdsBo8
wCrRw+lBl5+/etcpa6IewEPKy35ob7wZ1BBDEFWZcPwJ858/qVbqx/JtVF0rAcEsp8dapt27sbAg
0cYBBcaVHl9gU4Rl11q54we1qv8enNYYfM3ooAWPneyTH1Q8RIWWPQPrVXZjaahPp8f/YHZSOjWW
hgF8Jno1x+MPZsC2W6VurKmD9VRn2BrJoez/3Y77//CiN/CipZP7z/Ci7UuWQvD59X8u2uU/2rcU
o+X/+R+KkWH9i88MHTP4c0i54OT8L8XIVP7FbFz6mVTT6NAvmob/UIwkQwFWhOALbS4mIQtXwxuO
kfovKBkg0pbWM2HCmGT/BmV0/HJIKNo5GTPEUvh881I0bHRRdqXZPh2NT2NE7AnodQLTjRgBcNdo
3+U2lR4tOMzPcVqlXhnPw5a4JNObgnEih2ciZ32u4g3JxspT2vRnZdLHr9KfX7Z6hSIpkfvW1tM9
O7L8StWnCi9Wwzca1+UNwR+BJzc0Imp63q7ST9mXTpsfeylStiruYBoWgUH+FSkmPhwbdUtgb+1r
JfmFVmmPm4xS7/2bJ//532/3W+nV6tv755eu1k255AvaOWm6FwH9P60RjZtJcMUpCUY/ZZj1V6ZO
HFU/R6BjjID2G7778kzD+h9HX1b1N09Qs9vA6TnVU0RTja1pVYMvxaGxsWtD9Zqoy/dI5zLybYaK
8tPQQ/cO4jNdyuPy+J8rX5ahN2OXhRaTLamm+xmpR+FWZh/fhZxsL2DcErU0OPI9aRLk53SWdU4H
dfy1+jOmdjxm75SySsBlsq9SkW+HXODStIvsBlngrzMP9J8ua9VTsMEy5fI8pPteCaMrNhARZN+i
fIDxTEDBHETgksnEcsJJhsecF/t87rutHc63aTYcHCm+oxfkOqbtD8Je9G0Zq8JTJCU489APquQ/
35k/N2HVIkOuWBatOSR7NU1Gr2jjZAMwvd1mbFb2GtuGywGqySW44dyz6JE/oJRNAD2QllMKOeTl
DVty+jJrp6VjdCkPinpbcSS70kA8XMgtSRuUIVs3p4Zze/qu/tNzW32S8naIu8w2CjKyxhy2uMEu
ekz6HYFCZ5p6Bzvx+7tCqu7x1GDPEGY6h6E9do0Ma7lWE61CednIqvGK1iX21CYud1QMSoyAU0Mk
GFT1PgdLL49CuSPybtpEzZICA26dvnqffu2KUN+HhM7srWTisIcW1wtmNBhkb0ibcSwxhhLH6imt
UDYpkYE1NcJNHgTqtu/m4orTfn0xVmPiVwaX3LTKeKWHeu22aVn5IgR2B6zjRg2FTaJWo/2VYuZ/
JgieoeNbkUzGTFCIWe4p/steWcWYEE0IaHI1WdvTD/QfVh5zoey9ffvrBpKBM43cbishsQtKl9+z
VntdIW7Rgnwlf+obYIjCHzSrdu1cm8486JUi5c/VrVbcSgoE7lG93KexKQjbNBLd9Aa2Qk8y5/Tf
eW9bUMmTzDLxJk+p7olKcXatA7UEN+toyPu5Uyj6nbkRy7rw0bxbLcG0n6pyLg1uNlCK62GGpE+T
J873hKZYVJH0y8IOM8SGGhA4QTySpKQp9ol63Pd6fg4ztDIJ/rkrq9W4Lwxed1kp9zRT4n2hAsZL
sfRAug0ea20gjqjI680kd9KSXWlvZlp3O9uexZmvwcd7CRSqx/OBzbcu9YmU7e2BjB5FlhBUl1l9
RYBTht4Z0sTp+/3xSoIG9XicYLJ5s2Bx7PtkzHctZF8+9ohfZaV+OD3CMoM/eqCr5bXJHGfG3pju
SWZO/IDmM1lxEBVrQxEXtESWNNtJ+Xp6sH96j9aSd1Gg/cvrOSSpsdW2U2qmd8QhSHx4WHVSxWx9
1daiC0mvXoWg6WGOSXHmTToolj640rW5xrIme5rqTtrFcVRctpVEu6y0528Tns+bSlGKjaFVzuxJ
kdHsgkoNR24zVgBXg8j5g+J4Q3wWNz70tSF2bkkdDjS/MSaxJz0x30p6Ee61PFaWVAin+kF4S/4M
AqPaOUKOSKlQQee7dVHTP4n1aSSRg0rfp7oznW53+vail/qHp7n+8oyJKDg5F3u8ItMvJD5wg+hw
TZcUxiRnS0IP+TFpaxJwKZosu8qIZEj8TpBD6Va6QwnD7syR9L2qMan3pDfwF5h8cYdQN+vt9GbM
GjN1lWSSf9KnCl7qPFAE/SAt+ZZOrfgWyX2ISrxDFIEkmUBUjr/0Xw2+Ve5AcCBZg0XkpDsziK3P
sk1QpUeuCMgawAs9AUyjetOKfrrVgkwVm5kz7EU2tTbbu1iR5k2WB2RvUCqgYWuyA96ZNN0VHAA4
RMEx1aA3MTZ9Cg0bdaBGBNNVTMycQvknJ2SkaFXp66Q36atDiW7cdKS65NfEvIbfDLZtV0RZjvZt
7xTKxjBHXfMS0pRJidQa1XFFMiSm50BxMUmhLggUGMuw26lRaT5AKChjrqycX6UgkX4OSUzqSSDZ
xh6snXZX23NICcyR9OsmMZ2HqcWksVH0IK4YdCqQH/W5SgB1KYjfcIIB93zE5bkgLudmQ3ZoY1xP
oAI0qeN/VMtoL7TsMpOhWrrFGC+ZFZD0ek9RRfKSyNr4oMV5+ilt++qiJuV9Z4QqHfCuMXjyKKMr
m15OFU0u5pQh3rdTywG6ABsH1DWG+zmnhfJs0iPX3IHE7dQbFDP9ZCJxli6pd7a/S9PIXpEiO1dN
bVXEbJAatWEPVm4U2+jpSxJhXhMg1AU9kl6Rp+jmR/sht2eespIO2X2RF0UOiku1Qa/HufkszTGY
8qbVyR6sNYfqpEXq8vOQx4TNTHOsKxuq6hS7IzWU8r0zRtpzMpn9XrPT5hHUaPKipKb5M6e3SLh4
WE4QXjrZ/AlZYJa2OA1HcjB7dQzvzFgrak+ppDLCy2ezn1eJpb5HjJo/hWpZhKAl1VTep7WoCYtV
OnkbZGmBTr5v1YtUwhu8jYdm3uT42+j+0G28bo3JIZxD6vEoxlWMgMa00Uq7YySLO73jvXeJRqWx
b8eISYUuqaEfd2DVXWUqMn+oDNPPSWRyzcZxroymJCRZmwPiQQLa83YDx9BOOJy6ZAPP35zJqGsP
XItZeGowdl/qCqiaa+iThJBfkIoz2Hq008dBEK8XOd1dqDCvPRHYTPasC1+NqKg6VyfsxfDorhub
pkxDAyTMXO8lR8m3Y1tXyaehU8wvHXnZz40sVd1GMkvmIVMn9MlXZTNkylpyRzgrEcptbjo/St41
YnGzxvoSiKp4lbTW/GmHvdL50dQbv2vAh7Gn1ILgmZ7wtsdEalUaLfSefnR920We0WrF7zLUk0ey
bYmlCuWJID8UC3Q0KB1OxE4qonipMS3eCmjkX6dRiK0KRvTBbOKKrC3avRedXQbVJjCkQPECGkGE
pG/CEW2mW0HAeh1Do1pikw2Ct4zqMsym8aFTcmLzxiSvXyymE63qHN3HXv2/7J3HktxIlkX/pdeD
Mmix6A0QMrViMskNLKkAd8Ch9dfPCXZ1dTKGkWHV61mUWVlWkUgoh7/37j23VHKTjamV4971rU9D
20/pmr7Xxah04sNRkTDalUZd7XzESwcSg5x2nZ17ZhT3xvIlC5qq282tnJe1SfTbVdwuGFZZFNRD
TAIWq2ZXfaJzP6sLvYr1a3Lcln3dpx3gLrgZz3YrufF9MPtXBszebp01NVNijcFmn8TixiBgFrqm
U++cepzccHSAHEVBxgDLyAn+m5XIWSgAIu2G2e5U2ExB8N0pdRGvVT7qX1WCqgryt3CIOQym/ktN
RVBsSC3KjbBiUqci19by6zkoO+YcLuk9YdZVEiOul/KxPKg2Rq2yP+lBp16HfGS1zQmrOYSR1qIK
3SzjeW6HIY5Zw1kzI1EHDdKDNHWuAIXwHr7/CTyxYfKOioF6tHqnrxr2p93cbpzCSvZEVs1huVh/
Lyzlr72nd1QLTL1qFQOhcudmjO7GbrZ2CaGku/dP4Ghe85+//mjDT8RlGSyeWewm9XOOkOlbthN2
2DvJTNJY2T6SSTluFhNBBG0HRhsxHOa+YWsYlCLdZAbqOd/pSRuzS7RcfAU39iLFczV4JPiaHSlD
eSt20iFFk1vIV3bMlova9tsbvZH2uUrhsIH8zXYL/vgvJdOEJSUW3ZLvZD/KK31xCEySJKBK0x5I
hZqNdUtaPW9b0O5rtqHb/BASbFSDeWbv/PuuGnbOX38Bj22cyvxa7JxZ6rd4fuPraazki1ZrSziP
5Gihrkp2Wl+kh+zd+UytaJ7YUR8Dd2dvztFT2GIXE3L/DdUI1n+Bms1IvbG66i3lMjFL+rgOh1qN
HzrHbl/J3AFbgrNm0LdulREhtgQtSGtvmQjjMUYhIp3MOn4QD/UzlX9ThYbrDPin2zx50nKVUNin
eRmscSe6n7RuGi7zkSkwRboVs4CQXXnmzp66rkc1SWFXsmRxZQTVTya7nvTQKKrybt1PI8ljUx07
1Kkm6FvybOPiW9rK8pwH6tTrfVStLA0ocNeifggKV31yk2leg49GvFfJ6m/p0f96/47lng10z4YQ
UsnOzYyQLqitKgw2spr4Nlmzd+YinjiRY3tP4i0Cm0iV7cRg2VdJOw2rRh0miGAKzyyFp4rkY69v
USyulltTvrOcJd00I2PQXFiHuG+oeCuPz080OXK+K4qg4dkjj3D0FwkLwIy/v7+YHcl6/3MxjxYz
D6tqMNCh4i3ryn0Vz/OWVJr0DuWEuK+JCSThLm0+ECDe09qwnGtZK+d+qbM6It5s3lVxrs4URyde
y2OheNEkggezy3Ya22bCpHUSZHUHhVdeapGhSrn2gvnPsdFJj/Kp23u09tAN82BEJOWu9y3wi27i
R6ghtLUFtfPh/Wt76hBHLYhuho0xNdahySjNTU3MAJudbMAxjLL2/UMcftvfLOH+0ZtezQE6Pprc
dBUnM7REW8IR7IwzI/QTPRT/6F3245FegOcWu7p2mgiw5VNJ7t5lmyPMGMGInXkNTixXxzaPYhj9
AlZAscPItKz1Th9v8kS7RkW8XCnY/9HI0Ddye4ctzhCfC8070m//9eQfuyQLiM3ktBblDoZz/Uzu
HCfkapLKRMvt5UWgWSDhVZcJRe+YCDxkeVyiXMyQs0aEGWdXXd4cEv5ikf0o/LIkfJtCGJfk0GjI
ZoasZkN3KKi1mbV4KXJWfMupy+0M/fSuUtPw4qEVJOq+KfS9aTKrWMWencawYNlubvWspTbztJqU
KCJym3sjq6okZNgP22Tq2uFexH32XMyKqZNd1OW5yLQTL+Ix3CnoRqZZ6Nd2MbGnYY7AbVO13XJl
IfYHCp/JF8JAkzMP2e/nG/jYft0EwP20qtKvxI7wku+W1d0faDKUL/Im1wZj2/pj/tlOELS//8ac
WnOPKYe6K6HO+4yoCO29Mvy+v9dLpXNAn8BUU1Sbvk2DTR5kr/HiaS+BA9+w52t9xipyYlFwDz9/
M6XKyCuoIDlnO5sokEjPXbUy+kXsTZWLMwOZU4c4WtoaRi4+AbbpjlFcv4+FqQMdFuUlx1pW71/F
U0/I0dK2+CgJq15Ldp2l8LiNNTr62smuqsao9lONqLAmIOPr+wc7dT5Hi1xxiEiZAz/ZUTsSnznq
7p6MpiAaJ91bv3+IEyvdMcoo9bBBL5RAO0XD6c5YKi30Cws9OyLmLRny556+n3D43yzY/8ea3NXO
pDVsj4zYLS5JDrWi1i3jlVHa9qbQLO2699vsotX7W4MX/85zlVp7Rlk994VpvJajIpk2Nb4XlBgh
wfNlSNTuUzLKYjeErhZXuzyt2zBNso+LEO5m6UjKo0gmdkfDaD/3SbbRmm6bloqOVKWc9YB2i77H
kN2iWfwqacFS4WK0kNjvdkOJ8Fv30jrsSzZAk5uq+4Lbu46zhs8xcsTLrG9hkbcmOEs3/ux1ot54
1KBnHrRTr6tzNEbr8qpEyWBSBfiE/6WI4mSIlNuNXNJiVjhL/G3amPqu0cZ4M9S59ilp6z6yVK6f
qfdOPOvHEYslGeGocI1k1yovQbK6FI+LiUPD7HUDNSXmghDDyvD9/SfxCCD812fJOVoPvRpaUDdn
yQ4ssH7tubjjrbhYdlXbNPsRr8y2c1uTqrE1SR4YVCiwMUTKxDgQCxe701R+CFItiFqVNciJG31j
j5O9bpW9fHYZtRxGhHLlmLm5ogxX4YDy9sxrdOpSHW0mgwE3kSf6ZOdNU7u2zEIn1LCY0T47H9Hs
i/slp8Hx/oU6+WQclos3K+l8QA2oqk52RGAWO9ua262ed/MXb5iHS0Hew8XgZgCT8zR9HDNVRksq
21UtxLmzPbH5co7WWZkFQmh6x9l2sB9Ji9IiJaCJnDm/w0TgN0vFMUG6bptgAKqQ7BLjz5TkXbmM
zRrvE8rwafIuK20y16Za5L5xahwEwArOlFiHa/i7Yx8tuTq8ZjzUbGN0J0fS0E/FCo61gHpmNmfO
78SSewweo+kk7WVGJ+nNs/lixeZ0rbfx19YHCBvROznXb/ppif7duRxNXPyZxBEgeekuIzs7rINp
vrfGRV2OTdetzDI2tz541s2YY/oiBUfcF2avkU0m2PK5lWSMQW8/bCdtXg+JZ13MDkHJreeeSy05
ca2Pg2mtJLG62edznTeFvI9N2sHGYuaMTBzj+f1n6dQhDnuvN6+KmP2yx9khdh0etO1PqnOK4fnW
7u1zQLkT2zj7aNlqcTPiuRQcopXthTca6HC0LNiYjgrQ2guywZFsr5kZVWd2cqdO6mix0RThaJXf
iR23D+n3ZGYXPLJtZLuVOrOTOgrX+2sxtg/HfnPhrAkXsZ0HdKg8LX2iBau2Q9CYd3nTVNGcaNZq
xhXxyHHrPUP2dGdOKLedxF82jVf0q8k28GZ4kx0t+NZXNtkmEU2EbtU007ny6cSLZB8tQ31Qo8cV
mqB8wtwRjE4WzdKbN6XLlMfD67B9/yE6dZyjPV/s1prpJazfjTE7DNMViNkyMDYp7bQoVZiM3j/O
qft6tPYEwGHKqnYE3dt+2efDJEMtDrR1M+bqzNpzYuU+xtiXTAMJ00ScMAwj6fJdYF93dTGv/7sT
OFpwsAhOhA4Gxa7BaRRCU3DWsckXwp+Z2v9XhzjOMMjqsrNwBRU7WSTMlPCA3gD7u8W2PZ75vJ64
C8eQ8iQAOt/MOSeRBv5tleHXCMpmuRsGde4unHigjnXJWkouDXGbxBbUcfccx3q1rggh27t6W4VI
Qbv9+xfrxK7kGMvCr95MfWbJHTrLR2xgN4ls3dCA47kaqhjbrH0OlHLqoh1+/ma5gIM9LuNMGUGE
GijJgvw06dUGXYQ0OPPonhIQHHOsusQsOr8a5E5KdHzQs+ILfRIaIYwF8RFj20X1YWRj0l5Yi8zA
3wNA+qJRmGTA25/dl5+6eUergZ86tAUKyui0rEm+HQO/w5bsGMbnGKNthYVRNvvBjLHGwUd6VW1p
fHb6tiqxKNnW127Wxosgc6DhZtQcSONyygiyGmigvH/Xfz6pv/nuH8MYSk04lPdodq2+DjPcao+z
3TO7J63JbLJmjeXajpAeIup1Sz9qrRkPYaf3myDpx9DOHYfQTm+G1MZtHEG9Mu316o99YvjbzsGz
Pqh4WqO9XLDNjslaJhIDbJZeNmN7VQ+qDcsWB21PxpnOtPBqmBP3o5v6w1YlVrbpk+aSO1hvh07D
5SAS82bS25XRnFsjTnyRD3rttw9jjsnZrAweFOb/5l4aE3VKINHd6g3F4mL+0JZDHGqDx+L9K07Y
Gn/17y750cqHUjPN/CmVu3EJSJa2+9K/FDXBffiIMywVk94nW8fP3SCq8FReG6Icehr39PfWliPE
ivIRSQr2E7aZgi8thsep4os6SkyRDWFzpEexEpmOthkafO6YpLi2ES6b8bMihdwLh1KLt13mt3tT
UBeEih7st3SIsXqnfLXvnFobbpE1WY+5ZcAHgrnwLa2L1CCIb8hJV2yFez0yhhZh0LV9GkHbim9V
oDnlatCC8QHXtzusksot+42WfGVKWpRYe2Pzpuiw3TJiz5hBQDu6ABVRyVWwdDX+PeB2K2/WUagL
xofTGht/koaz7+W7fpmYCmqetuQr/C2Zt45bwiqINvfVd5dGzmoiTga+02S1n5pBF69+5yOk1Oom
ODiaHFy+sNXiV93op+dSVw+dm44Xzsx8tTWC2yoZsNcugPVCu0kx2Q4zUa/RRIbJVYkVTA+x69pD
GGM+rtacn/jW57lxFcskdiJohXG/QiTTbNy6TF9Nr2mZa8YSqZ6DITBdW4VtvDhdbV7kwP3Waeq3
9VZXBa0K4HS45bJxbIzIr+J6Z2mcjhhhU0c+n670jqwlC2RI3Eu8eFYxfS/1qhseUE7WD9KTA6Ny
P8ADisgl+FrHbW5FixPkZL7aVrkqDDfuD7wJhUfSSprxpgu0/FsBGO0ln6lCQ82FOwAvwpbPZONg
exuxkX4cRep40UTiREzE5uh/6MpuktGwJNUX2c+8KkuWY1RsknnYG5O0+lBnmh6hSajNDRKdnkd6
MfG9Y/cv8pAHcnyZDaNMLoQx+B8qMxY/NKRPYlu0SmUrT7XxbuoKCQihKRjL2zMyjNAeLQKIK9+J
cXQnXQ+HPJsxsVtNgYapF7XcUJE4mJEKZU/bbATHblmDZa4JxrTtyEk9cT0S8GZQqY36/Ziki0dk
XueHwgzSD4kFKeLaNwrsEXo16dZ+WBbdCDNc5cW6VAHqrbrVii+is10CbPou+Dx6wSb26XtH1VTM
dz7xxVmY5YG3HfCGWViL7TGSLmF9oQCgfjWCGM02dLXqT/MgktdWX8RGG3J56GKlMjLdVg8uBsZp
ZVQTcbOuRsagF6MwoNpadDruew+Ayo7tHZMvHzhBvu4bzO8hq7f9JSBX4oMWt2qCTqh7F9I0YLhl
RaETVgJthHwLp3+J+3q4ZOSIl9P0G0dGTJOCx0S0Gpbqinkoo+2gkQ90msttITXn6+CSysyzoKmw
j9VCry+rxYe+iL1vZe9kfLQlkY7RFLTtIZWsKFFJ10wKNl1QLQmrdlxdJ+Mkso2l5e194hAzEfn0
PZxoyQLi9Bq/6fGoYnVIwjJdHLQU/Zg9afWEGIzujfqAJBqC2pSl/hfgUlSaGYyOBavCQZ/TOrZz
u/gHEX+ZDW6+kl4XbxHLNelaC2Jn2dQ0E29yNWEJnlhBRJgFi8FSUw0a7hLSr5nd5bO2ni2tMla5
hWtgXS4+TlY9rp6wzCD3HnTvKrNGogHTQHXfhoG0Bxgj3rKZRaAz5jFGhiC23ebhgoHSD03J0xB0
A31yAsavB7sF6srf50fmFCe7Jm6ledH3S2WvOXVkg1Xa5N+CgIjplRqNHii1cj7h7dNZurJu5grV
w+DvLRt9VKigjiQhj+9wOS3EGYaIc5xbndCnJAyabtwrvOr4rQPh3PPW10gI06CWkeJJnkm28ceo
XCC3bBO6+F8cZ7j2Vf1MFrZoVkSHB5eTqSXfFX+eJwExTwieWNzayrO+xmmigXGQVUVkqGs6+wR5
vbexUtapNaFbTGABJ3j31dTCYyj1Q9dzyj07dGs+qOAk+oH0WLz4r3FLaiOoTZkwe1eGUYd0Z/SX
eIaMuOtUfFsLy7tV1mA8iZJpIySEtAzBYLg8ijIP0AnQ/InRXhX2Vc60jQe9GuO7iQhsO7S7yvjk
lUFfrp0WqRFaqvq2jc2O1Mv5A4LFg2wikMWTli2aRFeZtt/yyS3niMBXC7ZEn6nPOYnNRK8Rl2IQ
RWg3F3QYFXROHtnVXJXaGE7C14GEdVn/gCJtfEiJ+/hMfE47b/3O0sy1mzlNRyKEIG1SDiRUhHzS
dcZTZaLvCi4BgUF58WUSzfC0lIW6qTCW20jFkqUKi2KsxWrSYm2IXB6cHbSVGUpKVo5JpHtTigFb
9MLaVhjSvqa8u5/YGEAwUOiNK2R2bYzicEia5aDXJVReD+KgQ3DhxXu7L2j2MdHtr5hrOyFCLmtL
91wLEaxdiaGpQIM4ZvvwP8HAg8Guwd8OhVQf0evwq0EOqT6+vyE6sQP72eJ9Uw7ImFUSU2mwxbne
hkR3fLXHvL0NWLv2BMvbDLf40pCEGZzpV5yoP35mVb45IEvnVKSHA/I9qu4zhMA/qHPdvZeLr++f
0il9+E8T0JtDjDqgMZzwwdYb6IoVlkVIrEqzjSuM9kvnegyguyFfVaptdgK54Qo88/TlzMFP7C/N
o/2ljkrU1ejibQdjfEocQ4/mIcXMko1WZCb6sDIHR6wBIInQZFXeQ2nSL8d69NeVnRUrCwD/JtOH
1/d/nRO39ycA+s2lmBazUtUwult9LPnsJIO7aZaivQmIECNzh0zBWBdkIrFJOXPEE0XXcSIsn80u
Iw4Xo4Qms2cTn9DKUhN7DhasPar9c+DZE8/RMV0S3BbZhph1t7iEi3Wam/k1e8thVZkiu3//4p06
xOEU31y8JY/h71Sev4VDT/clcG/zaUbiSgrqmUr51BEOP39zhFYqw9IYHm1dX/vQScu6k7lB4q0z
n4teOHU7Do/pmyPUqsiZmdkMAERtrke/VZflVBobXKHl1uj9c0jxEw2Mn9qdN8eJCatsqxR0TpKl
LxSxe3huaI1V+q0W5bzP3M4749T62a79TQX3s+vw5lBukzc6ovx0F/c4NusyT+68oBlumTS54dK1
7s5ye9SprSyu8aBZUdkkRMWmKWHIfDyegzz4Ac2HPYvosqshnoxnqUYLj481rkwqo7WfoF6wYdYB
9OzUGk20uzZz4d5ZYPE2gmDg0KUvjWKt8PajJpuom2211phCbmqDcDo4yfltAgdta3lVdh3DYYza
fh6vBq2a1qmnq70iRD0ac8FXtbCXdTFKoNtI1Vdej1SCShQOxtLOZx60U5Oonz9/c9HqJJdI6HJt
W7tFuzfYZ67hmKTA4/p2ZccExcCQwWibZdpFKzr9ITUMNmR+es7pfxTy91ef+udq/eY3yMykNptY
xdthbAML/tOS3zIltMDU4KbYeoZbmyu/AxiJ2rBtXwdzUCt3cvutD5mMCmLODNK1HecmkPSnz7Rg
TizX+tHs1kqTFgTNmO6avDa2heCbhJbTXP1XK8hxSHmfGVowxbx9Di6BqMxBpDjW3G0ogs/JHI5C
nv+6rsds5R6Db2qlS7ZrYHGuuKnzpkposANZSMAKo88t5TLira2XdVnEySfo/Q1oHAB4prnMF7lJ
YRf7TbJdxg4nZhvE1zH5YRuaFXgyk+CutPP8PuvKr40TiM37V+bUyOun8PXN45CWcVL0OfOeJV7g
giPbixTgqc2/bNhL5901lvt18mvrKp9tZxcIRjOm0OH5sDe+swx4VUhkefViO3i0U8cJzTYwzuCy
Tyyb5tHS7yfgIhdQkrvYr7z7wIXUBK9dRGaw4G9rPPtMC/vEsvlTv/3mKmSJrsiVN71tGsx3BDSU
2wyMeggrJg65idslwdXw/hU/dUpHXwLlD/AcSzPe6s00XM3owiJqxXFj+jq+Q8we/7p0/w+7eAO7
gDLz5uKvXrvXP//jzav6/s9/PPaNKPi3t5SLn3/k35gL64+AEGs41T6YaDgM3BMK2u6f/9Ac/w/d
M6hkLe4+ORQHo+GfmAsXyMWBfeGzh/UNgMU8TG3Zd+k//2H88a8whQMdAxY0A+u/wbigE/FLj9Qh
EtQ50FgABVuQM4Dc/Lp5SEyzcSWoXYxZwvDDylxgTPkmuK2QXD0/3fhGXtHc0GPaiwi3Pyq3mC6d
JB5N7NpSxjtbGskzDdeCpqNoiyXM7DwzIXlhDcIndfhX062LtXQ6sZFDqvAajOyAQeUaIgLnKD9L
bUG+ouhnWVvfa5l4257Sp1U8Oupy9nzz1Z56dOkOUOE+tBYv7cPMbMh/ogAzzUP75jAYIs0euJzo
q1sMMHoZzRWV4lqWUwPP9uCBKUWbyFCa9EJXFAmQVhcSJbwo9xv7iz8M+L7GcgGX0btuVu2T1mNR
GPQ5rzFwF0t2T127QG5InFmtfb+FFWaVMhjhD7mUwCz+UCp9P30utHFcNnrTqSky0im4t5Mp/gFj
L/kQO2P7obFKTgcxmfWx6ZP0wZzMCbdS16t1b5kKT72vDTRYsri4lQUTMNp1Q6NQWakUyQ9yTX9f
Jd70SitdfkS05X4Woqj6aJDp5EZa4Fb1qjRI31tVAcFpq8xarMhAAn8dLKN5x4YqfhjNyftYJn1+
EDRl+ZNqVKpWeiv6J7pacbMitdy/qdMERYnV+cGLyPXhPu/MGixeMqhtVekGpmrlJpuEephpWWn2
F82QCxWi3tbA4WKMm9a0+lwi1GgkL5HAI1lFbZDYgPFsq3n0jRZ6MO3w4jWWvgm8WR50LEme8Bcm
+FZ+SBwi6aqeCt8C/mfbPkRje+mgBWv1ASyJnSgEXmpPm9lJinvLAJ00cDNVhHYWZKEcRoZfGJC8
LPKtSnwHkydecpkkcjvPQlXR4iZaF0Ei7wh873JAtHFelG7YYovMosWytRqYZOHGG96jVkJDMyDB
F63eJOxGITRdptjwfDB6hkxfC6PXxEUiyumH8u1J21eal9DNQVKi7pO8qpgauHlwP9cNcT8mHO9V
b2vNy5Sjkrsw7FyXe5ewgMdu6MuYrdukT+YH36bp+wVMgysviQsAk1uNg/+xsB2wn56g0cDci63n
rm60+BEjZdJFvQZQCdBi7pWhyOu8etBcpNQSC1bh1xFth2XcpY6Z3Awx4/uQhKMEq1+b49UqDGnJ
q9Ecx2ujNL1+Neo6LMc26ejs4NhHUQALdenuYux+LiQHE5G+1FtGAGgfJuCLLszOLBKtlMWGgFIU
AMUsjf5iSByr3Oka/eEwU4U90cB1gHsiIR+u2hJOTBRrGCqjIi2lBHNbVTQz3dZq+QVd/d4o0/pR
BnqWruvMdjrIKlP75LaJ5hGn1AXfipGU55UMMu0Vg1l2GwiCccl54V5wMaX1atPR/zxWeBGBTSfj
jUfBTo8qTqenagmEivQaKx/9RG/RwiqRg0aycYkaszLr6hO8TVLWTb91P6FMprVcO878SnUav8CU
Tb6jOS1/0OvqyRUi/tim9VyBxi476ln25jgtwjbw0isQHE1z6Vtx9s3RrYKrxybuFowL/dopcZV7
U9t0p4ElLLCFmMv4X5yCcVFkJZ4/QzjJc7lPyLy9rwMXgWggDRTEDLDqAgVYigG47BrTjzQGoU/V
RK27JgTzMusOkMph8LLl0IBynG27iJw+qUi8g0vHawnjDvJ+zQBV3ThmWTVfUJzQXIT/R/hrkMD8
C1NSINW6tjPvYsz6xmPeUg7amsUtEiyBDLaXpvlMucX/69tNrUUzGXZiPTvjNeZbZYeypUM34VZD
n+7T9oz6Ka4+MzIb4GYWkx7C5piGMK9n8SUeAiiBunSCKSxHtKXryVeDioLCtCpyGOq53vpNQ0+4
gXz30WzL8vvgFsu3Ytb0W8TBhzVHNi7N2dy0efKnVpNYIqENYywRbRuSlwIiPCOUqQhz0Ro/nNFh
7NarkQFszO26B7bofBZ5PK9BD1zkXuFHJLvR6U+lmjfjPLngmhH9PdmdmEXYQ7p+NPkLh50+4ScB
CVD2X0TvmliJlRZ8EWNHCzC2U1NGgaD/EGID590k9TbWwlnU/h66vmGHA5Lg56HzHPSkuJuTFf0K
7zpWaYIbuFH9o6lZphfG0k76LSYu9eLGnN8e73gAK2Hu0i0mTcHIRxux+XfeIB16lEP6pGEj+zjg
NoAHXLANiMTCZPjelr0eamquHpIC6wt2ESOlZTq4Dt+4UlUk2LBv/jPi4v83k79sJmn/nEan3b02
r0n/Ov+6meSP/Hszaf9B0EKAHAU8t+vyz1+bSdf8w0VY6boBWzowP4fa8d/MNCP4wwwMmx0lub8/
/+Nfu0m0Un+4umsRjMGGkpAqJOJ/Yz95aGb9p1/j8q2xbdB+FpEwjuuTyPfrbpJtmG+ObkK+YpI/
FkAGQpeXjyl74v2tcvvfRyKISjcsWsk/O0dvqip7yFxDI6OZGIB5vql63bkDMmPT8WAs/OYesNWZ
k7J4CzH73UmR5EPsFVfQYc/w60nBE+w7s+OkULzfpVhiI81wHuomPtPt+rVq+9cpWeRTmtQPrsc1
/PU4ROGBQMsCuc4msyXfeuI1LczUuEReiBNUIqZ//8R+rUj/PCCRWhQnZEI7x97CgdmtICIEaWDR
5LdB6X8GXdFcAxK3N0TRaqGTtu257pT/00/7y0PiQ7Hlnvmw3kngO35ICHiptaC10jVwIu9Og1P3
vajmGJkQ6lOLuf3jMFXjzXxo01ldW+0oTPKLCVvyTez1zsppMNg7VaY+BoZoN5J5+8UAvPNuIfkg
shUIjHTum33AxmRnJK73KBk3h6UxQZttW6IMF0WrIVQlBXE15P6FO5XZpxyN6BoGbJDD+SrKNmoI
sl/pAw2tcM4n4yWGaIY4IPM+AfYj4BnGhh22Y6vdgsv3v8Z6bH+2uXUENCzYblWTYVvq+m6+4lPZ
vXpl/i3NBgnL3bsZWg/kiBkAXUZRgOLX6iTXw/OYeDl0xxgwXvJBgxsE2xwHvdA+Gnbq3zhePa4N
BVrNdftaHNQT03PBpnQr5kbcZqNPTgLpFXsbUcbO0dWrXtbmLq4PKz9QiuRZd0vjtaFt9VhRxwAh
IG2jD9U8f9WZ/rJbHP18szhjv9VsGBBhrmC1a27P4DgQ+PejnA3KrSP1umPmOOVMWwI9isGKXKUA
wiVNUD1b8YVrXhCyZA/sZ8cnL62MvT9LZ2Vq7OTYjJtfAO0iFxN6QRoWAPTVEgvtioRbH1af7oTN
6PdfE3fWwjiNjSfNqg4NmjJ2RDR3Sl65JaqvQeXxvmFGuDYXeDtxE7QXKbKmW5k3yV2X1/He8AAj
hQY/3PVK1xg0qjyH5Do7mwztt0tfbIojQULwRQVV4nFWTu3CnC5GI2xT5V100kk/JcSsGeHiUwUv
Q+4i4s9INl106wKyavFqJi2lQNlJ8yufbPZvmWr73RijCw5TbCJhbjb+zhBCypCh6rymEjRWtiqH
rV6KW1D8C62apf92oCBeqClAK6a7IwJEy2qMh07vmu+9rreXMk5clIlc3MWxrY1oF4I9dJgTQ1jU
7L0qUzKiz7v6pXaHZO8O0kKCQSnZB1pKxjw5cKBWAYAMSiwrax5G+CiG89yNQ3nH6BfdTFJkUVxW
8Ue/WyS1u4S4Yiv9gkZ/9uww/PLDus4/z9qBd02gDD1s/3tnFGzyC+G9GKVrrBy3m59EoJKHYnDc
K3ewgw8xrYAxTFx/y8YvuQigoF2jdfInyHuG/sFa0kMwTBXfGAb5omC8oZ6nsaOvmMbG34RI0tvJ
KWS0zF52GZDxdw9RsX2hovM6uClVna9B0xftVy0lIWxtzoGSu66Y9XJD3j2IWY9dS0dCV3rw1jZZ
a9Vbhut1DYzDndT9oJuSMrMnCOVbEeRjvrGGQ6JAsdR+sY0dnJmhFVhleZ1SHe8yqw3khyyzLCNM
5lz/1rJH9TYzQQPzOhGGTpK3Dynlmk8K13uBEe5H8dzZn5daczuynBfP22Bg67uVFmf2SN55BV4Q
C/CdDqHSk7rhEFxtU5E1cB3GFYk1mtwVEIfUK6qB/kkMpZ2tHPZi3tqxTfsacFmroIvbarxInTEu
L0jhHT6yibOHreFa06saTMcNab47GP7Ndvra6zRfmEu31vPYs8+9yLy0+6Gqdn40ZpVaT5IMKyei
yNfg5SpzSfeNpmX2SnkKgmAqgd4A1rbyB4RwfqgJsmhwZW11Rp1MUGwtitvuysHJiS4CrHnTEqTW
dw0uqSFOoibwKor68SKh1VQjv4oAYsfP1iCIBlJS/rDTeYn+l73zWI4c2dL0u8y6cQ3CoRazQQCh
FSOoNzAySUJrjaefL7K7pzNZtyvtzmzbqqyqsiyTCCAc7uf85xd9GWJeWtl4drKcRn5jaZmOQKG0
opfc1vQPZGPY8k7qDPYLnsdG6qVPnCv6PQb25bkF3ELl2NHlYSy8hlkAZWPqrwnLq2jlBT7umIVy
vZUyUoK3oX3fdM0Jr4y1n2dWybUseYm//KoMjK1qjqTv5F1OjJBQTviwPna3Z0TgOScQLqP1Dlf0
nRFKm6w0d+mYPg5D9awXBFaO/vRDr5Q3ra+cuBUrpe73ilE+WHLYP3AOrarJWMsGaV1GzWQbYkPn
dANOLL46BE4QdJsiL1Yzk3WH8OzHhFwWHOOJGyrN+S2N6n2RJAdOyVVr11+wXVeFJk5ClG6Wltei
Su9yzc6xkherwdBWEUjaa8fe4GThDWkwGdJDkXKSvBHHPve/QjHc49B0MhUWiZ2T84OPoanWXhHa
TzVOWqQ/TQVSOD9bBk1zZ5Wso35em3KF5Kla+VMFyBaHP0YZsiXBwoH9SZgMwkzddsM5faQ3bZ2U
YDS4XbQhCe5A2KVh+5PvdX18iQxzrQniAppxoRXsu4nipWQCiLZ9q3s+8azsw2Q6oUbe1mFzEzkr
1JvlzO+olg35r2ZsntpmwEFKNo5BoXLua91BF5Z6FWbtkRS3qvrxnoSihECAujhUlr8GCmMdqdka
e5TlVOLXZKbTCx5BJZSzdDsMrSciC8IdgTFslhJe9sxoAA8lseqI/HGDUcKBDyBioQxMYgoLpyNT
x0bLrheFlUqE06orYrNCJ57qsxTStCoWKTalJupTh+WZ1gskKj4hWvt07kJHrUS6RDuzFRBS3bgK
ST8Cs4t0SkM5yQ9GLQWrJM2XNxWvPFs7vQnf0iL5yDW5uhCe4k0mNl5CVbcxUFF/49wiLrrambWb
qkA7xSSqoWpFbckFuPk490x/QpunyUuzleqlNFpPkz99CiJcgDyMbtEVN+5o2BFC1AyolFrFvFPN
uDyCt2RuCuPCkeX6WJb4OY62hMS5Le2NXejPdN88smba2WbsL2/5LtWcyaugbNtLX3f+sigqPJUl
f23P6vCmSmN4qMzZ3DJgPftRvp5kv1sIUhMOiaRvKksq1sTObWoMMqCpSq8aZ/2aEVzvZJZyoIO+
y0fMa2vM+hxbxJjQyRaM3/LIvK55hqyiLYaaJLSuUVeTP2A61iRu20XPUAKaZT0y8Ibiye+B7Dta
413TR4+FMlwA+Hb20EALU4uQxU0AzaCqR8WUDhAYMd4ygNWKNryOk3xUtH6jZeWdrU3bLmr2PVZn
mH0Z+JLYYT6siIo6MDKdPUuGG1UFO0PU62IcTkVFmurUqXuhg1BNylcSDWtTqy5V6D8C0180XTsG
Sb030/Cc2F2/7Ml9U6b5xqmFmBxN4w9Djkg3kWCKWxu7rdfNEK/mSuwlXlfUIQh1muRQhAGBsUm8
tKzoSM7KuzZmxJJE8AxjuJwYEDiKZL0qoroEk5ItGFycgI4909KWYB2nukkTiFOIycNZ2htyft/O
8jvME9khJdcNpTFybz4aLNkh3DYa1LeaGw8sO8HSbwQzTDHACUkaI5vNqDmX5j1Exf0c866jPGUv
LABuokjXLmbV4mcFbG6JTiFbHgR3rC1c+EpccdqyMx27VB+kRtnk0C09uZ5NJ5P7aUN0jbqQavVD
tvgSkxvFWhLg9In0o0yFjNl+Z2yx4yF3Lmwe0kJc87CT0DD1jFOJ0sZXT7dDYnfq6E6vb0xJxjsO
k5R5kRTQAjur/9EHhb/I+/LQGYO0JV3cm3m1WSr2c5Pmr2Odu2YTz9d5hMyIbyB0AKJUF9gbVMty
QM4Ee+lJb/uJHzm8QN87ZCnnjWnAHlCgLuISScqQmHHaaMcm/lB7851U99XUSLupLt5ucTHeCGWc
bcoTBo83DdJ2WRrANpWhzMs4BLWvLciOVdBfGaVwuJTGhvvnVoz8GEflZzo2O8JOkBgYN+JupWGC
jrM2HCPkBSN2zgc5tk1HzxrJadW02fl9g7FzC+SNIeMNJ1eKnFyvJF8VsxHL5BWVMTVrULlKBZdZ
K6bPbO5KQlb6EBJXd7NGLHN4GFW1aqF+5ADNMQZGjTw+otkdt2C8+g+sXJN7rNKODUZp0DLq7DqT
FsgES8JXN/TVfcYkmz6rNbpHmfgg8DbqY5LFh/ccQDRYqFmoeJlWWFdcCagAAnq+27vIqgsAosFY
ik8F5/e9RKjjI3i1/WVCBV+1g4Z63cjg/k1Yvy8sIhtsz7pZKBDzGV5CSzXeEjkd17XQDjiJhctB
tpIjU/boM+4YrblkshmvkmFLCzB/TEUUymrijvyEUODK3hDaO6KqbuRpE3UK0cTxqEJOgp3SOIGS
qfvQH+Mt7qLk3wxV5eY4Z519y+iXxqCPxzop2mtLKvVJwyDkUCf2C4Zm+QK2h/j0UywCUWe3tDdG
YCyChDVa2G2xr9kFV4IkH5wTEuNaT3nsyRikHdtcAvJT03HpV3XllgxcYJPp/SmPhPE49c2M0jvE
btyfyuZg4HG7a2DgdQw7Gv+utIPMTVA4LUi14nXCxe8pmkJ1x2hIuQMcgIBObF9yQKYQ3ZMPR/nr
y8Q5LRLdT5asWPOHUKQClnlhPY2swi/T7Gqvjwf1nVi1dC8nM3FcUKh3YVZHoL/YFHUOXG1C5Ktg
IIZX593fwvwPVjDjzHUl/Pag+23qpZH82ZHqtwywooMeE1r38Thqp8pWquswq5I7NQPlWaZsQn32
sQ22Pvpa8T3Ynua2mW2+6JHQplAui4mB6Nxdaj27oRpmPFYr+MdV7pJsoURbMFuJ+DFCmKmaUG3K
rNtpL2cq8SZfOYxTq/AsneVwJohqmrqDLKpIGdyKoWIMZ7/Frb91JmwiNa+aCPRapINv4PeVmilc
6lFSDk2Nif7ZSCzlqRXZJBydOQfQsSiCSyamPfwwNlcCtDZyGPToorDQXDHJY4A06RrNVhSQDzng
xmAahWfw6SlEQ43UrFpdKkpa7UtLDT0jsm6hjr3sFVPVeWhoJk/B2nXVYVa2VGxjWPcduUtk7ni1
NmHOFGouqZn5kkGPCQQTCwxctdYFJ7T2miIsR3T+uRqolhQ47ui17HFVcPDPC4RlN5dWvq6k7Anu
SsdtIqxyRct/nfoR789gsDb+hLixbysvbofgEDfji7DmTyNCrjlJmFP0Wit5OKRq27D0V6KeLxYj
i4QcuW2A/w1qQoZOYzC1bjor+nIc4bX3GD9uiXyoD2VrDasundNdOIkUgiODRGnStGffhrjC+7wK
CDh2hRzlS8IiOw8rnAkKjrj3VYrgSW+WXRTbdBQq47hytMMF9Hlj16pMD3Rd6g91ZpZLHwnbpi10
PCczX+WsJL/yyCzYGCyFyAlin03EDY6uz++YIbLyGAkSH6oZy0mBW+pMapctstC404XY1YSweRZK
Lz4PgQPk4xKvlMSVU9jkv5eWvME/1dzzKpNBX5vIlhKFB5+E4lSX5XGM8PcKDbldBmK0t5U9kO4L
iBU/NUWGzWtD2uEGT+D3kqxK10hJfTMspfcaKylW41QJTzQBTqGylqGwad6iac6XsNfhRkWWtAz9
gMBF8qJOVdFdmMEarlkHj70MZ9uchsSrq+l1bCsi3eWegRUqpTXvu7kORoPJS2VzWvfyssiAIfpc
0Z6nLK+W/o0lNIITOIOlHYE6J+bWaePSVWYuLUa306HbLTSCOyiJGNctVVU4BRXHIlNYmIGc+GTI
kR5mkpe4o1F7k9Xkq8YcJbTYmhHqp8d4nKxDZPsnlN60E7Xav2i2FG/sKbzFhfXaFxJH3PpupqMP
eNt2YGfBXdnK0d6SsJElgNNe9jKsRmgf8ovCxrwpE7l28Xw1D2zx8UKvrGZNG5N6HARE4qHLwlou
Ur2pNnUyCPSbdF0Zn2fgVa8xrGkPDp6d4nGYaHTi/F3ySfkVQPPQHGw9xq44T7zSUvyNz817DWNA
r1JbMeAAy//smPhvVRn/e7mGEGiXepwuplqqFkEmyQ9W1XFYSppB5FreXXOcYXb04qVX1EgQSfQc
SHCoqkM85PYGdbSCoGiOATYJUaQ5iu0SVVFm+UcCzBSI/9Xj1CXzZvITbdFrJqtTq1G/qGrGpD99
UxHyELIrsd6QS8xCOypBKZ8wpJLZl2yqMrPK49EJNEiVbjLZ5qOKt7qLFWawGu1a2mq2gUIEl0NA
iOIhKYHZZ0xt/CI0F35cCIpFSVoMZJa606hZjqLPzyyHeN3U800pEiNOi1GTO2pPCUqCKdVNz0oR
FMqN8poRzLbWWgXQWYMSwPt0NsYenxsrs5ZdAl4fE6+7sK3SOGMCkx1FrR0h+qfkWqK6I4YT0yCp
iB7aVHlQ8PcF+gxp5Aud+m+qdMfPa3YJloRVEwSn9QnEC+OxwhrXwU6REmZe4vKOYiXf2F3uibF8
MWNrHfvaWZusV8S275RSOiUuKRIQzttTKMYPUc5iGYsm83xh0nY0zXsYDBBBybXAEJYmr5LbjVIP
+pl3rj7MRdLua474dRYrjVsiTliHVTB6RoliNIhMST5jg5xsSR496NH0pFXTmxRXHR3bMF3zWW4u
YgDgqNoAL9K0zuDWtuqp7DLKTKyGLQcNDuLWaNh1ajcscyKZn/xmGp9wVqeP0izpgFXEoUsj4Zgl
w9PAwgsYZ9+r0VuPpm3s4B+kyxRJW5ronHB1YOBVW73kxlS5qj+syp7sZtw2KBpcAN39ZArrtZo4
R5NQdumn1r3ZXYc68trRcgnHvRhlWpJobC71GCgkkosDHtQqtS+MfT1ukXJF0d1QNy4AuItHtVvo
rMWYKIshjzbmqB/NyH62a3kXD/qiFCrMvngbVGJtzdn9KGRrCTGGxO1u3RXsl3Z010jdfR+WD3Xe
LerCWoOpLkOMPDvgEDvrt0ETuWlIIrCvfLYMCBrsGCejOefSrL+qKq7yELBThcMWW21XrSSvCGqv
Kab5KTaz9Uwupx7qGLJPXkmhnqYSLty8vbm900xlmfk9LtO9hWpuXLAyzpatLW09eyxx6Aqj+gVz
PXQ9tMa31mYOtiglIWyVWMfi5iNN7UufITZIkLNj9lTWKtHZsmpvJ9t48CEj6TYpcKJjFc0u3FRs
/AlAjjGWM0H+DZXzDe7VTfzoBNlHppXVcczsZj2ohcupsYV7Uj4PmrbN9HoV9sNGhJzqkT9ugkBz
wwJpu8BDG3B33xb5isaUtepr+xyBFoDBYgxJuuSTJkHxUsa1S6bogvPDzfLyzDT02ZTYBq2AQ1s2
9pmeX/IGAMmW4bFgmuGg/F+ahcJUQOHL6BaxaexHs1mFRr8A8zhrWokKMQ4XacjcqLWWkp3kex7l
wdb9+7atqTJ+aIO6b6JoiUDvLAaxq8jtdZsUuoqfnicLms088kNAn2l2bLVHjx3sA4yrsFfPruj8
DukE+sWJrrWqO1fZzf1KRrk0aHdBCEdmtl9RnSKAQuHB4QE+Kq1HNfY0bVZRH437pG4OjVWyX1gH
qSt3RGy4qc67LBWb3Kft73jH7JHBn1MOxDRxyt+VabDX+vh1aLrzFOQRI4R2q8bzIiTl8gKwPlEG
pG7hd61n6Mah6yDxSNINwCT7IC/68U5LVGBtCAMwteIzB/5darSHmpJylhMABBVojbtPekSUut3u
0BdfMIDunNrsd2XaIDsFiMVyehXhg1cKZTdmXb5oBlwIgZ3OWFvsBfZaCyMYLr0+XcPUd81YxSYf
yXeuNYPXaXVKRCa7qS/BtAjx21i2kbyOQsS6GuuK3tYzYvGqWT5ZAUn3UojusRZsnVIKeTshIFmo
kwkXrf6Qh47Tpfsaw3FDyuFGFLY75tFLH5p3TIweVD23QN6711Trd3Ni2RtmEfeCXatkNsiME3FJ
+D710zbsEbbGxnmy43Vg+WyXDHuUyA7d2reXplJfBh1QQR1s3M+jcVcJZaMn2cq39Qdrlk6mSp1c
SHMAF0tcuyhvFj4SOBGkh6HPPmPMIcdKXZWjdLKN8M2GkbUAdyHlmcbv1soV3PogFSd6E1eTk52e
hjvfHi+JUV06mWFeqDfbvGyOnH+vRYRztKFYD2kQjqtMbamfTAzSmQousjk/mXWyrxHzrXxpfmKC
7QzZuEMGeUKEPdNX+PIekXh0VQL6cInchOM8M5UbrCKg0ujV7jpH2X0SD+MiJM7AS2QpmNDU1bRd
wlc2pg2hXpGTaT8oMmwgez6WNb5wVsN7wfuRbpqpMlfBKCxEqFq5bitTeZhuc0Fyb0DoFaudHFNt
yYcYYf6oXQ7gY9V4OQ+Us88SPowzi86ed5GsKQf4UO0iaZu0WhZ4m3tKXd9KIMtYMkhmiFyltwSU
NLxm2Km+J5oan9OpAvVJ7KkiScKX3S6K1Es/RfpZM0PEq1NkB7h7JvJn39sgMchmOjYiP4oXgY+p
ZSWH72k4+vXaj4jKg8sfdC9kpk+ckEMxnLHAJ/1xtK2Ow4r8AazZo3eMSTCNz/L6rmJ6uC4S1bxq
kT0/GfCOTyVxP0fJrhRIuykdsx0Fs9v0QibKKR3PQIfaiy+F8usAkryGUQWvSkcLhbZe9hcxY7jU
iwLyYzKzzZa+GQ2Xim/GmyhvPL9sKKpUzrC8CaI3uzIR1jRz5xpjOy6YqmvU43giG3ELU7gbtSXj
BFjAhW9fUJhjMC839I0pxQVpvZKqLRVQEjb2fjiIXkUoPukG31GuDo9p7o+4Y/TmttcH6y3EGHEJ
Z20kJ70TjmWhBhtEOj7IXQurEfJdAIHMLSboU047cAAotlyuGzXvttbN/WKImo84DF/NVm9PEeiB
pwxJdd9lQu4cUTQ9JvNJsZnmLrnWOsBqOUSAMuCqLgmZysIs9HyRMEqRIRryJNKAoSQAqm7O7zmz
QewdbHvYjFKTrsqmZf+RZ3NpWlW5q4o65wVia6sC2RWFcizA3JcjsNvFludkF7X6CmLCHaMh7RJm
M3UwfueNJ8PqcUcrz72eavtpbEb8iJBRe2rT5lh16Jz/ekCy+xBNvdcCobqqBtTUa4ANFVThg1+Y
0hH3VyitZg+R0dFx6+ME7dOTOg2MzHIR7EQ9Dpwdg387TWBcOCjGu2PUaBr2fUq88wk9v5ML87Wq
1WoJ/tMsg8RIV9RO9kIydQKo5YKDvcOt+Sj3ZhGxAhqGTQnmpVu07PbVJhwWklxXNB+z4mOxEXR1
tqzMoTtZpZzRrhn4MnSz2q36wZ4p+infaPFNsZpFU7eUBZD4nDqECkvajiYOfj2KbYOYayuSMkVL
XM2Y+BthmfTLjCy1dccA9EZXjn1qf7UW9zD81NLVR21eMDEEAWiD2T5lWYcCv5ykiYqxnY5jgrXC
BBv2WWmUbJ30UUiI3YAHRtvqh4hBHT9TMo6l35iujl0vz3TKsIuOC9X5tzmHsVN2ClCCrU6wTK1A
Vn32a59Wokh95dnGvjt8JgsWfwHySfCQNI0RX4R/a0OlUipGkV7QQ7BivIEbDbOxtpKPJLc07erf
EhKrCUgDqChjwjOdMOJai4k1Pi6w8gwfA5/UkuVPrtD/sPN+YeepAkrWf8/Oe4CK/42c9/NP/Cc5
T0POQb4zUeN0rJQ9MPD+S+kh0GJBBYFFJkjbhdr1n+Q8Tf4HHncYxSICoS/Xf5F6SJr4B3/Gwvr0
P36o8f9FzjNtOIAamg+sSmX1u58ydOteiAHN/Jzl8kuT3sApUvvuW3kEPfnlyfwTztzvYmSoZbdr
KZifcMcmdMQbp+4Xet4ky4RcVonmkbLUuIlvROdeNa2llohu1RGLc03igg6hDuc/sPVuLLnf2GW3
K3NNRYXNaFnfleHWqFEkq5HmJQHweaFnNwhC+8NF/kIJvF1E4/5Im5JN9bt7cya6VksKLhLp1hX5
PESA/pD8Se/3U7H5l3v55TK3p/zLU1R67AhKm8sMdR8duxyCxVDV0n0ppCTC6KDpVsVoguyGKduV
niZP5GXchWMX/IGa+C0L7T++T8idP4N3dcNkbf/6SYYUAw5r4PscFlDM3WZRHKQFY8GFvlL4J8bo
w1JZqA7Q9KJ1rTv6ykX2zkBry+h88ydjs3/6Hf/yab4xJTEuiAxSZjSvH4KCZl7fS7fMn79fwt+/
Y1PmVYUWafMFw7i1vimjhJiGwSclzSOiQl9KapoeS05DLG+Jd/z7S32/H7TBCsHFEHh1S1dk5dvT
FVoTUFnHuM5D/nOqROUbbds/UWa1n9EFv64nrmOadPasWR3C2vcwULnDa4uzaiYWaIx9SC1TOJNa
1E2NI8LQz1ei78JwVUaaeNdoQGZiv3ytfIUoSKKtY8pW20OrlH2qxWHAl360Qh+HeB/3l7ukryqi
PBioiRM5oEmA1qdkTlUz22b6JhpF55BSzWZXpxEzSzrNlDIvx8LqrtNiCDRimmSA1LhPUuQOqWod
sokns4kTBCAJGvOjdeu2bH2PhCugO6zkKHKwPjZvgqJRgedl9sKFODg9mEMLXaTuiavB/lJq03V0
++eqTKLGXof1WMZXnIFLYJ2hgsdpVRUdHX2i/ehXne9DResCG86LojOPm/QeyoYUSfGPLJ8FPIEB
+5M5a2Hqh2kpJx4eVZjcSVkpPVqKZRQuvILRrYO8iVetEFENhcoKmuWMA4+6kLMa2w3JLPAAiUNq
gFLJFILiGou5Vehrz2NIlgta9qjdjBlR5etglqRDOptFwkS4tT5EMZbKCf8UMAAyPFsVi2Mf+maY
KhGDmU6WDpFQrGqFHwDwz2Ck1octx4CeK9MerV1AGoDt2ubU+EtJsyoZ1nGbvmmxBsZcZ/08LfNo
hN+TABjMgDso+Bgf5dKNzK2c1VqNfMcwJutc4bJyZjJq3tXEqr3rvCPFIkXLdLH7kBjZgVAx3YkS
lFfw34y5dzVpar7CUcPlRdexEgK5QyhIrmA43Cf4DWEQbgwzNjyhaeHJp1S14vSlmv7g/ATfHZS+
eolE3maLJlRDqDuSRbQpQeM/JKYLx0AwP3J4YVGWhASQmV5pBgGleBukL8LOSarqtBHrsQEz76/E
qKcDyL//IwjK5kzdjf3TEI1BvVDNrj8NU5k/we9jgw3KIDhFmkbenpkn1l0DF392tByVGOwAqb+O
DKI+hqaMSjDuYSwY6Uo1aX2GFD7N1ejHbiY3Re9YZMKFjlDq9AgzrU1o2K2WxJ8+guCGpdWdSmof
ckVtGo5aoI0Me/uou9YqRGA3UOXmwcJaYFN3BppANTWNwEGdpXMuyEQWRVOG7kqKevluCrMO65m4
LqG4IsYOnXmWUBAlLPQTQWhYClapKSHGSgFuBFY3HapORfswFdHLu8LO5IPEQO1VLTW08ywz64TL
fs5Aq20HBGZmKr8aNiEmuEpFZolWqRQX2+95L/0SGRTDSeOtnScmKzbSnBsNRIlPuV9ODywpCNFB
qKBiCaZh5C2LS0hxbJTHOFB4TDEAwKVhD1FAkfgaaJqnGweMwdPB1zORIvDT2ueptzImdVOruxEr
5pLlcMVhitXZZ45vEn6DsZawbieIIjwcbOUx2qlUYy2qONvpiiBIwxJxqpP9wMvNyLisEhrcXMtg
y+DZxvRlaLIFUDVTDRKbq9BV5inpFmpYFq/agCsvq1TvzyR5iBFHBav6lGUJGrChqbBGJ0kZ93qH
Wf4+Sqq2cdKQVm1pRuacLJsqsIU3ILuXvcrwdcKQekRXDqpGfbwjrggLo6grJuZCWVn5WEU3urX1
G7RjzqxXNYZ5dA5iJeaqnvcK5juPdE6dupgJC7mGjZCB2RpNDhc+EUKwPhVSmj2UdfV8uEnbzrMU
qirZgkpKEm/enKC/xKWnKzDLQS2Y/97AZR3kBHOzeC0TjTosQNZGbS1g//KFyYQbu4EhymYxs/ex
msFsrn0Vw1VJIgnQJZdz2VgZ4GZsg7UhSYjxlLFfqXYAKUe0mj8sgqlANjoEatgi7upIdcRJhhOo
MUusASdGcTJkeqxulgxwzcFLIrmrgGKs4V4kuulMTZgOF6MuIwAsX1e1He7V4cCEchrh8vdhaq1z
wfjJ1eZRP4/qUJeL0hw13QvlhD5wziMIFUrBh19meqFKO6VT9drJyFCZXayzpEOs1OUDBWYgPCvs
+yMibsnwMIBPLQ/FAyxLYv9s2Uvx72TQcAP1FnTD2I8ZMt44ex19DNTJQE8BMclCTb2yiNX23gBQ
H1wOTu1JH6vRXDMjGW3Emj4PTMqJhFyGKpr+BcMCf3B4v/RiwZvTzfiahX6/AXLSJA9ulCY7UBbJ
blXsNj6wrcY2YBfEHjGpaC4RbF4Vs8Qf0u59/QrVS8Au9tWcohE5qksknm04WJLqOj9CTet4b1n9
8FU2iQlpPotJuSR7MqeXxmKoXZlRLZptqtihoDfPbiMq7u2W3WqqT3TpKR6XqvHctgg89lIoNQU7
GTZwN7Gatq804iCZApltsqyhQL/+rKr+p2X9rWVFYvXft6yPn/nn3H2mGDt95m3UTpuP//2/iAr9
L0WZ/Q9LNgyNET2uidhgUpr+R9Nqav/QhCk0YVMEU5f+0rQq+j9oAfg5tEGsa2gq/1dQJiNDswz+
jC3zhwxVqOa/0rP+dMf4r5JV1w2ddtpQ0bPpmCXQVf/eeMh52mVSMfnu42l2MufjNXLOkXMKnGPo
HM+fq4ft1/PH9vrLQ/on3av45orwl6t+q/1n9j09w5Tbfa2cx7vCuUc84zzzi/fPPYDN7defK+/l
6e24ezzu3x6+rg+7j7vB+dPn+K2X/evNf+v/YAiN0pxw86Q6KfJ7Hf7B9cr+XXL21wt80+upo2hV
/XafhfP8eJc5hfP6+Py4e/8ESXOe+fs1c2bn/v102Zxe7zeBs7k4583lstkfL5f94ujtV5fN6nLZ
3v7L22693ev1uF9sr9vFy/W4uF53p7vF9mt3PW7v3N3u6w+fX781Rn+zOr5L8ywDPFLq+PyH18Pz
3XZ9eD297p6fV6v73eE5cLz9Ze+ttnvvcjldTsvT7SNu7653u6t33P6hh/vZPP3dZ8E25NcWuYBR
VTYMAHiW77dlw7N8f7//PAfOPTgEj/HyeR/xLJmm8Z8I8p3L6vP+k8d7P95W8xO/86l0zi+h8/X2
cvz6eHm7C53t2x2r6+X8xeq6u349fn1Qh/LX493XY8UL8Xy337+8fey+rqFz9/GH56v9rhD8y/q4
QVq/3pNIWoAuhCSuuzy464N7+/fScbzNcrlaOAvHW/ALZ+2u3b9/AX+6Qv/dw9R+vzDGHWPKpNd3
uUOW4d3H1+79lHG/75fPwLkceVa5s3/ZPr6d345/+CZvb9XfXfsbutAOgiHCxE1LxroyniL5NUjO
EbMkSMVOIT/+/a3+9Of7fjngPcNEPKto1neDcIK9upQSwnfnsjpEw75rtHVmDU4vvioz8wYteZ3H
t0jSvLy/iP5JCMJyxFaa36bkYWAS0t0HWnT8+0/1T/fdf4cjwdFk2f62mrEdzmUTMi2r+f4dAzPn
Ejnv7+e3/fnt5Xz8uMrO48efXuef/mB/eRQ/MdB/v+i35TaHdQWVlYs2Moxi/cnERSJh8jtdLTtw
6hbPDWuntH8At34HeljkoCI0hzaA3u1I+x7kOUnqDZCsZreogsY1lWjGpzobAndq+/nH3z/X79cy
TYicN3UvZ6QqrJ/Oab8genU/tHXRonHEILk/NMOkvfViUC91HGXn/4dLGQqicA72G8D8+ysEOhnJ
dh9bblq181WfgzZeTEAgcOzn7OHvr/U7gAXozW3pQMpg3ECuFAu/X8ssurwTtWm6kIj1k93ovkcI
RPqHRfnPrkIyn24IU6OwkL9tCn2NDgO01GQS05GHNpjmKkfU94e95y+r8HYzhkXpA1KPMkH7djOl
HqHxnVTTVZvRWIZg3E/DnAbaItdNfxtltUqf67exWyUWglaMn37EOTMg519/poikgZgFGmkW6bdn
2oW4axTQDxDoGcBJcJGGZm4X/+JVLDBHleg63KkMkPpvlU6jhyTE+J3mkp8WrRJrxm8EZ5TVv3oV
gXBARWrOqEOzvgOcAXS0ITRMtDmVLIMI5mBqof2vhf2yCi0B9M/LDPpv2tp3X1Kjgbes3whfaHft
bVgp9gKcnmY9oOH5+xtSb1vRr1vV92t9e7tsHCYzcL7RneoY9+cEJZC5qJp23XX+/2HuzHYjR7Ys
+yuFeucFjcYR6GqgnXR3zXNIIb0QCoWC82wcv74W4yb6Sq4sqeM+NRLIRKTCZU4jaXbsnLPXPk6d
bptrxUPlKkTXjg9r+IjnbKs19k5M/ZGgT5p+5q01Lc/SNgNS0XQUDhNdKeLblP7pQrBOi9TR+BPX
omc7+Kq6CCUN83xVWabVTrnyu3TpOkxSRCifz8qHF3QdyeRWy7XIxenh/SPLYbzIZQWPKMS8+pxU
nn6mWdL54pE9DFrXqedh5UDAtVBaWr/FmzW0CunMnhoSLYk7ODTwJOMuHwfjwp4RetdYghx/flUf
7jWFJM44OrUsziCWYR68iYnSgFCIdg7EWXtlXfb35Xn73ftp0iu9UQ/4Z9zPV8tF/Lz8Sq68k3Db
Bl/Z3/yuWr193A6/wsE1jxOWgvnIV6ju5a1+41yaF9Uvex+dyOuRxocrl2bhb/pVSsvAcXckL+Wd
+cXiezjrh9/gYFUcYonQYwVuRU0KhwxHnsjcGdZ4UqGh+HzCDx8j1KdSgvbwAOAReRwCO7XUqnXV
qTEQAzJM4S7tLYl0/fsXo/zNMPRZ85JKnlRW+oM5jWoZClSzc2DGxTEdGmMwD+K7S/ccaWP09C0N
SxmygW9SjPuJGkHvfXMKNH017r+wzDYOKkuv+b6Mu95KsG0/zdvxqDC7oNDODRKVYvWPRksp02cP
7eUMmXp8FOJxwiArrI8FJteL/tPgBuragwOpC4Tu1qETKkt+VqomsZrvLNorv1i7/ua6KQHbJkUn
HJncQ+xHlZpevoRcblEt3o8pi8ynqsi3X8zuwfrIPSSmMiWJNsdwzEO7ylTYQFNoLgnMudBxSRmu
0apMX5j1/s2VMAj7NUQSe802vF8JUAS0nWZ2Y0Cb+7zxYBBucuWm/8alMF9izWkIsiUHoTBmVlbo
GOmITK2TZxb1VipVvfvFKnN41FonTJDggMFoSHpX1vfvzaqG3NAWcTOMwZRlq19DTrsMVbHzCSzE
vgKQ4WfzZHxhrHh41Pk9KLl85o95ZHF7P2gYFVWOMHwMhs6tTpy2fW4gaiX+kmsIJbqGbjUB6iLI
w178+VPoCoeom8YIYuLfi+6b67VkoZVFVjKrlkRqC7QuoBXJ+OIs93dPCGsJfQ9c5HqQeX+BEuCx
vrQabudF5OxSK+9PBLvuFwhZcbg4rvNorukwx+Ba3MN2By3H3KvqijFITUNS46Be2WB0czWMs3uS
hauzVDYVuw4rFv6KFNturLpHvPiOzAFoPKVmZ5PmxV09OlvKdl9w+H+HV293j/XrgYYiPidCxy7i
4NmKjJ5+JnbLQFBppm1QteUPaxL1ZZvQILEJs/DGxuHnaOF8ysFaRN11N9F17et2blBKWozy5fPl
YX2wDr4RxFOL1jWiW77VQUxCk62NKgWmG71fyAxmidCCbsld3o9fvb5/NxSYeE7X1NdJcR4sErHw
xrUlrQ8wiu7QbFbVdJ2aeFDg9hB2wxeLxfrF318Y65ADwcnjeSBuP1gsrNqNampnfTAkLjIS/EQ3
Kpkh1djUr9B5JWeL1PFING4oa0xfREYfLlXouruCnGz+s75W7592qBqtC9CjCXAvXCLfMTEn9mmo
zrFkw3ZKfHGtH576tVUBpKEOE0sw6MEGqoMmkjn1tAAA32Wuqe+1pIwXOvMTNWP9i/Xiw1IlhEOt
nd4p/g1h7CC21DTKeq3rZEGYOmqrz2jnyn7pj23VDTcd4my2szHf4xbl7j5/Vj+szL9HXuMfppc3
6WDkXENQ33ZeFtgzFU5Dq8/avo78pY6fALMclVUZfXEfP6xajEjA7gjDY4WEbvb+Piaym8ir2yyL
TYsnPC5JdFJXefD5dR3cPns9r69tUryCkn8OO6UKCkWYOy8UrURqybPCTfLuBuzkJFeDKbgYVTxl
9Rc7zsEjyqBARHli1jEpyR/GdqUFYNFVLQz8uu5eEuSDe+p8FNcBTMnnzy/wYBrXsSx660hHsLNB
Uz5YZAYOIaHMqEIqlYjrMK3Du2QB9/rnowAqM6VhE/CQAHl/s8KFwnMNYCSQsMH2i4jT51bK+E/n
jefB0z2iC1p3WDMPXu1kaiK7Wpg3ej0RmxWyKx8Q7tX5rm+b7otY//C4QdKDlkNggGsjnc4lHTyA
Mx24eTMA8UgcV7rHTm2SCSkjiSQBW6vcvNZpb6dxo2zmxb6sx7Z8XGqQxWBd+jndYnCBgsVIEGA9
FXg5/EDbXaavbgl/GEhyOW5jhOtYOpmJgS3BhIC9O8ULsINSjp/19R/eIC7GpXbEPaKSJA6DnAYh
BX1PXIxcUg9CP8QxarrhF5HGh7dJsjRx5jUIo3hxP0SJs9cM8JXxzvPoLdgUpsKtGkGG5vpKb7Qn
we5j/Vn8y20S4MO9lYIIvfvDlSnNHaAPl0VASq7ZjinuR3R2V1884EK+39N+D2MLLg20I6f7Q4eZ
DL0CAFa0/M2E6hZlanQxuimgj6FZTsTo1rcNLnQUpJNo1/VTvFVuN20EcI6903TREeAq8fCn93SN
lQn6TdtgSXYP4rrCVWZSpIh7PehKR0lqjbtUa+UXV/5hAWF+Sd8RO8p1UzXWiXkToyIPToqiYZS0
tZJbjDLiqzFF+Pnn18LysSYzTHoO1+rs21G0DnWwbE3cihIDFUqv9XuUsOW/8awQERgGuHfbIFp9
P0oWV5aW115OlD3Ad5lGI6BvZf53roUrIdHEQPQyvh9lgebYEEXmvNMi/1VJfdyC+4Ab/fmUHWzJ
v59IQJkmd4b8D8fL98Owb2Irtw6Td5V2jQsRirhkoXtDxWpPXi47dhKEMp8P+mHr4mlg2yJdQHjH
pR3M4JIouOHsmYHrYkUpskk/MjPkxLRXFXefD/XxwWMBIYYk3lm7UA9TXBntF5bhTXFANpWDkSjB
YaVLntXB5+N8vCSeBShsguDatNhY3s8jBCaThjQSsSVSju/1yCEAy78uMeytZylDvn4+3MfbZpC+
h2guSUai7z6YwVy0dsd2zXAVip6WVcLazeOMRqSGpLbHcxIKG7d2/6fDru8x/ejUQkh26+vS/eY1
TsGZ0HKYoznVgSRubQE4fo8DKxK4vp1hIbNmpUFUFO0XmdeDwwCP6frI8DTCBSTT9Lt8/WbgqRWD
mvRYY6Ucw9O4corjzIE6v0zz7Ecl0Gotz7QLWrLSAKfS8Yvr/rglkeHRUTh5pEh0NvP3101XRzuh
+cV3lD7ZAfbYEq+WDCIFglhIEsK14Q7ii0fq46PLoACQbHYmTsKHpl3uoANat8PQh5iobbU+o5sy
xVTy81v68cFlFObXEAg1DR6p95fmpSql7d4IIVgMy3iGRwf5ORXTKhLAR0EH+4fDEXUZukO4yliU
7w6WtaifTKtHfAl0Z9GBnaT3udTNI6OB7/n5SB+mj+cE9K9DQpKCmtAP7pnW9X3bxqELvSiOd+5C
PSYU2fjF9H14EddRVj4zYQPFtMPsXBRVTaXBg/axRihvDJSFTw3BxKNAgLhizGYMyliX7j6/tg83
jVHZ4X4fTXkjDmeRiqRHzy9E+iycypOSluRNN4gMUX0b7T4fal243hzD8XVAaaOzdwtObfTvr9P8
5s2zQeuaC/2Jfmw4LcAAYxqu7T7XknmTZlKPzjnRoipTqYqABMkB2OifBuwcOtZsEIllfpNzaBKY
d2ZLrSq3fDmy1Wo1psJoywt1XzWu+acHnXUsZI/kOPjHOGySmtHVFpULFSxO+/qkz7Tq3DCTr86L
f3P7HN5n8rqCQIKN6f2cpvNQFhp5RCSeetZsNVPzim1EVlenqRR57xdvwsfh1jecpi+DfYn7eZBJ
mcyWmjW7I3JUezhNMwOdczmJS6fAh+3zp+Vvh1qTNVT/Sd85B6tJlMkyzkGz+gXwV1ysrcZ8nBsN
0kHTG9oXYcTHN5zrejPYwaMpkjpDij2bfjQO4642ynEDAKb4Yu3/u0si8U68QmGe1279+ZsXgEV4
NmZjMHEwcIDIpKp1cLN2gC61rqX+jflzWJAdAhZO9r/bzN4Mhn0E1eme+YtlaO1MlesoWUztzKDd
/4vr+rCnIVxZazU2bmFkng5T/ks4w6ZKGUo4fXcdL9INcCfW4SnmM1TnsvjiNf6bu0W2QifvZEA/
tfSDeey9oZVJ1ZnQi5RzNxR6dOQ5RRV8/gD+7SiorFiwyN19SNB2wqurkWZc7GZN2uPT3Dgu+jT9
04PwOndk+ynFkxPneP/+mZhiBU3JyXnMHdCcWYcGXozL/MXD8Dd3yJRQ3wWLrwT5dfDe8quXzixx
6NZU5PzkDtbb3kbTnzUd9VI6zIcvJm+9Be/Xeh5vEp86+ReOHtbBgOhRWo1iAv0ZGlIUX1867JBH
MpCvpNUpjH5+qz5uncKkUUI3mUnWisOKQjLkjtVEjIaE2EPhHCM8L1Er48Jdw4Wxvcth1KMvEjIc
69ereHeVmH+QWGBPMQgkgee/v3lqSBdjyfAqd6tG3dUCpPuRkok6o51HAn+pLeSOpdFpj7KsMEoF
9kamf67dbaEtqbPLvBKakVOp5CZK5extOhNVApRGEyF0a2FZ3cuouM3qsJEbG9Oszlc2pP0dISqW
8wip4tuQVwEnAqWqU7dGMuJHCJsRItq2RQJPm4xvRmN1jwVSNtgVUY0Mo1eVsYucJaSTRpnmi8mH
z7PaXFw8qRwM0XMXxENgRnVG/bN31AAirJrv4EuI4zZeOywqK6pO9FR3Xj3Ng+ZZyFDtsyZMz2AP
ReQPZehFftxZ6SWtLEXpR82YH7XamEVb1ej2D8wNm2HT96SKN6rLqjPEEw3aoKTRAHa3joGIIU2j
R7zyaiRJUcc1dXoqT2cb768TVIAumbBhcBEMzGn1kMWgq5mjsL/jsJs99riw55uC7THbRKANb/qq
TmcAVWz3G4K85LuFWxBKIQP/651Ypu5nJLQqRUTXZXeem8v5uCyVC1B5Ka/paAKdXSCcuBtklaD3
z1Vy2te2U+Fw7QztpkFhdZRHqwWLIWD1IM1QkG71utGurG5Jv0eCCM5XceXi4mMjj/eddLWg0VZH
TkRq2ni+dHbR7B3IkzUNYXJcNuMUISo1l3o8guvcThs3NuW4jew4eZyFHT+CvALT13aTYR1rYBaG
oKfb4rWj9+uMOJ9Jmzv4ybrVTC0cxyU6AxCGt6pMHfc5xYXK2GRR5BS+WoXDPkYayIaUmasfTj1i
L1AkmfkwtHP7PM6ddQ5/x35qqKM7pxXQsXHTD04Dd6rHea7w7EFskCN2N1EIW9E3zBD/dQO5LHZj
2G+LDSIefBydeSjc7dDV8thKllgLFKcDKve6bGHUZQzmy8yVxx3Kkh+ZMeVXHiT8n32cew+IatPJ
x7tyPo3qtngStdk9ULfTviVYPL1EJQ1owMYrN/Vt4uhm6ziDfhwnJoGYnQzmvMUD3KS4L3s5+WU8
6JcK9zXb7ywp7sCSDBZ6KU9dAROuHZ8AD8oIyI6O43Bs56eSB+hXjF4zDKZI6zBEgujO3cpkdDuw
wt8Nszd/B0zegx/GehZk0TyN9SY3XTX6sYMZsIHlQrHjZBylu4paLBZtQwzyjFTzuJsXrdt7xozN
+oDOqSRSxSLSH01zuS/yoTmNOCnjYy1r8+fsDBBVHejo2ZHtDQ10x8kK/ZbYDWcgGOBgUaMWyUrs
Lf2JTqrsgUzZYu3KQWrnGPgCPQXdpo7plChP9TCpoREj3rpOXDc3d12oouNsadI0oPDoQvJFcJft
NHqJhuPRIKLYLd2Sn3fOYL1iSzjd2E252OAWhhbRMVOAgrVQrR5A4c3vtAYPPg21+6UxdghXo7kY
otU8T9m+yhP3aRFTc1GkvI9YexSRt6VCWlm7ohXFySCnyfHrTpu9bSINFirp/IbC48nWbpIK9Vsg
SJTQ7EgcwtxZg/VjWKKxxQlqme7ZhGxn33czEK9JaOW0E5phIaU1iqncTW6WXsGEcPVg7C3rrhdA
VINaznG3mVTbX3RLUUzcEKzr/dpwItPHr7eDo8RLL/yxXqjQjkUj9MBtFKB5eJ4/E2W5wDLwr3vs
u667WmQdXVfg+p4Mkgy/YO82rBpT3pNdFEUe8OBk2NnkOFH4iRmWr0nSAJ5pqyWPLxudbljqTfN8
m672jbQ9p9ELHJTiF3hkdw4mgvLhSMyrrHeKbY/rVsO9ofruJLKQXeLsNaV3ZtPZzwTwTbIDxj1e
0GsgfoVTUV5qkAmnrTvP1fPY8FJv+qyTPzzAMdNRz4m63mRjlj+Bjx91Wmm8le5DSiFIJK5sJypJ
+heJm3G2qRdt+kFn1KTvPOb73ALdFzJ1BU+tTTf1zi5oDNiGU8vvFJEGF9rVvDHbG0UyXMdpqF1T
ldWeZ30ZL9bz9hMO6uD8VCHFfYmqsKeQmvRUMuwFcNWUTOR+Y2uiCoLajlpjDjTzRJZF/0Iwpe7G
qedhs91yuNWxFnmJY8mOMI1QwzdeLprnyB5mlsYUx1nfgubL1lwCLQFcFpf+oINZ8Tkfh/fNonul
fooijX14r1RWXEsdxD7U1U6WQT3ldepnGNxdtWanfg6yDI+nSXUvcZuFud+X3DieNx5ehLvoy9jY
7B+Qdi2ktp2Y7qNBpo91btftTrITlb4TWcUvbWrtJy8HxgzYpUZYKHuzTqjLa8OTyBKAKZOm21ve
K8gs9DvkZ5kDwBMruBHp81yNLbPjjJ3LmSPLvmWIAeuNp7QEEDTNtuFGb1j5EE1C2YJ35IxIifmm
G+i6WbyzcvjLfF2IFCdjvMIQ9akul2AmmDV2ODTCBXQRYw4bPAAY1UsGI96Zdo10j/Xdug/dxZqP
bGSXt4ZG6+A20uIKZxr6+RZa+SvUwOEYRnIjm254QvLMVbRuXK2WC4XTIUybvIpF13Qfui50eQyi
2GuDvhy4AJMeWYiyyYA3p0k8gpC18fpvU7Y4Pzvqwm2gRa6QTEvnTTiRju4L1oPGQ4Oa79Qc5vSJ
rFt7qXXR8jKNVY1JiUBhTM5lqDZ0vIdiz76fnjelFvY+qs9M27RzHF+EZkIIZBg9gtEQDI23MxIb
lPZS10CwqdDqwdBqYLwNQEbpRsPS/EevcuNHrUTVB13Wph0TP7ksOrn5oNNVDIFHYWO3t7Nh5DmE
SkMDZZ5NiIND4ko3SAj4MKqhUKCSF8PLTAdAXJNpu2yoqurR4/yVBBr7SxWAMrZuobFHHmLUKOZD
CGGhVibM/V6VQ/Q6ujoI4XRxtWWn9UXxnbATRRMHhHzZdyrjjRELZTtMkqokPJpg9fPaAR/uYL33
MRRzadaI7w23fUkHS+931BjzxWdbQo0bFyn2E0lSaOnJQHbZDKBLegjq8bksHBITYE5OSJJ2XHSe
6ulpD7IKUhGq/zTu/QQinnfj4mgAGH9UpfN9aorozsmmdvRJDbdZBD62taNj6jfacu9qbWNfKuqJ
y3FdNkt+4pQ5XadZ0hNd+InnGvmpltsVYswe7P8eVPKcXWPeDcwxhZgYRFLX9JOBWNs4sQorUz/N
mCATh6JWA3tQkBXMEXIWPQaPMK3m/di7Cf2GFAC9EPv5RI+CeKgHjCAyVCqP0bLU4XREEampsSmR
4eyd0OxTdGetmAn8WE7M/jYnvulPpwGK8bUETYiiNqG1p93yu2W6m6to9L7BuKW1bbQG1zsaWSLM
G0nIE/oj9cf0tqqjtvjmjkY2Y9Li6Fn04PQuNo3KSVz9e1qCdNB5T2B2snlaHBn4m5Z73JkNJNCy
iLFZwYyLRp8MPwgYn+yjAgpkhssJQVoBAZXNwNolDtvlvi1Yp+9Ew4076xfQxidO0rUDThoKwtrc
JM7wTYhsWa7MmAwgXr35VNP+N9KTn8DzLZ14eHXDEI4jJPux3DVSKwDQjyrW7h08uvLLhlZmwI1t
1FtLYNdWqJ9wGF4RvT3czSdVU//GQnbk2AL3C+JLDEw5au+rEcD2NuppPrjDwBdbHCBlUtvHLWZV
55hn1GaDf+egsRrgePO96wWv1mDFItvJcGmJ9GxrPZB1akWd1lPEwNy+5LjG4opwynPCRmwE0UV3
UevlwOKKwAMg3QCAeTlVITmEX57uzflWQvk2nu2ybN3zyi7UcFO7uSX3qsWokqixa4Z7tBTOuv2P
mL0/zEINOI06Th+2l/D7KEfgvYvbs1/mMXbhyksq9VPP3IxQTVHqJyNhxZDK6BP0y0rmx9WQDMux
kWqWwZ4lumLG1qEp810Sx1l65nVxAnByTJ3hSugTNtLKNvtHZ0DKcClbigIb2bZ6/xMhh1VuXWsY
HqbUYIl2ndFsAtNtC1D3+eLdUAAT5VYC+K78eKb9eNvokIb3fRMLOL2mcjhReKbV6rtlaidHQVEE
SLJN27CpCemAkDu/QJ+J8GLqNMK7YV7kt3AaktEviernXQ/kGz66UTgyUAbQ7VMS7kgs9EJCHPbw
F8SqtUkH405xE8sdnIICU2O8UfQfwstN+8gBQi6RUCvl4MrTTFV+PXeuaDegv1VxnqVumJwDPKR7
aIYoDZ5NG5f6ljoFsNpekxb4xaFO1bfRrMoUpzdAeoBNYpAXe48mteQ46rOVOiBHqe3U2Na/Qtxu
vwtnWapNqLW9c2xje1xs9MiAYzxEY3TjeTE2UBEo5tZvdDnm0D6arPKxb0PF1pPzPqHcLJUP1pRj
FJk0TVx1JUUpNN8TZ9baBf2x0Uso80FvEx3xf7jE41xVvK0YKkLXi73UJsiwjBS2STXNw49pzkrv
CnpEF/5IFlHGOM3k0j2FP+JmD1NGUgMytD6XZ7HEQuNi4IsvF5ppjON5AdWA06eXt2CNiWlhO5gx
PaJHtT7x/HdjbdqwOSwHTOkExcQhtlui4h6IqFY/LWkzvSbTaIH1LUPGuXF1xcpVJGTFtwW2uCeO
2y4sXMRA7vyth7jW/JphlGfRUaK8TlzZel7cCxAqznbq9fDKrEvO6klfhtu+TtFtMGHpL9yCOw9H
8dSVuxjMRLvBLatPAi7dPcW32VWnAIA5vufSM0+wakB+n01Wf2ZbLSgB1ZVuuW0sqBcYs5TGLzVi
uReQYGBn6LK6ebGGyOUg1jnTVerQScfbk8OBrOwstMjYQT7d8fvosjO0yPrOEbda9ks/5d+ENOJl
W8C4KHxYNh10H0uZZ3MaVXJbDZXR7btV7wSyJ8v7PeyZ3KAhBr/DbTtkzq+lTfdAG6t639v1cFb1
KwGw9rCHYm8uxs0ixrDbAsFv8O3O0uzUKZM2gXXpZeM2MepmK5pB/yG7pMRfK13f81ZvoJy4qeMl
O6qvc5Ag2brjjpBFIGwIbxSI9hLa6Gi0ftrMw4s9Cvvn5ERl7mvDtNzUqpjJsemiOXdakIY+bkDW
g2pTwPaORfNfMxVi8VViJM8gXKpu1yTD5O45U5b1RavpNWSURJ/0CEPvZP7p4C3PYi6TENa6hp3t
s7UU1pnhhePiexM8wK2lp8MtGZJGbDG2b29zSPqYnRlLMvmjqPt7+CmAMsqRVuJgpIHusXU9B8+Q
ETciH1eQDpirrPVf+JXP5nYS1Cz8edTVcpRqgrSr1qb1KzcuB1kxa9jWIzWLnkDKayQGzBYfJUT3
6XeRFMB34JayeUZeXT5Vncjkrh60OYTKNGiPY7mkGl7CVSawv7F6Q2xnGRGFpBwSe7/rSgE2ZxoE
Uzx1Jhnssqp/ODKtCoC4Ybz1+ql47Yyk4wxb9d8hfPWODyMEGPQsNQLzmCPDN3R8Y7ZxoTeZQQcn
EnTEZCd3etJiDKOU6Vq+MQ+/4pIEjz/XIDUxoo7Mn61cadE5z86lDCc6GG0iY7KXrsoykJBlfzqb
lvipWWk/bUbP6e/ESGPZlM2S+KIh3XeU9zrOKlZf1OLEyMcYQjK8r5+lyvAzb6s2+Q7zAFP3viTo
D7RUX0qieHOuoJx6w2PoZqLJOCkQb5jwaDJsOjd9bjini2xlvZnCCG5rJCGRwO9MFQfgwqseJ0O0
YCpgBlM8SfKI85lUWGZkRWEvELc1FlsxEdXC1o5cg3V2tEhmtvPY+gigEhsX5Tn8OUFLwZkiNL2C
VT3VOApZrrwiGCKazd1wwn170LvXJpkY2ayKqPATl32bpriWjgylRJQd4wuouRh3JKm9BeKT/NJA
u8DNd1Pr+5R5SReERd/wsmf9qAW4spMgbpqhjS+w18PZNWRJG88TNwcnpAo3H/2srQ3irqyuz4gV
cY+MYcXiiql3y4MpGyqxztz2g4/XBS8J3qANcBckZCvdeHJeoz4cgYCzphpHGAxkEm5oi7Qtiaru
eV66iVzjsGK/lKmgCpZKdpBQKK5hFaCPeDDEZFrIyFhmflvr+VxcaFrsZlsj9pInHsZ89l22XBHY
HIr2Mq7T/nhobEw8XBL9eIWyu1v0p4rICBwMyqP96FX1sg1DN2x3fWcC1aeoWFpBpKa626SyKWO2
OAeHIbf0SFn0U1vFRLAAWL22MHR8RBSQJqTu+RT0lNLKrQYZSQWOp2xovJkZt0daWJreMYAV67VP
YNZusYaa6D5zo+hmVMaEj1oBT7pv6oBfT08j3NUOmajXQpsye2s2An0QRbutDW+YsTWqWlA+jTmE
gZsttr4drDn5VQyNi6frtMj4OEfOhzkGp5VhuoWO0vX+QJsfaaMO/9jQ5QTj0/Kov7pFmHPOJ1w8
rQt96vZywTtp43D6EoGSxnCjekd+4/WAEt1SJQYJXgnoWlreXyBrJY+hFdlAgUvD1sVK6yiAPcbr
Q9brW2pUhsGz4OqPIeqoZOtVEF1g4NFyBXQtzfN9IiY+PaUlViLWkpIJF5UDw6uNE10L3DwktUu2
RLtt0yKJ2Nwr/UWEiY1ZJJmZ+HgZVT7tk1VjvDGGsr6cSrIAGGeREOHE0M/gDozBO03hZC+nxUhA
7nP41cujWllFhFFYxVoVuZ37za09je2PeCoJFroRVXRDYSMurlpOGxcJTLg4cKDe4QA0Vy+15piR
X6gm/+U1zXJnUaVaNqsVpiC3luTAmgZBT9lkrlJ7Cwu4oUfYjNt9eeSErpWwoTHJ5JTm7nLq+wXw
djkTIMHTzE5bOFHetnBtwl5rck5YOZfvjYVyDi/QGqk0Md447EmpakdqkqC5KiwsSFxpsMH+2fv3
RyScy/q1vMUm9lWdP9f/a/3oS1XjCRzF6rfh97/+dDm8tjQ+vf4Hf7H7j11f/nxWSVUefubdr+j+
9+8fR69V8Kye3/1h+xs8c92/tvMNxYD8n8P99Tf/X3/4F77mbq5f/+s/X5CTq/W3RXytt2Sbtd3w
f4bh/J/itU1ensv/uH0uqufDz/1FcaXf8x+0exoU9oDOrATR/wvEQX8AqpXKm7l2sTn0df2L4ir4
kUmTlUfHgotZuMPHuooz4X/9J0e2f1AoXDveaJkx137dPyHiHJRX4Tfy7Wj8tdbeCDrpDuqAraLP
2LQG59ZYhBHgwmdTRprVFu9H/TjkzHj8Zo6u/llhfOt+LtfmhzeFR8gUNNKjbUJ0Ya9ihIPmCOxf
vKZYquHO8WYZUgcjg75pReyeLFQdAnc0AVuxz+50cshHlWdG+w51RhkIHvmTNBwwf+wTDGkk+++x
TOSM3Xf/WLhWNG4cmvZuWnPOn0jPZvsoFBr5YWfQtrIrkuM5HdLnycwicgdVqQexzT6CyVF5YlXx
ToT3awrCIb+1GNua1M3j59d+UFn+felUli2TUyRq49981jd9DcIIi5DSgbqDrk5tHgesoJ/l96UV
1hc17IOq8or/WBuyKM5bdJkhI3hf3fWUnrdYvRR3pZOoC6IOyPccc4PQUQ7Zx6iuTnvYaF90Sa3v
x8G9XYvYNCfROYQmwzloPcZsvZpKHEfu2kYKMou9E+QYxwYm9YiNZRkZ3nirL6qKz0pnesF7ZLr7
fIoPxdW/r9ymT3KVgoHD8w66ivB9mlvTKIo7NmrjImqgEEyu8rByKy5wJaR4LDlh1GCwd7G+XOtx
12Nvw4OoZ9QwMvpkt3g/jns7b7PHzCThMJtOcpzS7Xhie4+klo1dF4/YYbXzH3YE0zZGgw1djrqk
3YEe/IPOg2jpMT5GXXCb6g+2EfmVdmJkXz0ahy/8OojFXaIbmME+vPADSRwtiTLt1o6LvZ28qqLe
swrsp/T+9634o13iPHlBqFj9Uoer/bv94tO95P/DfWFtvvuf94XNa1v0P99tCOsH/toQbBOimUO7
DI1NJObslZTzFyGNH8F/RrZL245JzXb90V9Yb2n8g9ZKJFzWqk4wfu8Vf+0H/IhWIjYLjkbASkze
iN8bMDviX8sxmynT/a8/v12e7YOVw6KjZ20Yol0cMZdNf//7laMBj2bjkNTuJpHhVJjta1peRvpv
TeJeAzmxdYPIJxiy+SJysyNWsz1fivre4HuxOE+dbI9r8aaZ74cl80UHrXHy/DjziIy6oxBJDpZZ
J3WEsEX+NNUTDUSbqemPUIE81Fn7re9LzCGxx4jTI4FarRxpNqh2U70ECvcTDUJulKp9rOKHCGn8
ZLfBUpE+ImYLOexouFCTzznLjlPpHbU2Rs2ujS0fnR0boru1YSi9A8yA495wswAnHhNMQjCMsa29
zHAuxAKKU9pGjO0XS/LBe/dhYg/2PdqNBrsIu3anmupktd8b7SuzT7dDY32xDJvvV+EPI60/f7PN
1E2dxVPNLfSMK814HMQX8uQVY/92mWeAVftsCyRC5HiQKr8foHGoSSNgb3dudI43M9aBt5BHMxFy
gthk+l1kVL5XY4bUZBd1fCqrYge2MUjTS5Q8frv2cNSYa+bxSadZgT089HQc6eJ+4sGJK4wNFBZO
fD5VYCn5XaqZzzi94AiNqZ+81maAybQPpMS+BN7bua62HWWpHlfqVhIPaxkqygySLmaj1gmtyf6b
9/mvl+btS/Ibq/QmhvnnBNCHzztC37FhrBP0ZoZpKHQAHgztjlIO35gt5iUlpvD6B6y4jjJSJApP
cYdDSx5uSiYlN8JdyNf7/Hv87X148zUOdvkCVJONp1a7S6lTg+feUG7gbEr6wfpqaz8IXT5c8dog
/eaKq9ocvDiaWBZIrdNnvgmJwIb/pu7MtttGsjX9Kv0CqIUpMNwSBEiJGi2bcuoGy7bSmOcZT98f
5DydJqgjHvdV96qsuimngwgEInb8+x/kS0/0RmM+n1mD0+nNmWlNh7PDukTDycw26uewFFex7JPa
RCOSUwrX49q+wSMZMOAazP/TLN0VS/TZ/KzSQ59pCeeljJcSt/fvS+P949leqS/+mYJ/f9rqdNaR
ovVN3NUe6lAgMHMLuA7FbGndBi6n6q43ECj0waePh33/Jf877GpDtiXam2XPS66MdCsKvP9UfPDL
3kv9S7KE842D73pRtvwz+astKhcRkH7HUNMIMlLn5Ki9fPwwl0ZY7RxhV8skLTPCML3U5uemu7A1
vT9Z2E8JnkLDoOh0maLw4LZussl2yn07/ehMVkcgcLj98fFzvPs5oBrHLghnGf0t3+C3zwGLWXvM
Gsap0sX7dgeQK89PH4/xS6l39jFYlPFikf1oyur7bkSAgDxjxWU1WZsx7G4yocLIulJnmbhF+o+W
j3MuIEM2eJFxaIQMGAAIaWrHEVgRXOCnKqL7aOgW19544VR+6SHWbIyoxpA34o/iHY5+ot9LuEln
45c4QYWWkrCqJFDMwnuJ1NOsS1wsKHZy+Rq0gyfTP+rIzWrNH3L1Suidk5jltVTK1wowITC/RR9S
cLHS8Vaf4Xu9NvoXkqNmMmkFCJqebHFivuq5f+UmXzcxg5KEkJbM22D2vSGL2cLLK38kwgtzNgKm
CZwltFK5JkNuD5Fr35LHWAIuNemdmv8tX0dK8T2qzZ9C74+GmJ9AQz+15q5V7zBef+xS82fc2bQV
YXYotevH8hOMSzoJ4aFl4poQBLfgkoJ5cNTZEL9kwEFzawwPdRpspOGlTgRMCG0nBrEDHCQABNf8
4E4FkGGJPGRtcpc06k1SvXaUEAT1PrbVjwRLOc7G5RGGXHg+1u6TBJXzW278COaXTn+uE/Jwi28C
qz6fxFdj6rb6aG+TYYaOUZNzHLutbbsTWumhiW9nbPa7cbFe+DJUlUcHjgsJ3COy5jDtl+f4Np4G
TyV/e1kuUvRaRZk3yvHO1MNPvJ6txZnZcVJkE2hmIW6Izn61utHTSY2DrUlvViYxO1CSG/wvbgv8
7DYwLu+0fngqYQd3hBWO1ZMfpht7OmQq6YhV5Hbq4KiycSCNgAAIkH1jL2diMyzHA9hpDHeTkCsH
lcmGHjFkL4m18V3K4u1EULlO6kf1OvKHSITd1Pm0tb63tuSSwudGkHOrVr8ygwMibyD18CqOv2la
THEme8x5Dp7Zt7e6/KsiSA0nlro9gjinBk1cnNKzUnMz+hNtb8MAvm/EsKUOsadm21D2td33pV1F
C9BW74rOG+QHGbnSXElO3ISf6I57WD1txzLbwvX6SheC02+J+eUrS8gBhieJj5Snon/zO5v9WL21
w35bpaonivSuNnUyveOXSJ/vc6O4K+bhUzNYNxmlLNkCih9cI6mj4xfu2u5Hp9sb4teOGgG0vvml
r6hdwtIJiu/t9Pegh44M+1kngQp/PQqhyZHqBswmx218dlLu2OFDFxG3GL8qpEJpLeehomD+sqWR
zYU72OmDwTyUO4WuA235uxGpqZIURGQ7BqZVMZSVlIj6kkA6OF6HrKJLrpa3Y5C/lPxtnaq6VnGP
jzm/AFd9TLuC9r5ISEfrBpecqg2WLx48Hdw7jqng7lBle0KwWJDCS8oXqOMP+AK6oaF7xYC2Iigd
MkhvLeuJgE6XFHhHks1dT3rnxB28kerNUkyi0jGC9LHOxNVAzF00aVcJybFRnXvEIDhC9o+aXu+J
v9riserNSNbzkL5l5OrVeGNPJkYiPiUaPuZlVkLxY1lmzZVN9p40EWm6GJrA/lmeMLHaJwCJXa++
kAPjxvmTgELOyymHu6bIH+D5XIV59mLV0mNEHOfY+ChSaHUE2HlJN5KhOlUcbpr5JQbogFJIhBep
cRMB84L8Gv+pLQtPYSClLD09I3/UT7260fea312Nkc0n3Ht6Z0MvDjZJYbuW/EChudXIyxgMchgk
GoIZIY/SFnboDYwzF1n2zk/MQ1gHzzYblETQbqb+lEfo+PJDaNMU60M6kzioB7Dbg0dT7e+06kWo
wae6G6/6/rYk3w76vgtbaEPml1cveXr5Vb6YUqbJTmO7G0hZhDZ8rP3cIZD4UBv9vWJmt3OS7DuB
KkBEriqlV1GDr1p/Qd70phk+OQS51C4eCGjwMBXHXu30SJdoAoUEFtSeiIrrGKKGgfuioJlZWDZE
ltTLcq6EZOiOk76BN77FStDVrfCQ9PIt5mv0KPoHKTwmhH5/fECfFYSrX7Y6nk38wVIKshruAKTe
2r+X/YmUatL7miMsLs9uMq9t/1A2By5wOh+rSlyDb1FPKA48aSQaWj+2XbzTYcleeLal1jubdqQp
bMzwxJGynU57aDao6GBTeQYmNUZn7IVEtd21D51M5IBkbmkvuMow3C8FQBzSy1ehGs3dgZ7T14BX
QZxSqVZOPyWO2R1UCFyCzs1yRw8HsSFDmj6W/kWvNC6NMF7ERI6Lua3kVyKG+WqMq8E4tp/a6DPC
fCIgAidplA1WV/1e40rYIzDxa0dgBSAXiavoX0vf1XSqk6CBYUHcuwUjPRQ72JR3QKEPujl7lvZ3
lAQP5AY8LN+cofRHqC5foUNv0QY+pHAxsOG89fvcs4PhGBqKa9nDY1OqL0M2OWb4ZASwPCEHedk0
PzUSCHLf7fPJP06D8TWlPzRzNZHVeifR5oK0sSnN+CeUYtQieJFg9tcW5PWSIRZxkGgxH3R4yWRi
ba/xa4H8++berli/1aZsgX5N8NGyLO9k9sSwftIlb4FxrNm66Znj+dhdd00Br+HJty9Uxmf4EWrE
X2AUdg0o0JbK+bfRm8oaBWyg2oMI20SdV16FdxFNQkI9fi3RP8IXPxcZ/3wILv7PIMjd38XdN+gJ
67/q/0H0cZH9//fo411Rt+HfdU63rY6+5d/+11WTfstfm9/7U8vf8AuOZJn8R6YNQ4QfhiT4jLGb
/EIjFX1BI8EBMdT7hVT+HzBSlf+DNNikLYWX5gKy8y/9A0bSm1IUmOAgIyaiygUaWoGPH4GRp2uJ
ltkCQCLwVggXs9QzJxNFSvJihJ/2kODFspUl5cVMKgS8WIlvqjyn+V+To/PbbL2D7ZzeUJcxl/w9
W7GQmhBtuPZYKBvLzLVcGR7mvqOekaGMU8lkVx+PsuqUvA2DYRUuDpaG5wj/Pf1MlDJOh0xV+gc6
XxDYYkqREFeDdNZx9JNgkISNGtwiXLgac+vJSMtgd+EXnE0u3X2aDPSINBwCMPU+/QWF1XfTPE/1
g1W0/V4vE9sbSiE8TL5hAkCfu4ZEq279MIicrOpVNFpUi1phpwBcdKUFQVcHmG/JrQK15BD0ZfBd
w239wkytogKZKWTAOtpck54Igta1blueyYk1YFE8xFoeekYOk1zkgbQb8kzs0TCC89goRB1bq+4i
ctq38lz+pYQhsKQ+v7Y0rH/kaqvdwVeoruE2jLehH9t7eDvEdxMHvysDCwMbC+s1Xe4eBmMavsI5
tDZ4XJOb1yg9rBU5fzHi8enCKzhtly2PhmUlTDodExHaw+u4iTwjH7bX9PRBQIq/rnJldMxZRDfy
EDQOVA/Z6WBw3el+tjhcTbKXY0+0/fhHLOXCv+f8229Auqvp2Pjgx4RP/moZNAZ0I4g3D0Peqoc0
Fc9xoEKTHYzOo3q25wCCm1FfcvA+/wAEEDLyWsz+SGfHRfJ03BZflt7Is+BhMLkIou14TqHy4Dgg
JCz5GhseZfhkLihjFnDJkGoS8z5+8lWrkEcnixGYyBBYLC7O6KtvMFfshSOb2/c0GJqdGUj6Ft4G
uvY84kbjm+lOmZ70IL5vMJ4lg4jwKFhqntKpePtHVXFItApPjT6dHpPa2odRtlPRDNPyVL4imeB2
u6lRYVzQ7p5tUHihsCHTQ6c/s6TYnE5c0urlMEqqjdmmbT5NYoAEPFX+BWh5lRXK5PC3wzxYtvCl
rbT21lHHoggK05rvozi7GoNO2tEQ0q8t2NRdImIuMvX4DSnf97cm75KSnHVYll94RcsqOFmdmF1A
dqAfxYnC57IqdqWkRhVWzOp9rvnynYBJKs9j+lff2tZDSyIcPHQc+W7ULAasiOX+uxCVQVe9NC0W
DhDJX0Lcho090ERIZLuDIF6rV7kA/fLNGNlZ2FbLWaLXL3NXX/InegPoVj+fhh59XQWnLPgVq7tL
UOA7AMoj30M1vqlpu/7VaKyt2CQN1EFQgYqw75DpxFVT3JqRDhw2krt4hSxR1jw9hBqlo4B5EYPR
3BLr67ebXpuC2xw57KXz4BQ6XV64qgmEFhgh0H62dWqE3ws32PFJ1uR9e6/FWfVJFaLdDZWPkClI
FE+SAi7kiBQPOZLYL2jrmMBMKaZN1FtstZDaGyfRczDGMovbe4lIeBjNOfHcbyvij4q+/1lF9/9b
U3mh+Pz3ZZ0HFvt7Cbf86f+iGJnWf7CugO+wWBH+U72ZtJk512EVmdo//eL/SohW1P+wdbD14p3D
zXrhD/1X+Sapyn/oTWP3ijMFJB3MWP+kflsYTL99vkuAAjEEEIw4un+dLqdrqrJSpKRqox8nrZqu
A2lovvahLn3Pm1rch1o+3ycGgg8fW4U7AibBdsYQXnSlpg8wPAk6/23K3qntVpva2+8RVHeQQzAJ
RhS+2julOAgDeSDSUFdj7arVC6QAaVwc9Nm0N71NvIIkFbk3x6rlpr+4uuXib5xkFzJiTjfxtx+y
BJvAvmJbs6HpnE6MP6uan9udcvTzmvTEICTUGqBj//Hzko22nn9ULyrVJa+SM16sarwJiMxv1d4/
Sn4aIDTEGdvKwAvn0EQb4rfWbjTagw63Ba37PPyNAiFEjyIQgcRJjJS9Bl5Rqm43ZkG+NTABvrLg
Auxzcuh3Laon6ML9eDBSaQTjq3RPgU/zJWtLwNyGrEBXz+vKDTT1UvW6UCFWK4srC9U5prPcDKB1
nU6gmFo1Q5BtIo/OD+ictiKq7woluqlywamb76kYQdTFtiwKpwojR5v6rd6xX43VPgw6V5d9T9Uq
+AAmhW7hxbG5H4v+qQWSLSWfCzy4qPRn7i98D8uv5soEfY+K21r9atVHPTG0rXUMVaPaSxaOC1NZ
NRe28vPFxShUchwukFwhY53OTTb6hWFFuXWcxCJsINwYJwVz9D5eXMo7rwBPLPzSuCMCEa0tgQLk
06GaquEzBVD0iJGhEezqcuypl4O0eQTZrGRPs+LoONVlV2xtdahvEaqjWDM4Kiq3rVX6Q1VaBR3A
rJEVbmZPc3zhd74zGxg74qWqC+pM7HBOZyNJa2z2zcw/xmUpubbUtkDejbiwtbz3qbEOl/AAeUE9
1l/0UNYy1FjJPxIuoOz7IioPlSqXjpyLFtQUKXYJR8GN47LZ4Q5mOVNbqU92leR/CTWatlIuZAeq
LtqWIn+NqFn2w5jPD3FroAEP+9aZOkO7sTES8LqZBNG4NBRv6rJ8W3A/eQSQGq9V+NWXzN7fnT+a
kCoW5PjHrecvzyLUwiQYHmU/Ha4RscL2r6fvUEOSnYVU0OkKFN7dWGqbuErq29yEjlMUqf5JIrXh
ukP+74gIMdbHy2+p/P4trdhBYRriTIZOFzsvoAjt9LWKMdCtRXr2HKh6cBgjBXGIJGsHy6cwn2oy
o9nW6tsmg1P68cinhdI/I8OmMFVazIZYx7e02twBQcfBc2ZlN1wijCdTikFkfOmqjY1LPfmzLZzn
hA+G65uqcpav8TQxFImmIU1/RklfO3Zhzttu0ALHL7KlAVci3Yoq7cLBsVz6VpMLAQzL96W1rajr
8IilbrXswraOPrenu3CxE8k1PXdUPS++mqFtotzKn7VunneiH/oLX+zZxmJy9SDPjH9MDYfE1Skd
KzNa1qhk/wp6OocG3g1ykTvplAwX7hdvPNj1g5IFCq+O0CrAsNVQFciYSMkMx92j7uZNWDWE4ID+
fO+rLtxX2nBjDpa5V4bqu2XP0yO5Ffu5HsXWDsyfvZxVWyg4xYMWqS/d6M97Cae3hfzszaTA0U9J
+u2U5pKX6snPRKfrpul25Sh5IpwY7ItrpF8fRKc9z/IkuyU+lKi4VN1VOsk8RE0RuRON+8OsyL6r
zoarm91DRbfvqsjw2h2IOP42FcLGElq0V0U9BN7YlNLWRqXvEEStET8HWerj9f/OiiRbULZ03Lgs
Ffzi9MtrEGNofTmaR65R2Af0aeVmmZ9sJmjd17NhYUCAz8eFQd9ZkbhSW1xTNM4cjrfTQWOoEKVW
GvZR0wrjZuwNbauYubRHczxeFdOE+86MWIZ7mHmPlVV34YN4Z0labDWUUDA0QWxWR2or5ElryUg/
SqEG+SxT24dSCx6VrCguVIYrYORteyGxhQJBs2T+d+2hW0dJbNhTaB+NaM4fyF/otpDc5W1jNDRr
UTd6iYlWZ7AmIlz6Ai5HO0wXzJ3PC2WgYHrbFqUyjTf4J6fTDbdlGCRRSMcU99VtjRqZtrVS7QhB
XxIZtPoaXxyN9mc07YOxtb0uLMJ9I1fhBbTjnc2Wlw5CwwEOVramcyOZ0UcC1M3j2CjpTqc03dhx
UdzFk/jUzvKlCIp31jb5eBrUeVYZIPCqWIBAofd5rlnHOhqNDSabvhdbBbFj2mTs0niCUWIbrx9/
T2cHLI+lcwvjMFsIvus6aiCHa9aVwTo2cmi4U5R/q8fEunBorbtCnJcqYhMOEUBtmWW1+mpbs7ez
pB2i50Iq+00xV8BGCUZhw2AYn3yzbvbwqcZrelScZ3UT7RDFw9ON7PYuqzrd7aWhvLTUT9GdZalz
hApOSBpGSOb01SpDsgzmWDSUFl2euwZ4yE3cw35RcJ1BgjrJu1DTJtePqggBnDVcNwPRWVWLi8fH
r+Cd9Q7czyEAI556Ql+XzEWhYNtU4I4G+A+DAeejPTLA/p5rq/9iCrV3o9HMdwXSjr0Is+Q671G6
IwVsdx//kvOyhhQNZgZmGb+FS/rphwd1WVZHv4qeCYCsCiJDE+UzbqhchRs8brCXouCjW5oF4XNr
dcWl5qF6vs/qXEh1SObIXpa74+n4+khoaW9jouAn1ewUpaq5A0igY+kwualOh/0g+f0zcjbL8ZM5
3+FFUD1ZSm49x76OASAcyReMgsv7RFeDp26SEbS1aX3dzJyFfd5kD1ED5SA3QmnTGb656aex3sOZ
mZ0kE8outrt8k4PVbeO07reAjsaFo+R8SyHvjx1lMUVePonVI6KQD6dCkbPnqvDxrK5Js7FiaEFF
BZEPN7pLKTrn3zcXawrVxdB0AdpXq1zAL2lKM+SVZj1Kp3xGUimF+oUT6vw6BhcbSAHOI66cS1/h
9M0ZVYp1jK0Vz5NBPlRQiWs1s8n4LOYRy7xJo+07dq4MQn2fiSHYVVHzOkSq/CNO0ugKM7PUy60m
OpJ8dCnL4vz05IaOazKbOLefsyqLNDipzdQ8eYaTpeENTw+8qAvtUS6lS+kp598P4grqZOoERgN5
PZ2FWuvKEY1p/jxPef4w1EjUSRCpCOAth13YWNGjoradF9mzeWmHPd/NcPXmiq/x4SzH5qqWHCyB
KaPapM+RYapPgWCD0MxRcuXWmFRsu4rvsa9oDpVj8dr6WGGY2P84QYOs/uM95HyBL5c1HKnpZGpk
lC0L8rcWfIX5IbJ1kT9LdFAdFNsZ3Kxia+Z2CS2I3KiPhzvHYtgA4dtSmekL1rjmbAs1S+NczfJn
PL3G5xbR7q7J5PaAVptenWX2j5VCIFmf1bIbqjHYyphVG3Kl1BtzTOe97BMNZofcjnMc16+jksSg
JB60jUij4LaxVHhfBvoMkeEWF2e+DP+wGw8afmOPEBOjC89zXgOwizN1KPXwbz7LVA5IdPGVrAmf
m3FIPzexCeNbJ2K5r2obcliD4ETE1qWK67QXuJyFoAbCYIOgI7a8ttOXht+2FYV+Gj9zWCYPfqqY
15jHybtYvFjG91rOa9zd4gnZctbfIY7+w9SQZXyTwoCv5hf2u1q9TavKgx1n6TPnY0vKIgD/EEI5
/HitnO8EjCL4LEFj6Fes785kN5qzUZnJsy43Kbjc2B+SuDR3NLvqC2f6u0NRuS5+brzNtb14HZIP
PHRp+pwWRbZpMEHaarH2JRaGeWGkd2org7u5TqOM/ZeqfXWioNgzJDEl2fOAH6lHYlOANVnV7M1B
QwSTSAb2jd1XySwtb2onKFTJiDVON0A+NXQ08Lk9XLhCn585dHMADGxo4xRXxrJN/rYFRMkokYmX
8Yv8xt5lYHjObEuXLurnXwqu/aaBYG0JklqUZyej4ISkTKUyZM+9VUYwi3rDKS18jZoizPa23omt
NOJo+YdLCGoJfQtSiuClAHCuBoVVi9NbaE3P9Jj+7kQden2TqC5OOu2nj0c6v4oxFBQNimaYGjRb
V7OIltRq5aSYn7ssjdwRo1IXNBX4O6jy64DO+EaaW8kJtbG7ITwuAJnRLzFFzt6k9XaQ8VHSAyVd
ZfUb1KUutXxdfR7IDIUwT6oz2VfGhe/y7E3SqVGX5yTaEfu6dWYQMFCVy1jgPfdqHV1JuLPcyCNp
qxpsYS/AdWrfVuWlJMXTc4oKk0YT8wqdccGP6e6eLp9E0Ye6s+zmSyCMG6WLH7H5GjZZqByjPPv5
8btUT+fx12CQR3ARR99ILbb8mN++iEmf2kxB3fIlm6nIsLMQJWLBOtktCi9oefa0S63W2FbQpFy7
VvT7gHaom5iSuOKQ6Q+z0QRbOfYNLB2gXyth3+wSPGJRv2GMUndT/0kxU9vh7hTvrHyydhWpOzgG
Nhdjak/PCp7Fwu6JVyWDiJBBuZbQR3xyEj7C3XEqpew6kxLJDVgjt35aIXesItW1MVt0MFjG4jMA
JUH33+z7iJaILlLz2Jpq5KIaL90cx1vXMjhDkyxPjrKZLn5oQ33Hkrau01FYbtsMyZNEAeviA2Vu
UVnVm9iMpAM9jJ9jbI+7Cr+6ZzU2KwdsPP5h2TB2Nu0IgVzJzeRa11v/YAWYls6hgJKeyqU3VgMC
CwVc8ePXfPaWmRmk9cvSWqrgdRM7bQdlqiyzOyKYwLnNwAqnHBjq41FWtfbyAqjyWLTcp2UaOWvu
lOqHmY0hmHycekvl+bE/N8dc33Z90X+dp6TfZHMkvKqWxN7HLYcr0BRR9uB0oHL/uGmyOvPqzmi3
k2ZeCmE6nwNCpei6si74bsHMTle6hYvblBkDP85GAIk9puLQ8LIvHXpnXy9zQMuZXD/aP9Qvq304
h/OrRJ2Qj9YQdNuJanSr912NI5Ke3lNt8KyKH1qupi1270Vfvcgq3kOzNOFwKORiM4vOIMLUUmDH
iuSONsNw4T2dXmaX1wR8tkAMUPmAsY3VuayHUS9HlqQck1iILTczy5Ei7L75N3p8oPJx72OetiPI
9dVq+Ew+XiWnBciv0SmmaIxBq1p6T6fvofSLUCqMQD2m1hhfdyaG6VEARpmF86XAjPN3sXTrQerY
UHEUWvsu+G05o5vMtSOXCfy5O8VH4JNi/FZCIswoyy9M7Kqx//ZsXKEp4ogDgRturGAKja7vyEmv
AdH7ZJtkunYl44F1b2PguBGgCNt4yualsa9dSdKsO2qd+d7cJclDkuAF//FMv/f4YAomTDKKSg7K
05kO5USKmBztGA3ltAUAF3hh6WKjQZba5h2CmY/He+fNsuKBvwk54z/rNCAVN5kgqRDZscH7B+pC
1lAxKnewtrJLM718rf92KH7NNG1j4Ei6TVRzq89MLGEBPYaKRwjb5v0MMLztB4ymh8BwZ30w70K5
lJ9lEwdQLU2VfWXjG8ctdQKoqT+rBW8h/q7tGvieroRJNMpV5dKB9O5v5BuDpwvdA9rJ6fwbaRaW
s68rx6FX9U860US3Q1OkCLO7wLPo9XoEZKIY6Of44eM3cb7XoU4gE8Qk7FDQx1n+/99OdYkbU6Dn
tsJep6rekKiDhx9/ffXHowBg4MqxJPUBLCzr4bdRBDbRyUyAwtFqQ2UTWwCoTZgmF171O8+yWH9A
1qCPbNBgOx3FJDQOiXUqjg1YpYt/5+da7y/hwO8s3TeDCXAY0C9QsNNBFAmvLmuYxJEEBuMqkKVg
r3dFfjAgVT/++axBqoQIrrAx4TN0OhS+XmBiM0O1eei7ZU6rMtey7sKJ/87aA7PlvbD6aFauOxVc
vUKjq0f9GFHo7ObANHdZEYvHgfC/w4QH/E2BgeZOq235wvsi+osnWH2bBgRJqnIARTgXq3UfF0Yb
97gcHZVutENX9jFTdOOsDb7hf02xFXKokFsD2fsQRX38pSZh9RPIVXWNA5/1g5K4usU23X5WwqDO
nblX/G9YK0iPgSbK+7ZMcQ2XctNrdZmeelyZkY+vbjx/zyZ4sg4hV8m3uZ1yxTVIFrVwSDbABejW
ljc4WwaeRubuEsOgJOUmxnL1G7mNQJBSJKwDfvTCxcEn37AHcR2dOr8Mt+1cosW061b88CPf/I45
VK0hadOw4g5EO2k3YRipDh71fbRNRYfzgmI2RnWoUyD0xXBQ/qZrvYksuC2FO87jQJpqJrVOohRV
ug3CpHma9DZ60nRUOvTwCv/B15rbsEiK1Gm1CdeputXNH5BgacBEZTO4FIxDtIvnAMg4VvA13SZ+
ER9skQz2xrfxD3aMXGnR3xKIjv1eiIPsKOfmX4hyTG3T1aoFFzFSIP9MGrWyn5KR4DbpiOtEhQfx
XUUltivrgRKmavS53XSmqJ/bxAKDquiAh95ABEzuiNHPv80Z7KCW9lhwlQ8q8+drk/baY5cP4xQD
QMdscuOuooUXeWnZ5TX29QNW9IUdxxpAVlEvFvWhHO1VufOfeqYf7W+S99joSxgxkyq3j3DVvF+u
KFfsqkp21Qd5/ar5i8ZWy8oiwTm/x2mwMfzui5rGJANzL2m/YAM6JLtWabuv1miJfayOQsFwvzZf
kzCdb7SxqegylyYxg0qBF9ZmbvOEsj2aQlIjYeKgEBdV6mDTPV/p/VzSjtbz6aHO2p05jbq6n2Iu
2yi3fC3bZGM9fe0rSTVxOA6Ua8z/MCQl+KKFlBAHiBiwvaj+UlmP3JEVTJhm/Mgrx5TqOiIzuWx+
DuQC1VslSlVMqeVZe7bKOvnkh/OMY1Mc6TctEvhki+E9Se26MVr3CMl8BxFH+FXJMqySR6vHLKbN
484Bvm7EVYGT8c+Pd7LT2/HbGcxJDxWA7hkqxLWbljT3Ug+MCY2Os+XLWEzQ2+xqRFg6svgRqfqB
SzRL5H087NuddLW/0GkHy6dDtvTKVidCajblGPrCPxrWIG6xgKye7VzC4b4X9c+qJjDFL3CQCWjk
bcuhq7Z9qvv7IFP1R+wEc1e1SkgIFXc/PknrOinwf/74J65nhl4iu7hJ55LgZH7k6jjpal/Vijxp
j4noo7skaFLX6mOTPIsmcBA1KJ8oRy4Bzu8NissY+zGiCR107/RgkZfYPbnLeqpdExcYErSdIlBn
Vw7dyfbMPn/9+CHX2/zykKCC9CiXlwDz+nS8vlS7iaiO/ujP1a62uNmP8YQVfqHUe6hAFw60N33e
72+d4ZaL29KLBPYEWDwdrtJzY9JIgTkOM4F+ujG32xQ26z0+M/0+5mQg8KfBQseO6m2bxf4+5I6H
GFJTnRhr6W1L6xqtYmqjv+wqN6fV6EhFFrthFDe3Ni7Q27mbpgun4TsvBdLCUr28NdXWtAU9bRo7
FNFwTEjp8/pMtx6UUMXpXsoVgk073w0HogH++M1oSyUD6kobGQ706VSBvAxpW+XD0a7qaj9ZkrTv
YfhtYJ0O27jtswuF/zsrYeEQUnFy+YUrv1rufZK2jYZT6zEIjE9RjLzVTwLhJKV9HehTfWG05dev
FgLxc4hvobwgz1tL0bJ2DgcQqvHY1FLnkhaOLTQWsxde3DvPxPMAJlG9A/7pq8ZDr0HLTsZqPOZt
hUGGmMjEGYxPHAftgSv6pY/33eFM3hXSMwVa22p1U67JZhCp43GJuXbgmYyugAR9NUnlK8DTpbD5
d+YQkAw+DVUawN+avViM/TD4cz4dB0sPPSjKhYcLoPLlj9chp4Nps1HDIuPZTtdhbkiWjxxtOsqt
+IaT94Ot9n8H0/i3Ofa5+/FYb0zS1bKA2quxHdFVts/ovUFomWMJZ+SYmTiGqAnOZ70pzW4fN/pu
MstwP1BxkQLURwj8I3/j59q4NcM8cJo00pxSFuE2p0b4+HetbxYAbja71WIhShkOM/h0DuwolfDv
ULqjFPQ9cuOYDARJtvZywZH/8VBn8MMyFplqNK0UdCv6+jukJYdVkW91x44SfANVW/pcoeq7GUqj
xOmzgKqgjTBA7T5w8OGcrke9KXf+XKZX5D31u/+bn8O+AFJPG4ge6Omjp0oBQVEPe/AAqbqaVY5e
CBrDXRbq42aawZ6avtCg3sPUU/0R//eOcPlOyZs9iQDDBcrUGdT9NjsodJcVvxQPq12qJNcjMFsJ
eBh+9UHuUViIkVLWhoawNbCe3+hhlu+IibFQ60T93Rj59q6y8N3xsZZ36rJ2zbnNdjYdXMeSEvWe
sDTLFaWQ7romT6/nVM28FNWTA/EPl2uiOjZtWgwXCELLDz1d6QiJwRU03rag1bM6eDub1EYJEuhR
TefYKQpbu0t0rlgh4S/ECdq+k9JCOOixfvz4jWrvLWZkGcs+xdkCHnj6RuVew0TUKvojW0eJvf00
f4aUSnk8mvITNkT2tql14Q2imnaNOia7KbP/imJffezmsnzG9tp0JUpCRyfQcgcWLG3sRBFuPdDq
tjRJQotgs3IFFoZdHeqeUfW+Uxgi28x2WHyx0s7aZHxsdJ1wdVHCujsoMA43mkksQ2nguYALRIq9
H0EMVTNNF+q6821Tf4sGhQpHvaOtySQJ0a42rt3TkXiL2Ju1goiTNBIX3u/5LOtsGACki1CBGmtF
WZnqQh4wuJ+PgSg6DG3IboN8lOP6M1yy7HvngTCygBFBG28p4Ve7k2zALxCtLB87eJy7Zu4rL8Xp
/MJZ+t4DCarhhazN9iyWw+83oCigKctNPFGOEF6sjUD1hJOV/WBlSud+vELPj1H40bBvUdlTh1Cb
no5E1mlN/6MCfe+VvUwwgWMo2WM5iWsD8O/Cfnv+HdLaViCEQcME4Dvb2kF2ldpvtGNiJCaeUJPs
ZJNR38oK+J7fxvJ+KuTiOZWxJfvjx4SOB4caeiSN9fWEzgTScIcPtaM9BObnJtC/KaEsv0qRTaiX
aQ4XdvJ33h9FCURjOq0A9+tQXHKGrbYMJu0oZ7KylevI3EUWFgOqZHRfPn4yVsTZ7qZTdqGx01kV
oGSrV6gYY1BPsW8eQys4NFWZW9gatf+buTNrblxJsvRfaZt3tGFfHuYF3EQtpKRMSZn5Aru5Yd93
/Pr5oFtdVwyyicnplymrzazK5IxAhLuH+/Fz/Psmp1jFPIhufR4i9GVXeizZn/IG1Mi6V7rYXk29
md06qgemPB9JQlt4tBqXN5CBGh2qDDBRDjlqGTbknF8p1/ovlcWAxk2tK5Wy1nTer6vIKQpq42ka
uSUMOQWi4QNcJFCkoygamhnkY7pEWkEQ1bUR+rhWv7X62HoG/kjsUgsohug0vjZwva/H0Z9pOElV
gaRLN0Vt5c+WlzYtwwmBwahK2T0XfQLZkt+z8fDyR1m9RgVR/WLmijbsrWFUvgR6+dwbQ4wShtpE
CYAhKfkKXVzU7mxGDRrXJ5Qm67xGZ2JVIJq28hFi2qvMmKMZiart2oJuBSktuXkyIqD41FzGTr3R
CWGfWxL1n7Sjpcd+SNEzsa3CexnHGNbMWJVhSSoBbN3K5Uz+H0APRyosp5ZrVBWYfLiSPEhsqWkp
hJyEwe4ydxDJG0KjpZSCxp+yis1+eBqRlEJOYwqLuYbjx3fw1yvAGfP4q9KO0ne8AwU4xsAK/Gli
3iA5ht9XC7OvXSOHthUqsij9Bj6IWsxc9zRWObqqXzMgoJBq6zFDbWaoZrMgkA0iqJrqF8q3Pch3
oFOfZHnw7xrJT3bV6DefatmevikWCgA7FCFRTwwSvaLopveTubOBekarBDzKsDFrxjJfsiksvaPR
O5PnUr4JIH3qzGjhUXPBlzA7A56CPi2JitjPUKg9F0zQTK9ZiDyYZRY3GcJz2yZAj2rknrk0rpS1
BW3d9ft2HgAgxqFLQEWanJGX/KnDLEMo2YZAcl5L2OZuRjmG+EtbnI04d8vzuCuF17kjCrRNuNPo
UHtSlzfSK+lZcwv9fb1Te/hnbaOElczQlzLhc4eFPfJfxjznB9w7U++HgIO+aIBcXie9Fja4ZRQP
kXqttUPNkOH2+v5dyLkxRbuLgSdnDgVCbFM8hkOHypJew9oK7gJHmTYKFc21bDW0dkpNWvuR4z+j
ldEcG73JfvuFj6KJ0WvryCykpbG0U7QlzDSkhcB/nJlAgv6q2Pmh09eSJqjSawX3wLoJyvCxrrzx
lpkABvo1r9xy9SHz033jtjILipyc7lUzhUs1gUsHC+AnUZhXJn0bIYlRMgnRN9X333pJgjtanyhU
eq23cG0ufGhiMI8eEEBMQohjYFSpq7C3GvNVDVCddrQk2NSjqu7Mohlurn/pCwuCe1eHAGKevDgb
+PMMdAdzCA1fo6TV96qfxesiAHR+3YoArnr/gOZcRoHZQaa7Oc+uf8yVZkFGu4uZ6NHVAC3XNqzv
hjStt7jgcaM6NC7MLFA3UN0pbp1P8EQHo7TQPhRw/+8/YkaMQHIBkAwc2xyjP9yfqKxi5K+r4M0L
OrD8NYLv97xyxnSbhnruA16YwyS6DbAfOG3xMjFIW9xyC+wXFWbeJWj67IROHzzzoAtjJwzoq/Ns
1enPKWPEkr0gZ6jRqiZ1xXyVX27VqTBy2Eu9EEa1pG3k27r0HX/he5ybpklHLIfSeh5IF0fjfdUe
hgy/+SopCKaG9KxWQNWdVR2nX9FT/jXkurS5fgTmqsjpaiEacGZ6AADEhALheQdZp2xO83R6OYza
rwQo8DzZUJevyPVJIBi8stNoITiwgJtGqMYojoESW8htz08748tgF0G+AmAEMHm65WbeOmHYIJKM
onyw1puovtWR+11fX+qFos2pGaFCNJkAT6J01mJ2CjpVM6meheu4s0pVebSkNDnGg129pAk4WLVr
YAgF7+AmcRgcispk8K8dy+NYRvbCE0zArs43AE9KaKTprBKvxI/Q1hDTtigrvUqol2/5vyUQqtJ9
SYOguE/MydnEjCStkcRFfctvEwq60/BNUmd2TVR91woKkQuPz0ubRdl79nOgPGV64qffpCodb/K7
YR5x0fpdzEjKxpvzXClBcrEeO1oumdLtGrv/BYLYORY63Kbkifj8QddWul0nbuPY/R87Rt5v710g
Yq6D8zr9WbnnqyYdJtpAnda7lEvTdcEo3sKtEElj5i/Cy3FOVngYADIRnECQMt04hAVzBLDkoj0/
Sb/VUC3GTVgqiQxGXoFVmFby2m+1KXMjRGl3mhzBRlugo+W4ql47jw7tXmhxGdVd10VouEo0yOGm
8QZrodp06edCNMDGMN9CtdoQ/LgSeJaZxXb0piFaeZiQD15JI+zIeHeYFCYAMpol1c914IW3xkjC
ECDPe6vLFrJ9pl5v81IudrLJDLPRVhGSjOHfQvfVwkW/dKqoOcP6QTdNPicSGy1KXYE62K/FOFWu
lKQIJCZqedAZqf/uD173Mxgq/WvuJ4hnKg25u1EPAECZdpy5MhjWNXLqONSL/gyqPt9BHC5AKtpW
lLtQRjo9WAirtrM2rPPaxIxSGlmfrX1d8lZF7gQLZ1gY1vjbFknce6XWhMJZ+FyhBGeV007eayHb
6T5WK59ub92vmKMwN2XbpKsoTz3U1kbktH0j3bWJ5x/BDcDyyZXYaRaKHINSSa7cMSVYQxJ+m1KN
eC5bdXQTMhi4i+1mZzi9DCJC5i/Dr7ZxEIVd+X6avF53rOfum1YZSkOIdmqAMMTKe9FB7Qt9SvyG
tpp301vISCn5rNb1b6qdx79D0ke9h3lPTgPVDPQi17TAnQMtFfYMrXlU1Xo5fgsG1XEDPzXW1D3b
daXY41KafR4UAf/QFuEY4AQA4Z6eBeRvs1HyvfitUALTLVso+KQoq+6rNG82MnfjBiZy8x4VcTTi
tQElWm+WwdRaxQ1wXxsISs0jo5ZQl6ZmvYYN29/UmuPtDNpjn3zEdxfulaAG8n6iqPcDT3MA3gLK
F/wVpdvELxAPfSNtNAE8Q/H6JR2GEjHlvkPrE7hJeQRbUbwZLaHYlZ042XdVjcZAoI8twz16sS2G
PLjvvdH7bPQWSqCZEaXP+JGBCqgxxa9o2jtPfVrED9KAH3IhLgTQBksx1OZWITO6HyNr5Kqt5t2j
hlGmCHw1cN74dR3+RX1zplz1Q45JQ9FdYY+hAU/RYLX4E7d2nKUNz+0u/VTpNmytSjMqFazZA1T3
Tq0yN8XlVSQQD/BjZUrSfpVLPwNqk8CovbCf8ztKOGyA4fGmdPx4TljCAagNQ0oIi9GbkSnB1jHS
al1Qlfrex3mwwfafovBn8BygeNigqLzMsPLTAyd5Kv0wXYoY/DHNtVYW4dqGGWml65WzUcdhWHiI
X0j8aWnODUAmK/BAIno9HyRrKpSogbmjVincjLbzhlTs+Lnru6DczPriDwz0M/ibJokE5EcO4e7p
sgTpn+v3+p3E+HSvHYrbkJrQ1qfD4AgXm79oOE0pdW8UVqp9pss6esK9sy364tZkeOiW/MN4ZGwA
VRHb/1EGYLdDB/y63FbVflIMfyOPXDWUxXtyZlgEKYtGm6ifvvHqSRfYg87cEABHwgNohFl7BxrA
0y9lAywfkqiBAwEmc9ji0BKFnDv9V0b8RxRrV8nTTrS7/lsytv8PmXPncf5/+/1ZWPJfMpAz8+//
/l/bXz9/VX81v37+x6eG/6j/I//9H++ry37hIz6Sr81/51/8uab2nxQNGcggIZwB93yzfzGwadZ/
EplmxpZZIIiA+2/+XEX+z/nFq80z/zb/ZS61/Bd/Lv/LrFrnkPtxOwC4/An/mvCm4w+QpXJowegw
GwxZ5OmBmVFkKVrP8YNcwzpvNxtk39xOpnqYojPsfP6wWxeipBCK/7YGA9LMLUc8kIXjOYWjIiGw
GD/kUndTQfWvywtFnzMLtG9mRUMT4TSG1EVO8qErSwB1qf4AGaSK0HCfIuyVeAsO+GzXiLy0OWY8
M14RLojTXUttS+oMO2keCiNBprk19E2J4tuub4tgg0J6gSC6oi+l0XOU/OCK3mmH+TdywNnyGaip
CbOwgNG+fqjJlO6R+f5dWGOyRgfA3lfZLJiA/uWeyV6EMyaEWEn27WGVdea/aLX/WwW4M8JdMg+4
8TiXVNZolDlCQEAysJfo/FYPTRba23zKFSCOlfJFii3/xusbf+Mkqr7VQ0QTGSqkZ5da6KjZXb4u
ESXeDwNCimOioeluzPP9IVlJNpYFRCHdlzzTc3SlexgAytbeKSm4MTc09e7OpMX07EkBEgp6kDfk
EbZ5L0Nl9nT9mIpO/++dJp+bZ225GCKaL7EjEiym8B9IhKutZvRvOcAmlxtMHRON320El9VTmzNF
n3pWcGDsGIBjR2ncA321VmDr2ljq+Blkfv6Fmvz46MGssTYHkyZC3jULr2EhH+Dn8mLh1cmxnwlJ
DOFzpNkI5wMe5gH+CnPXW62FNJ+jUb3unY1R0WK8vj/nl4xxPJ6duCbCNI3Z0+NvJEwNTbEePsgh
GiIZiuZDs75uQtB0YAxvHvn7YEO4Ylpj9mNhaOFDvUkPE3pl23oFOHgjrTgXLoTDG/W+us3XUO0s
rO58N2cSGfwqzRP+KWZXhSyZ/gDH8kPYbK0puA8zejz2iHj8EnrrvZNxeqMxRWcPd05qxYvzdCPV
JoireFTDh2Zr7sLn6LNzzO7NW8678iW6T115l90PR3VnbYstM5C/nAfn6VAc8r2KdBUQ25Xxu0dZ
5hgu7P58YK79LuFAxQAMw5J5hgetvxuVGGS+uZGqZuf10zYKLTcASR4FC7nL2amCGIChNOSy8CsG
I3qnm6FPUql6bTg8ANf7rcfjzmA86k+/7bsNXiCA2bgzonyq0taFnGkQfJslGkE26hAt7kd/HOJf
C+f3zFkLlgjgJ2XjKABvXWEJtad1fgvSev3DWFWr+rj0Gjj7WFgiQWXKkEjOHLtQGvCZmE/MmbQ8
onekeT1IdGZPx7+66S2su00SgVC3FmqC88E8OSDvNplrmouizM8LaYOeTBoSGMXw4CSUl4AbM8a1
sYIH2/lUJ8rKKBfC+pI9MXGQGs3pFOwFHo2AJH/oJqTAlN9m4+19p3hQ4wWDlw4jiRnU36RG83+c
fj5Z7ayhNPPhQemDYd8zQ7iyEntaOI5nnw5addpT70BHCi2O4Ej9JG+T3qjLg9Wh2hYwaxDaa4eB
EKbjXb+FUycP9tDlLKQvZ7v5bpbM7x08LIvz8RNjgMhEleVBcsInWYq3jYcft+pNqebfIBF0/Ub9
85WC+oUwa27nAMgTrkNpoVnuzSstGUWherSndbetDVjw5GrlqelTa2S3tbO/fgvPXDmvYLA2jH6B
A5wlJ06/YhpWTgPgbzyEurdmvnvjVTsrQo+pyH5ctyQC8bl/83wPjAoonvJQFGOinSeVHmiT9qA/
SEf9tj/Et1Q61M8ewSpYKTsGqTe65bbySjMWPqeYjf5tejaKTgQTl4K3HnJtVJ3a0JB/M1eEzbVB
iXfk8Ven0Mtj8fpSL5qbKzlwJNMNErH1aD+E2oB2+oNvy6uof4RxaJf04x29p1gteSX9+331f/Fi
eF/bB2PCFzRDyPbC4t3YnS19U7znP/378yzd/A8uOWge4QaqVtFooQyLb9l77abNJxN2RWaQr1uZ
3eFHd8nsA3OwKpMaM8f12dzejKkJ1TT3DxkEUtusrL8hnJXcRGOoba9bEv0WlrBCAs7jEb9iCUEU
RT45nYIpPDBrFD4EoJXWXaAtFfTEe4XXB1eswRuizg/Q94L/h56or4wzXnHMjoGkQXoX2NrnqSuU
72EwgBKVkwVJUNFfYY5RDqY3SW2ZcxUzMr3qomCC0vJIARwUS3DsU82lqrIea/VTXyhu2y1c5wsL
5Jn6/rl4l5OhnTqOogymMiq7+ojaeu42Sr83/ElGZ8K6Kztr4QyenQ6WR55JN1eD9on62qmxOs8z
egtVfWxwx7rWjwhgwjjtGAvKp2dng2ADlAuu2BkXSOg+tePFBQBNra6PbZLfhe1dKju7Pzx9ggXh
NkFFF8WDh4XSAoImH+0sXnA+F/ZqnnXgGKuUt9it0zUUeWepnd/UR4vkTZJv1XovhUv0CGLHcy6w
fLQikjekSj15TowV/aU4Wmg5vsX5SkJF5imEC81NfvXeGqXM65t35lcFo3NG+eFSwXM15lTw6yNo
XqbvJGXj0QkD6bYULy5cJ+4u1ErgT/k3MSrWjlTW9nze8qHgTZo/6p6EknYcuD0UUlKjlG7f/by+
ODHTmXeUNpiDuybrUN87bx8WF/gKWsTOVB3tcaWWrnXQopsa5g3fbYNV3S54wbMH/GwOiATkG6BT
AG8I6YY5ecD2DKPiAxo3xaM/uc5Wu5vu4gd/N+3ivXbr3E7fpJ898PZf+dv1tV66Zx+NC85Dr1JG
LzqMy4x6avkjZKzr6xYufUHwcQAxZkpi1LdOj0rq5X3XpVggnqwDAw4aKFg13wjxHNPBG7NveRYu
OOELl4JBehppUOfB6nD2dqKgZ6udJvXHQVFQoeoeAV3d10q9VnJ91ak9pUN9W8XfBjnemLnj9mj4
edlCRnd+/w2q8VRloDqCVUoc52J+pButKpyOCgrqVuWtm2FvOAuH9dJSiTiMDgIag+jyLFut7CFk
68ejoroe/R1lpWuu+sP+Mhx6t/zevVYvKEpe/6bnIYeVfbApnJpaiSHJ6X1WxhQO2qVpyvhsNgu1
P143JML08G5MjIIcIm7zggOocHp6yimkolko0zHF0XSuWbqIU6o/rW9d4mbpur7XXqYlArTzO3Fq
c/6uH+6/BwGKH8vjhKQHqOnhrWiW6J/f37knSZawLCG8aQq9+wRgylGjVKTdlQ+DK226Fe/FO2kv
rcP94IY7VJrC3A331S79Heycz3a2cDWXFiqEwLoufB4Jw3R0gvBWHW6Ary48Td8T7LOFziWSGZDG
VIQQKCbVilvmtKfjeCszF77LX4OfXbUPciDYbr9LPtmfDspGepJ/eK0rPUlP0aF6jT+Xa2djut7d
kqC6iJD7+zwxiAoSEEjrGfP1RBXWKo1UPsavVB0ozRWbmbDnkya51telJ93Fu2l/sCZ85riAWRsS
Faz97n4a2t4od04N/M/VfWKYC/xivMnDrbfwEBEJnc5WKXxYLbD1Vuuxm/4On41tsNXX8d58RFn3
U3gf3E2lK78NC1f13M9zaxyHGQ5SX+bKhWwHdHkw+hI25d+6dR93N+k+0T4RrLUFQyJE5311YMXB
dHKq5hmO0/vZlkZO1DLH4/Cl2YZ/WZ+nH85d/hz7bngnv4wViqSoILsmqPgvS8zpl67MPMRFy4ZJ
DshfT20bkuc44eiNx0k13UFaqdNS1nghH+BR9MGE8PEsPSksIGvjUb411lAGb8ffxX12r+7q22wf
7fVdfFPqG+2QRfuwcJcISJYWKITrsQ9SNa2C6ZhMieQWg7QtW6TIr7v1i0bgz52TY6oeoiSCncBT
mqFQgNou16GPV3W5kNdcir0z3/R/WRCWIaUQORQJfqeuXqcwvktG66ZM5Zvr67gQB6kUwcVDdkOV
UWT8DsMWvpLZjbfOwRm3bf9WZRsGE65bmT+44ENnADNhkOcQeHXhvE92GeXR6E0H39cPo79toxeY
up/G6d6R9M11W+e575wtgdyiVzgrGQrn256iUYmczDiokQPXbvAyOHs5vHM8jwbl4FZNtp66pZLD
BT8JRgjozcyprNHKEr5WOcZNFZVtC3WJclNM035Ec8Kzpd+ttB+tZpM25ibJsm1Xfe9Uew2HDS+d
JfrP849JCw3oLioQoFHPhiTNQANkGMvDgVHc8U4drS21/3IVlvXn2paW2hbnmc2sSUAjZVYmmNth
QmQsoI6R+kH1jx5PUXdo9E0OB0uTZHs78XYB9arRiyCZC/a2/9xVLXIaSyDps0tCRwdcJnDHmRr9
jPPO6yLaob7uHMLS5g7qBZ0To/S3euyHCw3hi6ZAydig4wHriURNWlYOfUiyfvCMydgkCcyYcu3Z
LlKV8Z8eYV7a70OeiMHxbBR7DMnQyGHry+OxnyZXphM0BL/C4QWW43s57dApPAbNQovh7NbMJud3
/owBokMmuGy91NQKIMF4rEvYdozsZnCUdahrj1RQVqPa7Md62k39knTPfC1OHMNc9Z9nGefKFsP6
wssRUSYrGZy+OnZqifa21HV3TuJNmyEIVDeK5APUGcq+M8d8e91LXDi8WKbswIjBLEQlgiPoeAGD
TMoay/EuD60bA50ySeFZ7hvBdxo7Gz+Stx0Mo4a66zxbcU1gztd/xIXVs6eED4dzA9GD4BaTuhrG
wCqrYzxJMuQ8qR5v0DwvgHM69U9TNnzcVaE8dkq1VJV4l3MVdp7aANd3lvaZX5lCGtAFchsnbXWs
DCkMXMeUkl1uxc7RsPLsQQE7emc5wYRy05iuCoDAbt9MzCo6CkULy0EUcAwAGAIfniqET9Ag0Ffv
5LRhHvmriQG9fVyZg2sVabm7vm1nsRcdJIKVDC6H2gan9vSnwx4xBVXiVcewR0AUvFW4HiTTWbgR
IixORusIh0KaxhyXhRVhh/SymIbMoUIURQ5pUqMUG9Nov8RxpNx1dh+u9Wl68rOkWvWRZm8iuyr/
sEf7/gsASAN/oYtzFsqmMIPX1JPro9kV7X6qkmw79HaysJ3nV5+C6HwJGC2fC5XiOh0gCzaUX8e6
NvUNE4rpX72XOStzHPtPcRK3cNe04Q2yuv0hL/Xk+frXvHQJuIdAHnE7c1Pg9GtWel82LcjYYx/p
+s7MSsbT8g4VaJpxStFHW7MDRyrp0ri6bnj+w8INwJ3PUyaY5msLx8iWPLic4t48xA0dnNbRyp1a
9+3K49yvpEjWblCK/fGHNpmdgPkEbCoB0+T+nS42paulBJavceu+S9JD2HsrhiPXSvLa+3/Gy02U
EmwJ6xvQ45bawlOPTpiuYlu/Q5X7LreWmvxn2/huZu40QpMEb7mQb+WTbyst2iJH3XDNXz7VxtFV
Htq36xt3Fn0FK8Ipgem7aeSIrKkrh5s8t1Zhdxv400LN/uwsYsXBI4IPgTaFEurp5+FtFCPkC71G
X23N6WbUboeKm79R8sdmSYXkLFmjaAlGfqYTI00l+p3akpoxkRNrYEVfGHwwkg0kRtr++q6dXe3Z
BnTzNGRBMAKJPLWhwMdXN2zcMdCRTvfq+CVuJtcGUzLp9cpTcijrRuSXK3993fB5eD21LMJLKA61
yuSUMu8j5mDaPLwhT1pJ048qDZ9z2YLxoV6rprRpQOa28po5lAUBh3n/Tq73/AuASIP4mclaxYyG
6G7H/lAoR8dKtpbkbwLnbWSIvk2fGl9biOTn+f9sbfbSMzkKQ7nC16xITlGUKZVjMijr3jJ3RZRs
6kBd9030qg9fvET9EuSfDAbDeyl2pxaCpTxZSGouHSkSOAg1aDsp7zrCH8t+WarkcQTH19GYpHVd
f9PS0LXqn3K9RN5x6VyB0yCDwmExrCmkbVPs2FFVVcpR+xQhNVl9K8O7/GfiPZf6EYjP9bN0aVVA
ZRXeM0RhWpOnhziUlbGOY0U7wpD5bE3yHeSND02Vfqlia+G+XPAyELz9Y0r4ikMUDqEzqBq9GvUZ
8pBt2wx3w7BEg33paM6PFkDKZDLs4emKyhTuBkQV8cyQKayY0v7iddAWNHr7qsX9TYnQ3MIenpdk
eJuS5cls3zwyLr5P0f9toUEpm6MML+mXZFQQLq+QB9TUYFz5aVrtcYe/Ejm2Nlas55s+azdd0N1D
MZS7nkyo8sJ0PeVh+TCi9vBQxPUPCEbDXWjU3dv1D35e/INcDXCHTFB5hyUKXxwaUVXxmqQhSnbz
9GD2tXSaYpM3qE/6zLyvdFLRu46BXzeQG3mTWEW3Gcupha0Glo0WYjs3baHcyhNH3V7/ceffbuYB
JExAU0XWYAot/4rw0BdpQrbU2YxjNNF9BF3QujOGaaOZEnKnUbHwHHwHwJ66Mqpps84hQE0g7eKc
gROo6MTNeFfmcaxvvt0GP/u4ST6NPUzpLpX4/tuQak6+mqY0/Zq3oWa6TSTFlIXp33waSjs82JKe
1W4OmrRyR6i5XuIkkr4VpaykPHsscMHS6ITftFCZCrfnkDiu76nqUxQ0MtDIQJ1u+6gxnvRClepV
haCwDTVGgtQ840PeZxtOFP7woE6wsppGfcikgnKmooTxV6rnY+TGtmR90yO1f4qVMYaeqmj772Nt
0tnt0ij9LFPWBq+bmN0r4JH0e9+3VedmZeofh552xsKNEL0KLVkAFQTgWZCbeQEhO5ILvwY5YpZH
XPfaHzajCpdT0KzQs7t+YESfIhoSLnsvyX2tlRhqbRkCNkbDkqPjDQvLmX/uxyMiWhGuTEadJ+8y
rBgyGFq4LfI6X4jp4o5RIKB2R4xjQAmKUbFUCGmL0mRK1B2TNDr4ASS4oRNBTYz2SRpTXbu+beKC
aLWCdOSWoUwAiZvIRhBlQNiKpOuOYUBlZ5SLelXb4P2vWzkLZJRXKbDwvmKOEPIWYds60xw6RQoB
aQTdpqr7wO0a67kpe0gJNXfsJtqRdraCQuoPTwXvLAxDgQ9X6zz+KjwE7N4cmrxMeVzqpptXmWuV
odvZC8sTz967FbrzlDfYTsLnaaDhPQeITcsockjdWm2PthK6OQie65t4/qlYywcrwgmPQo/pPDPn
mRolEO053hu9hyUBJXFamPYwVuYnIpZ4Qok15NaYejmwI96JjbdOIutY5pPbNL/o467iqUBbRL8p
nB7fNQVErNHVtGHgf+lvCmnpKpwfG3Ifuse03/hdtItO93VME+QFdC94HKRklTkmTL7FeoqBSKnN
yjP0bdk8MaW4cCXOQg/DL8jlQpENUh8+R/XUqo6kx0jrKHxEgNxwtuFwa8C4pO/Ttz/9noQ2ih8z
Knwu8ArfU0+rWlEzKXxMlEbaygjBu6mhLpX+zuorvLB4/sx6VdRwZ4Dj6XJ8M7HChJHDI9Owg6vH
qgLKpx+33TyS2sMhTNzSKe/Uf9UjL5YwL5aAdeLB5Re8Nz7I+GQqYKLQa9aHJTqnSnPsgF7D65T2
8G+n+UJSuWRF8DFI/oFvzuXmODjMbacA/C0mchbOxiUjBoIU855SMxaVv4ae0cyBGu5R803CZixn
xYuESvX2+tEQY8C8YwRLKAghFWZkXziCFkmPncNazCW0si0j6hXqKVK1Zoo/3JZ1WS44sLNlkWJB
kkbKAyHG3NU5PSNaoUdGpinl0Tc7XPPv0ni5vqD5LAtxEwOglTkIM92McJPJzc1c7piHTizfdULy
GFpEwev/zIhw0ocq4wRAtH4MGdWPyrd++lRaS3QKl7fqn5UInwYF8wpqSzIAJf8Gs5sbTuOCnxe9
HjnGyV4JMSstAxP6c608Quc67NPa1bmoEV1q12s2fyg6TyFGsDav9wOGBSlYOwFkVR5T7fOsl5D3
dxQwFq6N6FJFI4KrUwr0DaL58xc/WM+0L3UY5HmhL5hZ+jaCC5gFYxpGkiCM6b5rAA7DpSfC0jGe
1/lhs7SQ+VWk/cojmpWulD5axmfF/v0/O8XCXWT0Ow2jBBv+CB7Y/ktLX412oeK9tI75CH5YR5ib
kzV1HLEoZdRMAZqFXORiO3rhc4iA036qo7pwWElnh4zVB26pL5HGnznK09Mrjj4lNYsoSrU8Wkp0
U1o9YwnHXoULufh+/atcPMFEz1nmlflQEeopNxBlGRXXnqfFxqZXY/TfrFHbWM6z94f0sH9fyQ+2
hNtih4xfZvn8lKmcVWvdK92LmQbr6wu6eAQ+GBHuSiXJYdKrsx+DAzPRbmRbWin/L88/ZgP+2Tbh
wjR97FT1uxU1WBUQYteS6mJ61WZ/fqQBUNLeoBBJs1wT1mNKauXUkozzN4uVjv4D72UXQabru3bB
N1NMAk3Eg3ZmChbiWNnWkVdUdXnUHDrGPK4hkkbazu01uqore+m5eeEjYY6MHEwcRYmzFhx8fvTj
e453+RW2KjfWYjRattfXdFZUfX/UfrAinrfBSBKKQeUR2cT55XIoHuOnaHRlZJM7t/wxPQRP6tLD
8+LS4AyaMyk6GuI0ctyEqqQGLd/LSdae1/8y226tJ9lCefqimQ/1ByFcWzYVcjoRJB7RXwNYr0Q6
xO3P6xt4wQmd1DiEgK3qStwYEjYiL0Ey+alSXuoG9us0WcgMLn+pD6sRrhO60n3X1Li7HmIDlXae
O9nDQ9WrX/LEX2u5TRev3dGQfjbQnkmc6LaztF2n+guBdmnFQoyy8piyaj97qKhBOVRdaw3T67K6
sxdVts8epO+n88OahVil2HGuMKJSHusAYsB15rnN5/rZuolfvGSlpWv6YHm6yrfeHxJczm7442cV
laljRUpi2JfxkFGybhLP7can6wfn/G0mmBAz1haREuoW5RGyA+dLO7nK97h044aZs7Xjb1Nj4QAt
fDdRJd5XlHx0gEIctcFYx+ODGsbAS7NtI/0/ea5/vpoIvQyNGO8ZYilUy40e3pZxt1Xi1+v7t3C5
nTkB+ZDGpGnrV/X7F0LS0mjvkCjZy0taKxci/8kxELyjJ9Wqnmt8Izntd0pXuZPpb9S2d6X4UCn+
7vqSLgaYD/s2f8EPS1KKKpSMed86qM2H2AMDvCumfO3oL6hXoaLgARtaetMsHQvBrXTTfxkFx45b
OQb9iz28TfXCsIXY9v37QtEzm5mH5n7s6dqQx82ytiE9b7J8GxuySynaNQE5Ww7KuE1+aKe367t5
2SKCf7yj+Zd43nP6dGWaTMTPwll7UXRfZOMqy2CZNOxnKLBXZbMENjoDjv+9yn9sCtGg8UOnNwPe
0pkurXrtC9zBa1vrIC8Pt3kO8YK6VxzEOm61xSHWs+/ItCfIRKhy6TxRWhKCXZBbZlKrknFoiq9a
giISU7mQ963B1m/+cGMFS8IiHSey9T71zUMlP3qlvNdqFhjxVG3Clwa1DdoL2+sWRdp4fPHp4oTL
ro1mbyoeJvXdWr2tX9VpRc9sgEWldgGSuNaNv0lXdGRejdvRfLYZG7oL10v9jLMO3/vPAMDDCA3C
QbCHnR7iUsqmpJv4GeFr/Vf/u1pX+/q5+uQ/Wc/FJvmr3bef8keM00JbL7a/L37gD8aFeDEO/eSZ
KsbNh56SOfwhiqtFK9RKurt6nT4Ou+Qlz9zh1xJ9yPmpnnd/xt7OMqAqCKbTZcdaqtkIXZmHoVp3
nesE67FZV9ImbDZe4xpr9cFcOGJnflewKMR9ORkRLcyxWI7Ok5p9Viak6P1uXXmvE7Ir10/XWSQ5
NSa2G2UnC8qgns8zU2DwXNpWuR4cecG5L1kRPl8iTZlXxSwprxGXh4uT1l2u/Li+lDOfJyxFcAI9
yGQtNecDGqQ7FQ7hNnNutGrYIGa4NsvKRctvAcN38ViCOOdgQPpC7/T0cNjlVNEX84xDYntumgwr
I15LyW2wNOR1ef/+sSO4gDBJ1G6abOMQ+ow9aYdC3qnlwoNhaS3zb/gQgPs8mZQ6d/Ch+eckbdeQ
uLo2A1aZseDQzhPb9w/1z2rmX/LB0uTJWl7TLzsg/CA/OT+aT5nshvfqPvne/ugRmHTt1G2Xstql
PRRiPToTg1zRBz9k9SaoehchBmQ+Xq6fwSUjgrfQSsWPoBM3DrrkbOww3EbprzpSN9et/DdO6Z8d
FFyEJAPDQQ7EONTZptOPUrFy/rJ/8vIx3yR53YZbs1i4wddPhyoL3j+vQXDzFDAOZb7TnLsEbRYG
DqAjvL6yJTOCo5jGQg8Sn49k+MUKnkpQwF+yYa06Swy8Z+nmyRk863XJjGFF2siHgv0y9F380TwY
voOzRJZWQb76ny1L8BONLMl5bLN7jf7DM/XbovzO63/VV9r6uqHzhzIoJpt8D9Za5obOJrNTPbOy
uh6Mw8D8XtSt0ucBjjI3/Pl/mDuvHrmV7bt/FcPvvGAOgO0Hkh0mdo9mFF8IHQWSxZzDp/ePc/64
V80eD3HsFwMCJGEgVbHCrh3WXsvpfdN9Tg9bnXSL6bkocCwDLv379INQ6F63e+kTMPKa2vCjoyEI
A0kwd/f9b3rjTjHCUifkBYZycXXYHbDi6GcxghxVARm7tNlPBaR8VmJsPb0bQ619HCkzez2iyegx
M4WXVzuh1p4W//5/+p41zsFGrieuwLA8ymrhJqjhmk3pZdbWCd/6ltVzqApwTVrPt1jW4OkUHuT4
e9FvNci8feAAulDSXRoN1+ks05kziNFl41F5zh4XZn+YIojmdd9Afbl068pF6ReqnP+bNfzPqCs7
W8yTXMCFbDwWCzTppTW+mFs0fG/53Zy7/4yxOndLA9RsoUPxCFLt3kADeZc/W4+RXz+ne9tv/P63
+G4cNC/bq3/Jret8Lf4qjv9Pn7lGueoB8AqlmozHSemITx2f0DQtPr4/yNs3+N/fuRZlK5QqSPKA
7xykT1OEvvjXf/b/G1xdmxgUyPNC778m00biImjjsOrOjZhTn2bBX9Iob/UZXvWbLMZhwR3CBQcM
8QqKYgMYVNJG6c+JlMujb4+B9M226/5LMs3dV13NK4GedFd/FmlGOrSL9JjAIch6P+nC8VM8KEDL
p1QdvilmaYweEIwwdUu6WT9rZYxw0kiyenIzCLZyN5OaVqLbvmo3fNi17798BUhf1eI6AfxYk3k4
nVa2IXpT5wgFxJc+r3pX1FVGJtOKvBxh8IXGc+Murf3m1zEhDuG9WHR11k+7lnZZUTlae8aW97+U
QQweCNjYzQdIJw20m74mcv9x1Iyb98/FG9+6EFEv+goI3UDMeekGCkdpqfbLwxlCoKchivN9lAnA
zR01BSjMooOaWb/++ZCsLKcQdkYiupV7MaVgKofZGM6BDetoFPS/JC4V+k4vrTY/BF3a/8OHn7Vd
tvLfA66MsDAg4q00azhTP4l2Qyq9OJk5uOpEO1bTBP8wHGE0PgqO00UrSYbw6HJFFbs0RSiPw9kJ
ItVLplp8MIPhU5Fawc+m7rd4S9bO2jIcHEcgtBkPFMXKCPPAqGYa5sPZsGAG0qau9UOI4LysSAJf
Kip7wwe9cntpowNKB1IVVBvloTXcLDSMpowkWzun1u9YCz8YcHgmpX5MZHy3QPVHw75Th+xBVOW9
jp7Q+4fn6p6AoqPwBYsIGBW4n5cH94+wxaltQxJ02p21SXwb9Sa8meSw9Ya8/eSUGlKhZWS5otxi
YbpqdeCrL8ZdtuGPcYfAHNJp1PhqoXweJ30fGdrdIKn0pJbuXLRuAxy3boIbMSjAYEeNZpx8w0as
3wj0v6B9AMeCeBIcqmucTJ3ashTPlnk2Etn2C83I3aGZtkpjb47CoSFlqeO+vq7EH1+qsLv10qZ2
Rg2oOuSZhvhMQg/H+/t4Re63EOtS9aMbFN5tAy3NywW17ELrik6Kn8YRlUc1s23hBUMgn9DBywu3
ynLzey4amhvSuEChL01b5P5KKy9fQlgyn5CJHA9iam/Cpkj2cyhXt7OQxN9PwT9iZf8/cq1fMLK/
y93+/yMrO1bw36yB16zs9a/8R/TfzgQZ1zzs/Mu/edgl1D/+hYrXQge1yMK92vK/idgJBfR/LZUE
wiAZ7b9X1G1e1G30P/+7ZP0LhiyIDmlZskjrIUL1byp2SbX+taii08tElMHv5Pr+1/+4oNFuVn//
U0PktQHoP5HRgvYlHAIW+3qegWus/MdWjEobAzh8GOIu2Fc4KHftIADJ9lzPpB76h25sh52ioBwL
2dZ82+VFvlPlJPWH2q5cYZSjT7QD5Y0eyXvJ1GO3m9PstjLlyh2juHuJM1PyRT5/qsfuYzXF3wcx
di8olegH2SDskyTaFf7YjGXRwyL/87NWpTs+CzvAe00jpblIeK37KQekyAruwviQlrN9AwOi/K0k
ZQNJlnR4nahMvBE2cXTWzXgi1C22OttWRMtMgRnoKLRgiohzocu+vMBmbDpCKxX5YY76/Re7mvIz
3fOiOPaJtMvtetwrYyBHaOqo4RclEFHp9XbQfpZnpXgSQ16A9jInfXDbwpmPWQKM2oVyNP/SoeP8
A5Ke7CS0pLsdtMZCzFM2xM2oDeA3olnc0Hyg39d1VRRuWqAV4radGBu3alI4iNXUQXqplYSFEd5K
jqwSZ6/fjRWmzQ6244V+beW+1FXUTUpVjw+Z4Wgf0rCtZkTFHKlzC72pfitxBOVKn6bDHtMH7Ggc
Av12NGjnVyvHVcAlgUGbMvEVtU2t33giVpHgMjvuE9cRZkekDtDnudwVkcTCSQdFfRCwt3zP0yhN
6Q5LEKKpJv0rjUfGtEtqLTyJsBxv0x7iOk9XKcAS/6LdLhEYY3yHJNiArly+Ksu8LOTeOCV0KuLk
roOoJm4cM6mb4aGOxbd2KX719jY+dkmAXdx27AmdcXz/31KgWKo/X+k+MEI63av5QSb88Op6wBlC
0smVjeg5qar2Frdi/qVEqrSLZhm0aZZK9T4r2+wlS4sw9kzka0zWohfuLE9B78ODBxNzpkkHrZ17
PNS8ooXEscSjCRuorylTC0lzbj9lCkRqHgSL3yejgAJjjCZgk40S68/6aGffrKz+FhvUbnZRDHE9
fZqL7l1e+wMK34kLvF6ofmMNDJyY1U8OXuLzDKdbDtQb5xezgemlBQ63nxrS5RrV86AWIhrlB97f
9ouaTPqimZ0bNZPVJE8q4mYfUEDTG1GanjV31rMZVRnEG0h5Of7wkntaLdKfGxZtOZiXWwfrPaeD
nn/CU/rCLqfVNE2bDKUzPeQl5MxSMKsPyWRmfqBq3U02yLMnScNwMxf98GmeC0TnhGEdpzTJvmzM
ZDFcq5ksTSJQuoFIBma1cjEVxEtFXkoymkcFVcwgNUJYADQ2STQ6Ath4ensRFgJxj0KevhHN1apb
NCxgMhpFuUtM7pLbTaPpvz+zS1efwhtHG/cPRimAnuClVxa31dIWlbSgf7KS/Hupsky2ESUeLOZ4
m6O6ERmub+zCLkPuknSSs/QCrT1taTTQZRtM+akZteqrPqbRPhN1fnz/m65eMgJ2XAQIHggo8ALX
IDNJUo2kq0LlaZIhr+ybVNo1VQb5V4CPO/VUdeVM+1ZaQeI2cFp9E9mQb4U0y47+uePMYXFGgErZ
Bn296xhqdniQm7ybnrrRGQ9Wk5f7QZebnaVyCiPLfuwd68FuTHG06JajLaMPHiw7ecz4f90icAAS
yFo/e4EebJEqrQKPZdNx9V9FjdkOqKJW8R1lbaNT0yB9cnJlQBxLx+hkS9F5Aiw3i0r2zKQqdmXU
Gh/ips68UOmMXZJCWtPjHm8cwcVdulwpZsN5sHHbIPtcN7XqYT6OmaylT0qmpAcjhCyPxj/Ft/1H
Uibms5Hp1N8QitnaorV5eF2GPwZexV+kjjpNFXL6RBNE7WplI+9GWUNFPcurj0EFwW+c0/M0WZW8
68q49mIt39tII2+d16tLCF0n5xSiK5xTCG1W1mFMFH3MRyl6ssqaFiS8Yr8c8/YYdFrxlIu88MMI
BHsuBbmXd18Lo/3aUL0ba7P9ODSzdRZ0bj6Y8zjvhyjdygZcX6eFTXQ5zBQBELV5jd7/iN46iRxS
YIn4SQu7yB8Dq34atPlojGZ4p4gBI1/L3aMQrXMHWI8KPnrRG2dkOZEXZ4Qp0I1GUsLCi8fz5ud/
TMGOcxFpxQANvh5QPjfkD3o4FTvi6+CmaRXFLbogerQrqzy/b0ve2hoAKGRfFnosgo7LgenON8Js
Dhi4Mpq91nE8oiyJPdRyoj1JknTjLKjrl0JdvhT2bN57KHHBvFwOOKUia/VaiCfDSQFBBGK4qczA
cMMqM2/itprcsqnVXdalobv0Anr1bMeHQc5nt5Mq6XaUh2+VEN1+qqt8Z/RD7ulkQH1ZFLo/lMH0
rYky0zfG9pNZl8o+NLVwg/DqzTXDXSSHtOjwGmuPKaYVuI67+EntungnJdrsx6n4IlDJdZVM1733
t2hZkauzYULMTcJqec9WK2aPctBJcyqeqsh6odOjP5SZHdF+Fv1VCOe+cLQtKOCqzxwDCoumLMM7
TqDk0NC6igCNJJ7TSIYGXBg1aYRA/SIveZqBHgoA1bA0xFYLx27xwbEfHaN4jIe4vS/a7lCT4tup
biOx8u+vwvWi06tJTCCDRFu6Npef/3FD8tDqI6nAhijNaHt6YX1S1f5pbiPFn4NiSxJnlWr5ewVs
sv70gRKuIKtwORw08knbTW38lEuzkXo1HDxwORmhKrv1ONc/9Vw5kyTez9ICyExVGlVjMnyNJzfR
fOhjicKKahz7cDI+Uj9Nv7PcxhZRz+ssLo/GwkNP0+PCHgjP8cq7wfHOqniYBWDvTDv1ozJ/bPsh
uomctKu8nBR45uppkWpuR/FOEFfFya6wuGu+YgrteTD67lFx0vSHTZ2D1JiC5k/SmJ3uq02uPeRg
/+5DU5qe8tRQv7y/o6/s16vZg/y32UzyGpRXVltq2UGBr5+HT2k+zW5Q2dUupXpwzJ1Z9eJO0Xxc
edXLulj1wyQ5BNOg3U3NNH0xA8U5ToOqQ6CSHOtqpFjXiciXlZamBaooZmRZrmonw60qDcAypdZr
GmX2YuypMwaBr9em4xa9oXuEvr/IBUu3Rv3BRh/4GZLg0tf1ZPSrVHoek1Z9jPJ69LRkLI9Dldn7
KjdTb2od9UZF5fBgd0QgG2tzdedpIkAfCDok+nplY3E0/zjtyInKoTXO0nkqw85Vs6b0c2OON5Az
r8/KegcIaKg60VCOh7yKfJ2wUQplzMKnxqomXzdK60bNC7TceIv8mjYjt0yqdtdIyvwM75MGmWfc
neg3fYmCfH6gdbC4TZ0UFLReflet7GOXIOPMO/tiTuPXYMii3RxmO7mphkOltsEhUEnu6D1bglBd
tfGILouy+hrM1hIrI0hqaet6oC13U82Jks5ag3rgXKvp2Zmj/0pvXqTL3s0jYcIgCyGVTtM/Na+1
cQykkiyTbGbnOOZiBb2FUxuORMdaftKblp6CyNpDFFb6diY/GLWRbbw/K5bcxTgxAz4QoSWgEni4
l6dDbgE7jpORnRGBeInLA7VyKZhc6y+ho/vXWrvGSu6UeefQNFxP471WOYdh7B7K6Heoxt4onI1M
xQpj+V8zov4Hadgi/rImDZwrBEop4GTnOWy1o0b511WmWN3PQgctgmjtHd2x8ktfVRlGp8kPeWvO
nhygxCfb7bTTxqT3h2IWPyWqS7dTJiE8FBowY4JLwuFK7H98VpbHhOCFbhZwxmvLCbRAr5REz849
0MndNKArHTvAut6/xldBEhtFKpe8F8NAp7C4fX9c41SGhQV92OxsR31zSLoh9FJFa/xg6uyNoa7f
RzTwFvea9gONP67ORNTHplwMjjjPcRb66gRMOgzgbo8tVXiJJm/t+Buf9p/xwE6vHkhVF6LuzTg5
i9S+ie0eG6C1d03iHCNd2ZVa9JDb5W2qlR7gFDeWjlWfHwZtcu2+ug3H/fsLfRVjqSTSl1eEdDrq
bev26zBrWygj6/RcJkgylwZZJV0g9Vj00VE1E3zE2G5d3HzDE9IY7N4f/Y3jDw8iZpqgn2wd0fDl
Phs1mr+VMYpzrOvzwbTq+jmYKuvB0obbCMY8aPpU7WHQpQ40htKB7pyGxyyXwvu8b8CiScg8305J
rRxDuXHcPICxXSqn8MFpRXzfKsHL+xO+DjcgPIIrAiIReuOoGVzOtyjNQNNIop2bmZZVdhAYdi8M
P4eOzQvTfN43lnQq7GKrrfiNWIvUBaomC1sPuQNtseF/3AgrzQfOBwQRJPCm/QDnWW/r88e+V3/K
djh/bhUkrLVa1jzhxAGqB0a24U5fH1xmsJyURcreoSB6OQO1Gml16Ofo7DTNh7ys1TP9jjD75Hm+
scpXiWXIYHhYier42qV7YnUnJyGGquwKhhqLo7CgaZDsRHvopKK5s7LmsYQh4zHqO7+EyBFGQj+s
AdeRsH/sJpj8/vGeKzLEBEQSCrHXK2roj5VXB8ucO22KzxpSqDSmJ82jbSbGk2rPX+K6OdZmnj3L
WSo2ekiWHb18lXFi/gai4+IBSb9cb/gLqspSG3FWAsM4SCYdDo7aO/77X3dt/tjNJb1AVgzczmtE
88fXAfMM5kTLo7Oox/7GEeHgkecrd7OpPzfKtKF98MYZwrLrFNPJd5JgWn7+x2h6ZSYDLTHiLFXO
S5rXyX6ayV+SSBhu3v+u6+CPMNmmhg2CEJ6adQ2gVqthbGCkOveD8rNo6V9WArX+BEPvj3Rq5Z8g
i7Y0Mt76OAaFXlOBYgjujMuPK6o4UwcBy4kiNOne1JpPISS4x9SUf73/bW/sGRl1CprQSxDArLuL
omLs54a3+VTFar8v09Y8mjGdEOpQ3k3AlTYuwBvR0pKc5mzgoiyogNV1VMo0INekKqc5yq0HQ1Xq
vR3F8yPVJRIeRkxfpOiPUWLN91TJ7NuKWtEXpyv9Oq6smzoK1GMdGjO1jNoKf3RtOx66cvytRWPy
AeRG42VzEm8gY97Yf0zVcshwIRx25XIz1AgGWpNutlNdW7pf9qV4kgr9vrVwNvNaauh5gD7y/X15
c6GAGlCkJl1J+nR1ZacgLvO2q9STkeQHsCK3bfOSdL81Sf2FQ3VsIyiZp8DVswy1Yad1RQidYnGr
B4cmz9zE6D/as+RgY0xPD5SjGLoNm3K9KkSNZEQWBI9FD/lqVbIAPiSIsMKzWsjnrnM+NIOsPVaq
fa/LdfZhyKtow726tmJLnMp1WIILcqqrs1OWDbqwVRCeSaQJt3ByG6ZzpTu8v/IroNDiR18Ms047
5Hj8Q2Fa4dms9mrd+omT3vaGIzyqhV/MdP4y2+0hC6X7Wh//Qq5jq1yyOYHVyhpTHGpx74RnTsde
GgDoGLEjuwSF+65U972TPEip8yULbgOaKjNn3hKpuDYKuCWcdlgbsF1QgV0e+CGoEr3XCqxPpcFZ
BQVkNnW/lRAx7qz5/P5yvyYbL98mVpwUD5k8ajZXBbS01UQcq3J41irxQVZwwtISbvEpz1R6LLRi
r0+i/k3kEt4tyeivilzZd61u5ke9wRQniADC9ac7980Uyr9FW5pIF6WSKdzSrn6VTUCOvZurT+QX
hgYewfAgWQmMgro+ZneSE0WJH8DR6MMyKHZxqEIYN6bTg7AjZ68aU/Ko2mm5D/rM/EuTqtRryyn4
AqdYcG+zSRum5q2950Yh1UAhDwLxtbsSaFXnJGUcnzvgR7dmNv8COFbdBqq013q1uzWsngT8HJPZ
ssJiR+FY+Vhq5UaG+No3pZpJWE2IjeIMcqKXB6CVdRK+tRKdDY4hDOLJb2eu4kNfD8k9UU7lK233
M0tb+ff7h+GNcXEgwN5Yi6IkT9/luCo8lWHe9OE5RKnVFTj6T0WHPkMwqWcZJ+5mhIv7mIvW2uBW
fiPbShlPlzmBJi4FNdTLkQup66qKmsJZVindgSL83QaZ8DNNTUuvCmnGKdMhuHVK6ZM8ts7TpE7q
AfAzgIQ2inZGE4PDKfWTsK2n99fkDQ+WvCL2lVQoDLNwQV1OLZZgQCZH5JyEo34vyYV45WeVMjyo
ddSdkzF5NtvkvjOJNgc1u+2s5FcDm+rDlIRbbbpvWOAl40KqE8EwMNnL/v3hcxX0jdcmkrLoEibj
d6eYE1e25mTjFFw7P9QNeVpwfsh9K+taUJHGJH2RkjplRXfq02i8b4RTH4a+NuONJ+WNRwzpSKJV
UrgYujXoVc1nLTbVIThlpNt2idOLfViFuVtZZu9XWtF7aaluURK+kTvigrN6i8gb8g7rHc0rNTZr
mrBojoebz9Vr3fCaAuK8Qo+/gry13Kw3o0PaTZhfkauBTwfrkzbb0dHRqwp60tpyvKYtpVtFttBh
Km35d9PpnzZO3mLnV6YZiBy5GW4iNHjy6sGdB6nqZzmzT+FgZsdCrUxwwbPw2lrtPmNAvueKVt6P
7STfMiv7xq5QcBZd9GNjHss4l/NYBCh0iiH4jpQClvfqj2PnJHTwtFVQnrs5Lz+bEK/cEEAKXLF6
8Cdqu75JsHZUzeCjpE/DrseP9/tp9EppzP2snHbqKIz7QYLptZ3TeD+WKKTl0yjdpWm0xae1zOZi
tmQf8BbBh0KhbMMPejlbxSBrXmBMznI1dp481mT+W/HRmWfHG2fnHx9hhoPZHjuNM4ZjvVqchFAB
/KkWEkJ3ArjgnO1Hya58u87TvRnljc+jm27YyytDsAwKjBkjAPbfWnsINUfYgp4xPA9kYjxy0yli
INm08Qy9luVXS7ncyiVRAO09ciyXS0ncCgGeXDqnpBEH0iSktXMXegK3626cGIaAUPOz8DB0v9L+
rpBuxkQ+9f1HtSios5R30pj4IVQ8YzwcikrsjfIjWq6uHvf8rm9M9gqghOvCncbrxXiZYIFWCZ06
R1asygrp1FI42FlZDx94LQ5LHPQCXi05pnEn+VPtfLCmxrjtMyiQ8zSgdiWPck6qX7aOMQDym43b
c2XjkAViu9gt4mUIvVfzIiJPhnGawnNHNX0f1kF8DAmSbsD0Q51sJke9pBpMyBA+2rIQB0RUBl8f
ou7QglcK3da2O5h0WbR2in+FVCOfgF3Nh/eneXVrdN63hf+BRO2SsFlO3B93XA/LulUiRf0wUZrf
Z/lfISyl2pwDox4y//2xrp/UpemaYdgsvHkSRKvBkjnBWySOKyXbPNWFfrLiETlP0eM2hqV1G5mN
erf4u3phizuIKWTaiuW/tC6GkJp64/79CV1He/BW8tCh3KSoQFPXEAB77hxcENU5d3rjHMaumaEK
kEOSlGCHPnSwYDzUvfMVfXX1MNCZtLOKSpV8uh7Zw2rMDjCvBpC7Vs2LDSLoR1lJZIPpnaqrndaF
gTs59m/QwTCrvz/zq21j4qQQqcHgxStXYaqeICemyIF+nqNhN4+x5Ulq8USBjueCAtA/HwyIJLks
nJBlwMttA45Fe1Nt6OcsSaZ708hzL8ipNrYIWBzhWVA3xruycnwcyRcd+TBuKWflcrw25wBmQ8fH
IQjnliqcW1Yvb1m5N0fhFKItzkkEH3c5SpaZZWXXpn6GzWz0+rICgONo1UZC4TVLdWFLsQBQUfCM
yugrklm6HAZcsoAlcbTOmaL297LUdh+LJBz8rhmMD7aWywsvFBGGsGaJ9qJk8FqwjdZukEDG7Dql
UyBd183+XOCchO4cTcFvq52sL/bUBM9DV8O0Fuay2bqLw+qlEekbojh5yN1+rO2daiF6byVZ8hFg
NRifeGya2h0J6Y9TOBqkClVkteWpSNChdYzsRiC964YSf/eATJbfnag/ljJpXM8Janpr51CNSrcy
4cj2RJ+qPgWSgAcQrGOC1JpVKFK7K5NR2Qd6Csi8DOMxdHsrpb+IZyvcuMNXN4GXiq47AIGE5Wif
rnxjopY56kpHPutxHu8aALcQ3TU6s0oToG+bIsGvrcsXGwqAHYUwujiXPAwEsZcb2mZG0rcp8rJK
L9/a1lel1761nX0fRyl44NoNxW1lfyui6cOQJq4CoLoS6VGD+yVwPBKmO1VrjyqaQpL1q+l+p/ov
isLUilXqwrFbVum+paocB5Kfqk8aNQp4A+5KCkk5SbtM+mj3UwudvvIE4eK+UPKdnEp+O2zUx6+C
geUrF+oUMOEkDteNEB3O+yAPJRqQU0+kr9bN/RhW6c947l/ety5vjkRPwt+FEUq7l+s5hFrU25E+
n3phTZ8pct9xsvObuW3T3fsjXUebfBQJ5UVUil6Eq14lEIFKYDrVfCqMEfSj/qNJ0yfbBAhY9M0x
7gvN1af2d1yjVGg0birS88CjnESDX9ok8OVqw9JdY22WGfEo4kfCg0RIdPnxiarG8iSjSxo1Vusl
narfFGofuVarB6ELXK7c1epoHrJUse9Fn1GrMW+bjPYAbZRy31LIlvRmaT9aWqn6xZDWGwX3KytJ
d6JCVyKuNXPELl9OsJAJ/qzCUk7S7Igbw67wAJPmvLExy2de3ilQeFxkdoY6CT2Il6P0g9PS7aCi
KEzct1fUYUh4OlPjZsAXddsosL92hXPWCkc9mmk8esEsg5GjE+RgxhFtoW3ZWQ99FPwcogURFccR
W5koidtLerZxjF4RKKvZUjmk1YgnETiyvXJjEqGXih5J3ckyeQV7R8QHS4+NfQbPYEXk0aS3jiFN
DzGCGG6pN/KBCB5e+BwS6SDU6nMKU9Mh02oTKwWWThlzuCzqGhUOpe4mLyqhtJiVLvN6CuwuQoTh
oe8syXK1MOeTCp20mZxChqsX2cHR5r2TZ82PRG0QYAYKEtxURhD6eTu1h9xJc+quA303kxXvSSOo
N5zzYRe1ovbHSY1vKT7+yqa4O/Sl1j7H02DvUf97sifF4SCWSvxtGGXn1JZFsaegP+6C3njk1b5v
NOEcOgmG9PePw2sX8WqB6f6ATuE1+MRDuzwOZVLHcqK148ksVJ43x2jDpxA50SEMZhD2leyjHvKp
UUTwSPXdOsW6jrSpbMbneq7sk1YSdXaZFR+qaGwOMyood20X0TvRhONjCb7kbgoS6xeKIppPwl92
UdVtjg7Z142DfRVBowuzOP/8AvlDuuPyQ3pzTIwpigZEawZlFyHN4nN8+0OdK/IvTtePqo2hgmyn
vt0nY61sIRWWe7NeSED5cLEiLbeQs16On1XUOBrkQU+qENYnRWrAPVujfTsOeKQ4INNBEXH1sTPC
5lsjEaV0MGY1SjC4YWdvacO+ltZXs6EDCsgVhOQL8HZl7KZQU/uubK0T7XLiRjYrcK72bFj35jh9
mO1O7pldCw2a6DVS7aL5ntHz+UPp0ukDBYfmResD081wDh9ELTtPFUj2u0nLrUepybJFzyzZ04qV
uXYpZ3SIm2LfzqLfmWNIaONMNIeWTURVPdNr40aNW/MbAPDoOS/L0tk4w1duyYLWBIWOd04u7ar0
W2ghKc/a7k4aLIkwCjXiBOZGHEAAK15dDfVGZuA6DHYgC+exdsAYg7tZS2EMYOtLFBrskwIJ5N4q
8/kbAUT4EDslSiZJLfuiVro9p78/6ONcwaKt9z+7yCq+g8Krd1hU1VMRTNpYiKsHhASCAsEfry05
xatIZeo1oefIWZ1K6Atp9ivMm1IdtihNlmfo4mhRNVmCbWrFhCn6GtOkKbmQ1Xh2To7aPvSFKn1q
1eGWpkHlr/dt09sDESmSQARJsS6kiiwy0j5CWBT69vwBTsjCs4KoOZSNKjZC8+vodBHXIftCtf01
Sb4s7R+xOfIt2mSrqX2S+in7medCeyIGlb+aNRoxjpij+3SKv2gS5IljVSwOYuY8h/JkuBC8NN8k
SRIgc0vzOGVTxtMiiS9mIfXHgSC8dzVSipBiGM6v91fo6i1/7cSltK06HHwM4OWspy610eps7RNy
E7D7yUrjmjGSYiBw++E+sSfnQTLy6eNcJVvKPVcpF4ZeINtLCxNdvGtqt74wIgI99GrtbhY7efhg
jZbsD/C81a0ZuckUbGWf3vpYi6u+JHnA9q9NWm2EsZYkkn3idib+3Eum35d5+Mi2InFIG1x0b1Nb
al0zGrcyTNehJZ9LDp3We1A2MrO4XOmxFk6UFI19auNJeZZzCNK0CEKHubaLh6TvlH3cBM5+smuo
v0Pbnn0jVQov15oQoZgKtyGs+vvBqCnVVZP8jeYh2mRic4ZUZe4ywsgqYulmWg+7pJXvZwM5L0NE
PdqkvFpRMKHyYUQwOs10TB7bNrJeOxLCHYegdYdoSvd9U08nCaHMkGQOck1CanvkhhCU7zNJd0tE
CmYXlGR8rOU4vo3mufSMmTZd3Q5ugrwqb0TYtw8CPTGvqAZdc0lwxF5mj5NndrL28v7hVa43lObz
BSlE1E8/ylqzEd02JU67BLU/STPQDeppGkSS6SHOZsSfjFZNvJalvcOn/1i1qeKJ1ox9yGf6G3zF
57hVxS5S8p6G0Q6cQJANzYMV6PFOVtQtsMK1LWKuYBTAPpJYU9Y0TkpvdlITp1S/INH5Htj5Tptp
ng7n+MP7q3L9mFGEgKFnkXfB5V0z3IxzXIL7abWTMp9xVgGpDpZ1bNXyZTKVDZfp+r1ggAU4ypsJ
WG1tYK1iLCItNVB2HKL+UWlaw8v6UfL/8RfxOLNJpNKB4KyBPuao6lQRJO1UTSr+V98hGJhFf0U6
+gJWAPLg/eHe+Ciw7JT2MeUgcNbUvpWSdegWUaecpYE6p9UFlNSCodvYp2uIIUlavgtKL/QIQYes
/M2pqIfOJD44yWH4zegiAPRTQONfI7fClc3yLp5GsZ/HtN7BlaE/qVHy/P6XvvoZly8xNb0FJoIH
D65pLWGLTv08KNWsndo5SXZalg7HOY/tc2sET8Appq905PEkGHWRflJKs/JMsvajQ4t1JybtoVaj
z7ExDQ90MHR31TSMe6mV7YMGs/reKYPmHCpF6Eaz3t8E6UDirm/uplR327CmIbpRS8/uszuR0JqT
AtgudhY4GremVdivwzi6FblSbPlei6FdfTPkJ9QheKeJltdBch1NVe04nX6Ksw6We8sa79MCF0tL
UvUUWnb1uZacMxkpLB6VAmANitV/fX/hr0INvAH693C1/jdn57UbN7Kt4SciwBxuO6vVEiXL+Yaw
PTZZxZzD05+POjfupiDCG9iDAcZ7ppoVV/gDSTTk1JtyphUh41OlhuG7kJPuWsvCtBp65X2euu0O
ubcfjdVkB9DKvl2Oxkqo8sZNhGvX3Hcjjwe4chPZ55ouRe8Uhp9E1kXvGj3Z5BmGz2YFJPn973zj
KJF5ezYYLfpfgDmvHz3NESMO87nr5/0ofoZe9r3Etn5lF791kFhG4shZOYhNPN+If4Veil2oioJF
gY+SMwSbpFdAOPL6zZqGtJBqeXGULkcPKnOOVhr8LmN4O+9/6BsvEUUh+BSIQxFqWje5WywVw22N
1POR9b/o5vioj2n6bFO13o5lnl48yZOYYnL6/rBvzC8khrneQzw9K7Fcf/nU1MKk2uj5eRprh8IL
tX1Y4Cj6P4yClQV3PZsVjPD1KKmWdlHVBp6vQDx9SoR6MbQheX5/kDdyIuhhnO+ZBz/3S26m0GpD
r24H2/WLxHiiS4j3KASesxEVxaWwzfKDkZvjg+l0n2U4qM9WlFqHoHbqQ2Jm/V3shM25tZqVB255
UHVKqrPtC65peLPMZ+mvrVVqIz0jcFkYzI3fla5u7mUJfTDw8k5updqgymX3sMMlV9BZCUx35S1a
7iteV4/hDdjzzP/N1q5cNdRijazCxKLx3Gd9vqubUmyM+LmsUcnOsh1FyzVo0zI0hyNAYDX3W1Aj
uH2Zkkio7lhqju9M+dck7oCbIRyR9/IDrdsfhtJ1K1fSkglPlX7m2+p84twXuFn8uIu1sK6UySc2
a49jZYlj4U3oQ41B9aDZ4cFxK+3elCLfwVVI9y7WK7seHMOWxv2ah9USezIDE4jUoajMgqi3WZGq
FD0JKtdzW2TWHtd6armukOn3mM7KfZ2Nhd9krvaf6oU48AIuGad45w0DUCMI5MZnU0XLRg+mdF+a
avRUGAalJIN3/Z8Ppg5Znd9HoMLFd0vwlSKt1FInptRMYT/ZXvaQtG20cgReC3jXD6ZOIMkFPj9a
4J9v1gbQcSs1umV+mKfYqUYRdilSNMMhHZv7KE6zndVM4z5rVf3gGe1LPeGRVJiB92flhnhjW/Jc
4tzMxpzDQeP6MAYKAnh6oWh+P2rxXSin/K4wLRIgSkgS5XilML8H0YgOb9bGx6R2xidhlHct9MFv
dVi4D16BYgw5X0VaM2JMfBfqaXr22rWsenlrEFogZ09hByj8UrKVhm+tSM32J12Zfoc1QkV5p2Ew
Y25GwzlFg/yUaPX0PUdjamVLvBZPrleLsWclX1Q9aDjfImuUdjJk7w22j5PChprIpSmNYhN7SFcp
52n6VaX/ld3wK5fuBoDaXWa3Z5eCxCabiPOgs+AXM8gHp6k3nXsvbUQFMOCpLYQcvTV9ymUgwt5F
bAEILWJX1E2u1zOKcrCBYWQ+Rq75J+tE8ZgmYbHzzC66e3/rLHOiOXuAAT+HO/Aub+IQNZS1khY9
uu4a8n4llgOHPnHyfQ3gYj8n7ivhwLJ5xVhISIG9Icr0YA5cf5qlNjREmsR4rHrEOlw1NY9KIuD0
isT+pWeedbbLLNr0c7xvxbOpQxDtKYmYHxM7UnAIl86h6kqxzaW9FjQs1L2o9UAUpxbBBpkhQzeP
msLtno9GY/th8AgooKhwZh+jX5H5VUm1nUDgqIvt+y7LLriND1uEbzax/rOxpmc7rO9r5WS7aAt9
VJSXUCmGjac+VvqDcJ/tDsRtlJCIG7vKozeO3NIACneoT01+7BRnbbO/EfnxJUTReN3qhAy3Cqck
91Nm8z8KbNHnqJrNAaYK8zTZFs9h4Ma7Gq2Or62t1VsUoIpjXSgrDJvlnUQmgf8oDYPXXPFmZ6G2
pXuhtHXf7oV2KRLlGR/3fdubD1pXgvYT/af3t/JrbnB7wNlVAJ8B+6EvcBMShFpjV9EQkg1b6dm0
qn1HoyLCiyWu633cfnBB+5sKkHRVHKYx27YR0Eg7v0vL/HOo2tty+jC4xVa1zlFwyc1gI5XCH4d9
E0dbt9FPiYE7EDbqWfPh/V/+xkPCXMGb4hrRwUre2l6Vau5kUWzoPmn18BihYvoh7AaJhU6tbXnL
eOCdLtxbpqIe69q09oHQxa6eAKK//0vMNy5oCjwcAw4oue/tkzboIsO+LTXRbZvAHZj3Eo/CItWf
YtHvvfiDJp/TVu5cJTqVyFByiEAKjHvFKvfUjJ686KBHylNXfB6UM8hJq/oslWNloQ3n/hLqo4V+
XfGEx8hHOyxPpZedekf/LLI7W1X4v4S+I+u9VB/biupcRmMljABCNPGvQLeOpT49w6l/STIcNayG
PsikOJ+z1nuYlQNIXdY4/K+ivDc7ijz4VdOFCgtk4+vLys7nZLXoVL9Cm8lUuPanYGPHX5Sh37aE
PsJ5GuVHCn41zUacJAyBh9QlGv5MxpcBX6ew86mmDX10KEJY8zCp80y9a13jO1p49sbJkmf0HPwJ
N7DmU46skGqd3l/QN5IHxCVgRpBicrUZt+6J6Mag3la1k29G1nSJFB3JA7LFp7QI0oOY9OQo67x/
aPNAHlWlCgCjx+m4gU/d7hRLTe6dLmnvorBz18gKyxQNAAORJDctwnX2reJ938XGWIAI9odGnCXu
fRth99ZJcxN3MxmOQnE3bb4TiI4HgrjuV5NN4mBNUt14Xv4xD9Lha1fVK5fIWxcnTV+4taAYaFy8
HpC/8pp+0ANTJlDaiIW0c23q3whvIwRuc++5SyNxtG0seIxKB6NGpfnsRMaanOHy9af0gXTgzERm
auyb179TPGnlBviO0IhPGjIBYARgbN1PUbQWaCx5z3OZhaIeOQ3SxgvGiBUg29c1wejX7tidUdu6
TGaZnC1oaw9hjBJd2UOTweU5+hYCpm1AAaVs2C6a7nmF010mE17FwhDtg9fp2g9PCZ2TXoX2szpO
zoMhAnXlXVm21SklsKXBLnHN64jmXR/KVouFW5be4LdqeoZWMfiiofG9iVSdeqCwNgk39MYeHPO5
VsfoXhU0zgMPT/mmi8MzQoRio7vR+FhX6eBrqXQfe8tBP8tpLjgFlXsyqGMY1ugXZGX81DbKz9BG
mGXlqn0r8jKBIyInRpAHYOT6M9J2MgGxtcajrNIdIgnBDhiP301Gu/UKc2Ww5Vkj6iJPpo8F5Mm5
DWyA7rmRVZbG46C02rZUDGdX1tXv9++a5b6F9UO7mDuFrIcH7fqLYjnKAihq4gdmlPmlW38YhWc9
THHxz7n/PBAtUupaKO+rN3U6mO9BZ+p14juhkp28svuvSryz7IXc9lp8yYj9N1Wc/rOME3B1i2Yg
5BWgsuy+6+/r8iD2pJrmvnC88LMxWd/0MfpoFjFgFs9tT3GUB4f3p3S5bvOQ8ACM2VVlwaULYGU7
6dTkvhK69gXZH/3SWGvgqGWkNiMAyV/JNuCLOvr1d6m90aWofBDrAP3Yy2Z0qbnmcu/Yqb4ZdH3Y
KEkXrxzjZaAxy+CjkANdjWTwFvDouFkYIOtd+Nlo9UeeYOVDXZjtYyXdH15lXmiPa9SgjfGSB5Q4
Vs7DkhvAWv49/Pzz/rrmhSOVScZ14U9qtenS5yB5UEBl9R02gT0OVKr1EYOGkwncPW9/5m5HMQ3t
oCp7KbFfLaxPJbF73Byn8tLhVkVZ/btbVE9eKDD/0j5E3ppc41s7gXwLNTea9hCo5j//6wd7apYV
7ihwqO+Ram4CT9+7Xr7myfbWVqDjQv7DE8jlenOyVBWKtBWpBTI4cXiXiIjJibPPo5tmm1G21ZMz
mWtxwBtjIl0Ee5zr3OXjbpZCL0e7nmwr9ef2vg361bTqD5aS7oQx7mUZbCtElNvuJ+ISj7J4ST33
Q94pWx7vM4r7T6YRHbN+7Uwsb2dwCTPaiK0JkO+2sjtM+dgWsZb5Mu+/NLaTUxFR7bvJTFHVKIvV
tHg5CSDwuJ0Jh+jBcLFdL2+hV6Xgm1s/6czsS5wk4aEq3emzGHUgV7qAm56Ysn+Maz24a0zvQ8aB
/pSJkmjIQWewCsCYbTw7ND6kTSbuZOFMP1LPij6+fyG9karMAHouXuIjxJPsm8siFxZAsKpAS5zg
5VQ7enBpesOut6Ydfx285inI6kOVU+LbaIqdfSonHMhz8o2VN2C5QCS2vJxEtGDSqEVeT5h0tbBP
atCLaoU4qaH0yqGtvfKYFxbdQi1fU2pb1psZj6BjvirpUd82pkAcljKHkuWLDsd2PS2LvdW48iGt
zEPjDtol79EVaMUgdyszPscz10kIGBQaomDw5g6KeXMmdWcyFLdzWj8WqrUXWa0fu9FSzkENwyNt
euU5CgcoQ0WDRBqU3m+CPwUjISx/Cop616femlzOG7uV/BAgFKAoNsGtmUmMtaGa0rTx00a3T0Sy
wdmyymxHly7/BtjW23fJ8O39eVhegLwVYGLmwrOFZNbN69uMYV/mYugohJOSulrsbCcNzbP3R1nG
MCCVXkkiyJ3Sf5z//K9rVpYYbVRJVfqIZdTgB9P66GqF+jxFnljpt771QTN/CHYuAAHW+HqooknK
0XWDwh8EcUMApoWaUDWtvLOvLYnr7TNTf4FXcLkyb7cKVvBBSWcyNXiUNV1oe0yyOwKoS5Za9lbH
ImZf5NbPYjSH+w4dud9eA6XdcMiwkyqGuUEXYa8kab21renHQGR06PVAbKDQG2gJJMhBF3a6H5XO
/PWvK8G+Ii2BMAz2k5rh9fRUduOMACiCR9zkqdPE8PZyO6uPfUX59v2h3kj6CELmgFJl7bnyb5ai
TlHzBQ5T+lA9fjRkeR9E1QX7Pg4xBBeut0m4uU+GqtC8d6dZi7GpVzbePMTfy2TgYEfoZVO18ygq
3H5uM7ROlVlN80i9Uzn0rgj3whvdz52biFMf5+LUWXXtd5FxyTt8Ctem4PZIGyg5zTcM+sacLfMW
hSVG4YjC7Z3HFsnn+97VyztRhochmKXeVLnPJKc6MsyJ3Dz+Jlo7uFM66H8N+caHQukw/UnK6DBG
+tchyPpTLrR2//4yLX4iU0PiRzmcbcyjPB+ov86mF4ZwRkZTPHVe+V/U9xY1F7e6U604940KwKwh
svbr+2Mu+m+zcxiFVGJUAk7+djNomCF6DqdcPqWGGb70oQe/yJIoyCS0PN0B7jVyqtFJMfRmO9RK
dkGrPN3G9lRYm8gq1hKC22fv9efggfn/0QnZ1vUctEAJgOS54qlXvJ9Sb76mhnXEAhbPrDLvVvbk
/G1Xe3L+9r8GuzmC5MyCcr0jnsxWuPdB3GCNnqGV+/4ULz8J4uLcyiW4JShfvKxaF+rj0IknvfHS
j24SkIOwytsKj5yTRka5stVvr3jKHBrARcIYThrKPDdXvE49RwQZX9WH1s/JMuM7K26KbTQqa8/k
myPN/RtSVF6u2xs+NxXyt3YQT7h0uNYmQ7trkwydMW1IHuX2/WlcXPSv30XUC6p3flLUm+/qY5ic
XPGwB7RmWxjyYLhz90ogIdgPw7SdgvZDEYM6ohwOE8fZW+F4UtPpUKTxwziN8CsoiuM7tCWw2SCr
cgiN8IKazFmE8UrQfxtNzb91JpybMyCP9/zmtyKj5wTS9sRTVIw6BJDM/TA1erYvOnQoclX0u3y0
gr1ZDGt551trQqPLQsqRbJY+4PUBymK3qrCXE08itcyN1krjXiRBsAlVM/tH0tH8kXSG5+8EicIT
fz2UMtmjVQlkuCLhpNjJDvZW8fp+Zd2Xh3Q+pUDy2GZEibdtzSCKlUZ2oXwq4DXSLIgJw2ASHt7f
XW8dUp4G0jO2FgIm85//dffaiBxCUezFU+AFj0kYdH5FTfZcKv3wKNBRu/tfhpt5uihd4KBy8yAD
3MFdpOCMQvNAiNT+Q4hZ7j3F/akn+rB/f7Dlu8IMUh+nT2aBlr2tfyC3qhdyULnmhs7aDDL6Xaol
Ul2t7I9J6j5Jvf71/ojLTWggtcBEvlaYQb1ez2Y36UXUmj1tcNMGV5wM1QHpz3bTGWW/crsuKh0E
aNjjmBQ7uGBnmPX1WHFnQajKdAvIhnHQ6+AwUAXdDW4NHblvzkrfKDs3cn9a+Yse6qdBPCTmUz58
itKnugJyaJ41MMx6RDk0mQ5CGfRt5WSftJkXrvXNwU0MlKTylZ+9yDP52dT3qFXOMn0AfOZt/9eG
6wthDx7ppR/jSLORqdHv0Ckndo2ku4tLq/giUQzc2E1jP2pq1507DZUX6XjNys5/Y61IcqDlknpY
hAI3a2VVTWXLGHHuRjTa/dyaPw2KgNMKeHvlo+dvun5vndlBAJgClxNpyE27CRl/q/RSZfCzKESx
CdXAw6BW2Zf3N9/yKF+PcvNBeVgUdhWEI2VMF2y6oWPg4GrH2KCpFYRr7t2vHcPbj5r9zqCm494H
Kv16ITUF4R23qkc/zLSDUgcfC1cPtnENqTDCE+Bc9t8UGV5a7ZLJJ7s/y/KDkJ9H6VvBRR9+ha5v
ySd9dj4dt23ZbQv7CZicnxQ/6vhnXZ3T/r+wCbH+RYDnoOv/udPPqUXKHo8BfNBdd9MG33rkxUfv
7LnouTSIf39tiqdwuAjvZ+8ZmBRUMK5P+OhtPe3FsJ6V6aOq7slslf658dALk0er/ON1d732Gdn8
jnIk5hsbJ/qjeNvcSvEcOdmzztDPLPzSK/Emk7/op8cRFJb6hyN+Z9mfFIa8G5iEGeexPmv6l8J7
dFsQUPouQ0pYAb/tJHfYnqxEO4vcZjasBGiKijF1ecoHt/PvWmKIyKVAD7a0KFtP+4wMv/Wr8Ybw
vtSjEHn4VLuDLmFecmB9G3R3nTVDl9cw+WYXkFbMaEEidxS+51P213FO48GFzBX0flPhHCnUsyxO
o9X8wEKCQlGU/KYJmOymxPqlYYmoaj/kSKUv27QAcUo864xzJ6ZLUn91h/8m7bennRIXPofy2Jo/
FJAV+VQ8xPn90Bxk7nwxc/3ZSn84A91jlDG2lO1WboVlAANEmNyUZgdP7oLqa6lR5PR2Yvi6gH9t
RB8VKqdbAUnnYGZWdo9m/8bwSmtl2EU713ht04EHnV3YADnchORamSFxZg2j35osknTq8jhMiF8m
VtAcTQkiD+3hTvsqjODYpFnyEreG9SDypHiK8858aNo22NpAY//5waYsgy8feqNgmhfAyDyOrSjB
AdavEaTNEa8+mF3mbqmZbcoZiPb+Fba8KDF54S6h7Gd4MwL0ejdh9B6qo8gZDcnbw1i0GQTYYQ0M
sWiOMtm80lz9s4Qmgsc3R8eBnqtrhQ6tPVXuAm7k5g4oM6acL12asge7iFaahfeQEm5lCDpz0n7K
IPtl54Wxyar6Ba3RYxUn226Ac29Mq0bry6t8ZtbxqlO3IHG6zQaF5I+bEXmDorB6JL4M5aPlKWIb
4GX0QovF+PP+vC/fQv6DTD1SpiCRgXVfzzvCG6VNaVz1dQVmduNF9aEL82Fv2Gux8xvnC5Y+D5VF
I3Gmt1yPNKXmFCkhsAUHubNdKIA1QvttN0E0XcLoSFEt+NVb7af3v2+Bb51XnJgDFBFgawBg84T/
dU0ZaQ62KEomv4cd/jkFpHhP6ytHcF8b/YyCth9lZY/pDTm+qSi/8kZBu0qMxbYxQqAU5HnHDkbq
nQ0DfqMmVYddVB9/f/9nLgNWl/eUm4BayIzrv4kTBO4ecqxttDuMIIfYVWvPWVnbj4U5iW0vLLk3
unat+/nG2lMEAYEM7pps5lZbMkPKrQp6jRUhY54GzaXajR8EUIBuZZctMIKsAkxzEJBQb0ifboUc
R2UEpuV6YFZ0ae+0TsWWt5o+JUU8gbj0GvP3WKPR5RXJMx2AjY0v5bfCs4ajia7it2qIPxphVx26
xjD+OUKDl2KTy/HzqFbcUsh0DNyjeigqn9ZGiDaSpWyKoUhXrre3tuHc6Xt9W+Z1vtmGSVkAnLHK
yhf1BKooicZ7FwG/jQZ18KExFPMgh3Kv6o04EIjYO+H0SIFnlY9WhLEHlJUd8lb9Bu1s2iazA8sY
D8Paj1xewrMCFm0AOBac0FssuNPoSHNbVeFH0MA+mVZfPE6u/JoOwvtqVVH8IG3nh+alzQfF6czH
2hEtAM+6e0ac+osUFT2KUk3WnoaFOhfm9aApIH3gZDi7KNy8DW7TAg2329xv2q8CHbKzHlTV2Uys
/muWgeTJQg9uZjBalwmPoKcGU5i9mhbR11btz3265jz51iyxXeDmge+DU3bzc9oG85u2pqOahFHx
UdR5dOiyeNq/fyO8NQq5K3UfqBhwh/Xre6sFw92UwOx9x02jSzsJVH/tcc1yY95210EcyLCZm0Wj
dpZ5ubl3kgSUg1rmJUR88iHIlOW+dK1pZysRIPtB/mODZF5JxqIWTeBoAGS9/qjecotpKPTcx12s
uVdblQCwd1b6iMtrjXuGJi9xy2zFcnvU9EYNybztApGOMIRYXj/ng5b88lBgfH+J3tqYlJ3mFhbn
ZZY9u/4cXZsiJ1G82uchQ8Sj1YKT7sijLevxmKMJ8V9R6SfRNOP3bhjFFphru211I0Yp2vgonWxN
n2yBl2V+5zsWkjDzDI/hJrwpGjAYEgNXv476U2taG1cWyHRh6htAZk5jdZunvfEScWJ2uafu1ab3
dpPatl/wXZyZn6aX06zP+40XoVvjob574d91N3HadHvZI4jL22h1391UthukJcePXeOpd3WOU6Ga
NNW0iQwBfC5JjZ/vT/YcHlztVLo5hCcznJueKYt7PddFO0yofY6qr9bAV8xoEkgB5t651dAJSVNX
3HWgMT/mWiHuhKpMKzW55VpzLyKXRqPcnIlvt0U5N4kqb5KJ5idDGn8MXO9UyGk4BYlxAGkJ2r2r
gyNyX9+zQsZbK+/snYOdgz5hlzdOfbbSBFxscn7OzFiizY4VwcLFJtTshuZSqvk075NzoofRZYT+
96NMg7V8c3ETzUPRb4R0x/5C/uZ65oM2akbLyzWqC/n0pFhOvR10euTvr+8iPGQUF5dWajIwJWCS
XI8CtSCJkLdX/ZkcvE30Jj0ZudajNzYOPkereiktq9uXCK6vPHsLjgBPHkVdMljqatAEbkvXgMXL
zvWa2sc6GVu5NK6/KriE7Ia01+/LRhtPTmR9yVSAiDIPwU5i9eePbeS+jA6WsjSTO6xDwuAlQWz8
VHT46uZV+R3M+hNZurrRYq85j96Q+kpU845TlvljJjPfBIFE/VQgm3UwBlxZ+0I5FCAkdklmKd9o
m+iHEcvWla28iDX5XKqwkFX5i2bJTSCe5MLrcJem81hWyKJSv9o5E36fctQwCjC8Fl0rJz6uLO98
tV+fX0adWzRACXEFWrhpOpMbp51Z+6j8HUF1OPVniwqgUnRApPctsXVpxls9P6bVR3RxNn1/biBj
KNnXUIINT5/Dut7N12xhmtQ6n4MewQi9mPXPTorEy8r7UfT6IW7kLskfm0jBAeGAfHPU0v3Q0lMR
GFhZIrQjmq1rxvtQZ/ojdA8f4JyHsbVVmnwXdf1BOvIAE+/kJP0eHu4ONbwUeEJUIfmZRafBzPa1
THZzoJggipjwrwUY1Q6nxgwBfAJXAV/s7g2rOmQuxtP8PexV7Jbdg5mIXaDcgd4+Jo62jcOfKr9m
MI+trh/rYDym1EgQkKq6SPIwQo1/fxGW6S8FDvpjDnnlXDe+bUlndq3Sq6pUP2inTaFM3SbGZBDt
Nu+iGGPoj8zWcQDNtNPtpIL7Uk8IUMblebSdP4pR5neJlTm7gBbFFmPocK/AONjVlWs8kL6tiQov
NC9AkyP7RamLPcPVf2u04cVuoCmJTonJavJTVojygkqrRtGwV+7NKdQeIzURmwhIt9a75l6tmmBf
J4Z2j8f0NyAOfubQIp/FZMrtFMv+EBhe9mSk09rLu7wjwRjQ4qfMS9eBPuT17WVPZmPUI1ipgmrB
bkyH8DDqTvn8/vq9NcpMWqBZQ+BJ6/p6FK9QrQ5iYAvVz8VKLEcI11ZRaHt/lDeeOqIZEGtII80l
sdugsGqzKFCNun3CBsk50wn7puOFsKlS/fegwuczzBTfx+5IXW4bVzUCNo6cvE0axuKe+dV2K79n
nrzrqwM4GG1ykjRQukg3XH92nlZWFSpx8VR5mbE18rj33QzV7kyE1kGU0Q88irt9D8Bvm+WEXhjY
O1sRNy/v/47l7M8wDuYDkWvo57fTYolwkPi+ZE+T5/zwTImjWqjmK8/gYhATKDzuF8g40WNeNEky
rw4x+5CKPyG6eYGPSPWvHvKV23gRTM2jIGvI5oegRAJwPaNSsE0NbVR8xcynfZN0xb618+7kFeAg
XDeSh1b09p0yus4RfKCyEqG/aiFcrSieZQBDZ3lyyjPUPa/HN/QpM6TVW49WLxBjx551ow241ZR5
FO5I8UwYWtQJN56ggu+OqKeJ9L/R64yNiJMno0aqrNbjcYsgzhfZdQCJQqXDXrFy9KfBk87Jpe18
H9ddvxkxfN+/vxEWDyjZH5wuhL3wnJl1gK9/fT6kadM0VuzHaantqD5l8KkkBaO+OVaauLNFq66d
ycXzieAMb/WsJcuSsXLXY1bmUDGNtHhSXJS2DXYmT71EOsQZcvOXIwxxN+TUprVpsh7ww8DnMrCL
u3oS7nFE3nH7/gwsok9qkxyCWbMUtTFqO9e/xkNjPyjEVMC1cHFbsYTxpURQ+I8yKubK6V8eCBpn
Oja6NOrASt6eumiwzCBWgCuUShYfKDsAV0JGcWWURfTJrIHShYUyryptlesPauE3jNQupB84bXaQ
ET6oMfJlB2TOw89l2osvcR5Eh4q218rIy7YogmAYh+K6Bc9xziKvh46HPjBbuyn8tm+s3RCp7QMO
DBL/QXnIzSE+hPA6N1US5XcOHgcdYo1bmZndz/eXdHklzOJGPLgAaCjC36LFAqc36dXUqW9Z4ESQ
FGmOjeVsNTn2z4UcR2TQafDkZo/EclDrK7OwPFIkVUjkA558Ffm4iUl7HZeISe1TH2pNtMkgTB3N
1up2nMAPsovdfabJNU+1ZU0O8AP3j6uS1VBjua1II4c6IfLl6o88XOaeALXYE+kV6a6JzfBbqKjp
KVInCP45kqcbyj7RJh9a5NhDO37Iiljf5s1U0Hw01O9W0XLo4yI27o1E9f71vM3MaiQxYFfTcAVW
fr1H5JR1bjEM6qOp6J/okndUnEy0e4Ju5flZrAP4DJIg4C2UaeF0z6fxr2q5koKXKHIGmhTfSdNv
DraTWY70RFXFn4M0WOslz/+9q4dgHo/Ow1yAeq09Xo83VWZW0epXH6GeNpvIGcTWDpNk5asW19U8
CpLR5DqUn6m+Xo+SxUmAWFyvPipKig423nB3Ojf2hjL7tFLhWgZPjGVCZXnlsnGR3FyNxSC0NJ1q
9TGy9RdjBtZi7hJvTRBRv8126I5drT4Ehf4i7Hqjg7MvN3EVescwpVuaDe5/7x/rV5Xq2xk2wTkQ
UtBcIHS8/najdSsxeKX66IbFuMvsKNgjBSLPWm60m0QNvKNUo/g0Bar8U9g4Y27gJEffPX0yUG5v
Um+PoVZ9rEKn2WA9nh0CWhVH203KE0qT/w12Ep2ATypHNbZ+B3Fc7MpKH7mmFOPe6uP0UUx59KO0
g/FrhXb7Kcl1674Vpu2XWaNtuc+xXzW78sJD5n3UsnbVXWe+u69ngCYm4BziDRhs+Mdfz4Dj5FK2
egG7UGvtnd1DHe877TmW+tbLewtWMv+47it0+ww33JaVUq4EDMteOWUFvJqIukAGzeXW658Q2I7U
wwwuiJ4pZ8NSLq0R1vuycob7FK2+cx0lP/qpk/eZioYgBpMFvANp4LURp+KSJEyoEU7aEWfa7o/d
JOYuqCsMmhPo97IITxVBzlHyZO9Lop99rw3qpXbT4lwKo9mqCtL722mEUTmNhv2QBcLcuHmqXDRD
K/FbzLjrHTSbRPb0/u5744pFGIQ6+azng2j77X1SDkoh2zKGYTMaysFEiT6wjRqhDaGVXJeiaS+p
4lW7Kp5OST+9NGWySwysb9Wutu5SSQ+WILAJXuh/ejuKGn7r9sbK7bq89PiRcEBIq4gxeAiuV8cN
wVFVbq2AFTfLcz1GSCYmMJekC0ZFVHLY1J2hrrx4y5uPSi1NJ0peHg/frfKexIqomPkYfhmG0wua
YdWDGsm1Ft+8t6/2/kw+MsBkznogCKDdvKvoN5d8BAIKKvtfH81+nw99vG96WQIoXfUgWN5+FBVo
HhFGUd8H0jB/9V/vh2tz01rJqPkyLtD3Lmqbmkg71F/z3lT2ZVDhTGCIx7HW9DtpRNY2ztGN15Wh
3ukyGV6Ava2FdovVnX8SYl7EFlxsNFSuf1JWowHijCjpID/3lb/SbZIW6a80B6YSmqr4NAZrQuyL
tX0dEkQ74j3kOa/6uX/NAgbRgz3mgeaPwgq3DbKnOznk/b+WgFFBomc5i7zSJKIofv1hqopsdUxD
1DcrLTy4U+J+bZFuP6VKbry8f44XwSGRGcPQiWICYYrdnBBZ9BLZYWT01CpuH0V833oVRoCepyRb
xIUMdUuLfa+j9n6GJLwy+BIhg8nXq3gk1SDaLbeYiCnGz0zYTer3yN8dkV4MTrHlVBQkNA3iJvZW
6r4v1Y+qGxX7rk40XArybp9SFN8UvRVsw9AeV670Zdg+/yhgx8zLTCm85ay7cafwsEepLwyzvqOo
re7yPPeOcVhZm5im0V2n6h8ia9jGqkS1ScSnQE/WyqpLLBg/g+rILG9DGkEicb0JDCCVGPz0iZ+V
2sOoivABrU1jT5QNkEkr810Cp2PntWq8GzLMvZM4WwmulueLqILUgeSBasLCJiOdwpinpYMj3pov
pqmEd41ENUuJimaHltc+Mcq1I/3GV4PTAiANR0fFJMecA76/DliCXGdTp3nij0VWIcNaeN+rSMGN
rokpXfauCryDyoGkYsYmrct9PXgUCd4/FMtTfv0jbuKKlBpRXFVt4iuxUA6lrch9ksvw0z+PArmf
Hs//sXdevXVjabr+K4W6p4c5DKYbGHJHyUp7y7LLN4Rsq5i5mNOvn4eyq1qb8mgfn6tzBtNANeBy
SYtcXOELb6BBCwl/CQ/LGkeRkiwOb9Q+BGMnK9KqzyExvT3KMxv19KKgDEPLENo2IoDUXE9nNBpl
vWzGPLwJnH7FZe5myUOqRSu4SpvB+OSot7Fx0WgPep97Vqy7gGhdJ21Xo4TVcHtt+SN6zBE+hbLb
RI/qlFxr+YWhP7WBjmH8UQ0/+AOuEgnQy7b37BqoSZnuiMw3dt5/gAj13g66h6L6LPBIW1fFF9SO
f/17QQDkDgREwEWwZCVD+mmDNlKDGzxVLu1MUvGKqM9GPK+KlYAUbECESAnOJIFlvI3G7ECEUoY3
CcL1u8IYLc+HobcbHbEJJStYY9FReb0dO54Flm6Xp6riAnCoz3zRn6zOmfUFvhnsLMnc4naoEfVw
WvRFbvou1mhuYDYozxXSt9fN680Pt4x1M58AyNUuT8GidbogsvLgJp+q+16enGNZW829xEGFC0pk
keKwgA+/PCjhNHAQ4nrAW8uAPqwBUYU20kKTXKf7CaOIS4Dl+K/4wyZNpG5FJHrO6fT1i5ISM5Gk
qthpQ24/3R+1PoR0hZscVRXwgYYZGw+yPTUrOx+UFcsouIzKLN2+/aLPNhynu5JRAScBNAGPg0rF
6ahORh+tHKv8pnFuJuF7Soi/oZGiOJa5AobB1G9aONr5/QAGV+7vU4lsTl/7/b7wdwW1KjO5bto9
wi2uZd910We9dDxzHHfJuFM03Gmgf8HNysRG60M31o5KdqWF15ZDGTgw6jtzUjajDGa9TtF4rN2I
a9WJso3fZNsaqcxOaVYNcplWnTxmAJ/XYwpm1q4ALIYNbkF91e/enpI5U3o5I5QkqNDhNmvNyBsA
kqczYk3sbbmP+kPO5bArZXzRSswgd5KQNXpzaCg0Vmets1Y/d0Q+R20nQ6N1i9AKQfvs50Ap4XRo
28nCiUspPSCUqboNArTHNjVuK7UJ9vi30EILmGvfzvy1FrO9zbbXd3EDkjwzR+SyukzFldeMLtD/
0T0OoXFTcmRamLcepwzbrcF/eHuyXvX7kJYg87dn2UFW0Surx2EIklCvTOmO1HuHiEpxISwpuinC
tF5LhVHtpLZepYZcrKSeAGYcZHvt65JyG9uRsxsaHI5bSurmqGI33inacbS7atWIILnN1Fg9s9xf
BXozYgdCPuYknKA0PxabTEhO2Vpdpd35SkCioOr1BiKB+ATC/LPkt6iQIWLgyaovroLJNtzSdFov
ibp2ZddWssFSqfNwD49/8QoGtkdnb05jZwYHleLTD5+ISRKOGNQ7XwThOjaletUGoX+mcrQ8sJ9H
gSKDvRkcfLq0p6MMRRrm/TRbaYxRscF+j21Xls3+7SXxrMLychUD8AN4BbQbhB8h/fJe6DIlVZpU
Mu5ixSk3ZqWPXoHSK3xo+RFlgIs+0ZJ1Yqf35qzRMdbtOu/iYj0OiP46dlOtRTYkOyd3lAvEVj5W
uPi4bXgMwyhEKtn+EBvysOq0XFxQZzc5HciAUFYpPTVQwnWuW+V7x8+MXRgWuadMUrKhOGt4upxZ
KHc2qL7hU+3lpa7f24mZenpilejH2emZm+vVdmYimAU6ChyuxKHPi/FFDBkV/eQ02ATeEeusjQ16
797odftoTZn/cvDEVbiC4ndTfG6eoqN/5gqbl8ziK8zoeoA7czmSLPH0YyO03Khh1ah3AD53sDj1
ylqZ+lYhXXj7e78iiz2/JqgLBKkgooP0Ph0J60U7Y/erd8V7e2tuk+thU+yVDUxrN1grrrzJPG1b
PHRr687YWhfyKt8Gq9CVNm8/x/L+XD6GevoYg9m2USeX6h0qwa6BFFxqfNaKbaWawDfPrPHlTiJW
Btcyx15EJkiJLF5Z1+ZqSoja2qDkxpVlBw917jhnsu+fDwJ2mrIeF/PS44KAqqz8NAM8HeGmKKI4
WmMgF515lfmCP1kn6JIAgaDXP0vXcf2cTpvRh0i5TkV+Y7YB7s1wrZGDFsHMzPdXiGV8pjWQ3ZZg
5jwpmc4tntfvOGMJv1dzKGsvGXsUh0d4qIxeyokJe3IUc4Z1zsV1MQpgrxllgP/u3F6nhKedvmOW
UvnJEJ64oYKbte4E7HiXklDfvb0Cl+DI7+NQA0cDhFoYe/50HDRGfHaDnt0Mcjzsw3zo6dQKT4jE
4jpXGsxFm6LyKt+oVnaCpitg+Om+NmR/q3R40jVZJ1xWglgrWtVdjuEYulMC9busWnMbFMO+DXdJ
F33p8frzGqW6tIvkCC083gq1+DqafnKmj74Ihr6/EX0helgzAnopnzDCGvebXMtuSie4G3XKvRXf
yYAI6qLiE7l6gEZlocj2r23m53F1OkSc4ERUtGdPZ3IECGmhYU5BplaMD2mWRhdFS0rX6FngpqX1
sS7O2UH/ZJGASAGhTEGN110iFhKdi6Qvo/SmsfRw54+T7aUa1KjnNfJvX4d/D57E7fedVf/zP/jz
V1GMNG/DZvHHf94UT/mxqZ6emqvH4j/mH/37P/3n6R/5yR+/efXYPJ78YZ3DHR3v2qdqPDzVmAo9
j8kzzP/l/+lf/vb0/Fvux+LpH79/FW3ezL8NvbH89x9/tf/2j98dzoR/e/nrf/zd9WPGj23bx2z5
Xz891s0/fqeb/o6AlvOR/5/B9Zw9/dNff0OWQ9TIPgF49ftvuaiakB/R3hFGarNXKSY4tDIYuhbt
j79SZ4oNWC1UCTkV1d//eqaTaf/XZ/gtb7NbEeVN/Y/fn4Fo/zr3kK2D0TCD/Xk4bmZ+8+kKC57R
I33ACjOK5t7O2nbnV1r8RemqynYDrcs/RqYVOjvugXTfT32Jv++gBWsnjg0cnpqx2kUINY8hXKay
SYJDRrHyoMExu4kzR/04wvi9V4za/wyMSlvjvuAWNCquFSGP3WYIcs8YE/1DIA3tZSN10kFSSw2P
Yn/4oPhNPLn2AI47rKzyqy8PG8qBzV00JAmeHJVOAqLqnQi93pjsi4zeE44CDV4VUd+X7w0TCNn/
xcK9ir5WohZ/Nqer9HS1/3+3vGnRv7W+d0+P1bff9nX6mH/7bf7n6utK5I/pX/+ufrn4n3/X99Vv
ae+o3c6dETCcnCgzv+L76rfUd/DUwBnM0BZAJ3MF58f6lwz1HWn4XPclIacYMDcTfmwAydDegXDl
lma9UmRiG/zKDjg92uehSe3RUiR9I5ohkDndAKYewFfLIClKRpttnCw216bw/yjRVqSa6wM6N8YP
vThHl3uOjV5sPG5FcD1UMuamEcozS8cgpwEFIRw/vuiSurot5NpBcKT3xUdOkuwxzUPpAMRerDvL
bxpk64ax89DtVhIP6aB1mIsOAkGhXMatSeA/d8ovozBPlU2VyuITugZBiKuFXTxpbauTYBQI8I+E
hn+GZi/fj1NY/inFiHqn04BPkNKiF6gk7ZWJnOrXvMo+VLpStF422RKSwpEqfRqlPMK3NtrmeQsj
wNQIITq1B01gyCWtu1Dy5RsLuZ/vSeEvXRX/Q3fcDGj772+Uy6iKvjw20cnGmn/k+8bCZ0hmI8z3
NMZiBCazD/mPe8V03tH+nuNZ/p/tx43zY2fp7yB28ZMvN91fG0tR3nHdzHuRUiMJDLq6v3C1LOWf
uFqIXADRIMj8zEViC7/sHRhRAlgkaLpbuqHqOhBm4uL68q1Lo/5bWSbWXinBYSFMRn9a1utVrNTk
ga2pX6plq6xfTN2Pi+/lRbeU+OFpABXM9T1KigRUy3RcGSLs3fwpue3TYnIrSbsgCE4fBiNU8XTK
q12m4HvTAirZYBKDfz02gKtIcXbSlH/G/cJ0Gxr9qzKz6/tBS6ttV+nl3uw1+arhsnqfd86nIcIO
8e3nXjb2n5+beH22NQXIiY7M6SyChG0o1UjxrVzU+zSX2X5N7OH0Ia84cpM7UXXB3p7s5qJRO+cW
B5lg46tJuu3hNV8SLFZf26yrH4rUvzaGCzp5T28/4TLxnZ9wliGaAT9UwTiyT5+wE6kOeo4npOIh
H3S0Df9EJAq5hso01g4guEsKuCgXyGXi4eErrcqJGpKphC4ozHQV1jXicZne3+WBqK8BQoktziJo
S0iYxFZylm+GqEt3woYiXzZt8N4Z5HFt9jYR+OCcqw49C8j862CmXAPgeEYJksRjQA3u9PR18KWx
qkSCp5poZo8+hVxpOKy0hr6xqTjCpw4R+zDC6VAbkq9cdo38pZTwvYhqpWi8qBsLJP4gNFtpEa8C
qUaWriGZc33RVvgkFNLXLJZsQCCc815PIVkaDKDOVtg+5SMesm7Y5tZ9YRy1znFHUdvvyzJCLRch
Bmyqm1mhykdHzpOKFNGGUYMebxda+hEnWhtir9Rda/GkfpziAd8PqM05EqJS7Lh1EeaffdRFV4ra
PPG9SsVNG/I3qkq2cz0LCeYrp4mKT3oz9Gs/6PwWiyblnNT1IsFAz2S2BYAjTieT0tgypwG9VNZB
HYnjpIwKDjGKuWnsQj8jILU8fV4NswhsdS1rDFuE4tjgXbmV8MrdplOFn3ktUN9B7vuqUMLPrMAQ
O5Qge8h9Ob/Haeg+G6VPb++QZ8XbF0tqbtvMmFrMEMkd6aYu6yRWP8TYyBWHKZsUdCHN4Vrger0y
bWGj3qJkHod4te2HUPKMrlf+pIclvYcNnF4m1TS5OZXnCzoKpmdY85zFfbeKRqu5SeMmrz2p1L4N
JAxbVe93GdquO1GZ9aWCfdvO1BvdCzRboKFWAf2ZmuRjKHfDVTBgOFXZ9oAWC90xo6jlWyftlQP/
ZK5axuUDCZK9e3sqlt18GkkQYGEYAseB7wDH4HR3DaOp+U04+AeaGK4Yp6uYeYDmgwiNgwaIeWEW
nRc08SbqxbHMTO/M+K9WH+EibQ0NiA715VfF32L2/G70RD/4iPVfGL5kMbv9hZmaGXDbMd31sh8d
I2nmOUSm7erJQA9Wg+zEv6edqCTp+yQZ+zOibj99LFQ5qEFRlcd473RaosZQW60eNGK+8aPZqMq1
EYX6/u2Xn6+Kk2U4vzsNPVhhyDITMJwOMoaJ70coXRyCyNa2ptq7gymqfVs1Zzbf/BFPB0JbgQKQ
PCuDgZVYDKQipVLrOJUcpjgLPEmIsKZ2k4Q454zDA0IR59Sf5l94OiAH9bM+jo2wAKIyp29GDbJr
U0VrDoFer+VuvEGU1Gsy81sXJasqylaweLPV27P5k6UMGARgCqESPVl6wKeDxgVNdsfoisPgYE80
VccQ9fepardIon6xYmUFfWXdkszKcfinqmbbt8d//c7ghueesw7oElDS4oCLzEyvQ70fDr0El6PL
zfEuiVpAA13T39SN+oVHUi90u+12bw/8qnsEvJO4btbugdYI1ncR2Ol5WxcYJFc3YBSma7nAjFlS
xAV2NEbsKjiVu2kdTevCF2IzJZn/UccDZUOaj21Na7d4/cXiNvbLs22t+Wp+sQw4WmCFUbwlCoFQ
Bcn09ItQEmRnExHfmM1EzcjujIus7FUvy2r/OPXYkA+pTy820TZp4VxaNdpW0AK+UVTAqtvCgrol
aNmEwhCcR1a/ymTWUWmYXA9FMZ0p7r0C17A9ZgsRnhZzd/Agi20iqSkU8gQAOMmcV2u5K3Xte8W4
crRxpeZiEzTqppckYB3TmU+4WDszNmOGzNEGJEbHZmoRsvkBVvIVtZubEbsPuxnNnVpz6mNyOrhF
qhgbUU4x7hDn6tyLE+h53JkFRWkL1PsrDRAljWlIhuF0o/URJky1oDtKS9ujEHZOe25+hZdrAZWP
GY5IDRreEJXbxfZox15pLADht2MqS9dWL73PJwn3GTTRPQF1O0S2+Y8zG+P09Wj9Ii1LJEznkuuF
PsJi/aGKqUcwWqcDNlEIlWbCXmlJjZy7pFUKPFe8G4MuyPYa3dc9KjRUtKpgg4GVciFPleIOvdRt
fFxVtlAionMwqufz/V9T8vx4ROiI0uJZQ7VjiWM0hhDr4yQdD5gBfxAKShpBW0Vb2x6d922nGXQO
UVlFLCL8FEdj/94Povo6attqlURpf0luL9bToMcQxwpzbaOH7Zm1gqJbmNfhH3pXg/afcs+OI6A4
kYnznhpPV1Wi40M16J9aG5BDorXDhVZ3Z6XeT2/Q7y8Hy40WBy1kFtriUIpq+lRy0E2HNE5Nz8FV
51LrQeAWE3oGbhnqdMKwnb6I7S9tlqJrUAwg1trsjkX0QR39WvPCbGq/vr0kTjcaTzXnv0Dn5lYI
ItFLLwTNKLuk9Ue4NU2ifTPsNt+hgmR5GMrn6xBFyD/sDHyJ4uOh9vbIr+aDkU3IpbZKcUsHKXx6
FsrWoAsjF8oBq9l0A2gv8IbRUc7c9K9WPGcIMkMUkRUUI155PfhNYPZKaVcHjrhuW2nGx7IurRUt
/nPNq9P9PM8kfXsmE9oU0S4o3NP30Wigc6yI6mA0cfDJgCm0NnLnUlUiKOwDiJnQoSz19hwubrp5
0OfmMdUS+FozePx0ULssho7boD3E5BIbtFqAaJQ5WCshNceYw2cdjmP/0KqzxEfdQXgPZ5klU89W
mj4Euyjv41WC1Ny5k+b0pvvrweY9jOIl+iOL2Zh6HGHrgn42CCoCkEhVPkeq3l76vjbtxVj4SE4j
o8edBp5ILvILrpaY0kGCZCLFipAsDFcWI9hiCqZeoMf9RQT2k55Lidfk1OXfnsdnocSTk2eOkZhD
eoI0H1mRp/M4e1MqklZUh0pFenwq+wFYFbbvW6vsNnZVlBds0myrW6hdIJQzHLrOBkbaq1P42Qwl
G0Nep94ryMC897U6uCbLar4YJeAow4n8yywoxJOKXPNFUHWal5RBdAkidVx3eoO4emE470PVztdo
cRfXlZA/y/QPHjgYKt2dEXTXyERx3U1YoYS97xy6prA3YYx5aUvn4qIo9XIVarnpRS0qSG/PzQI6
9PwpOR7oAM1nM0tssVGDQdKyxArLgyXH9w5odppupX7RCxvUkCiamyANpV3Xt7eGmKaPfmY7f0AK
/4Qac7bh4G3WCRVgVzXg1YxOMl5DDQ0vYBA5B6hs59QoT0P770/rEPphHjYjw5ZK2XELuQZ5ueKQ
jnqzc8a08LRILeDrpcaqmYxz6kyvtz0RPe1IJgj1SxqhpysnblLDDAy/OMwmfZ9aRD6EQ/GjihxK
MWNj7h2jOqcx8PpQsymqIo0IPZPo/hUS2LIp2FRBeUDOyHQrNVJXYQN8hy19jpzyk+mELwYpBcoE
i+BVdQ/Xa1OvGcrG/sOVoOFcixixiyhM8ou09ZPV26vt9XgOOHZcMgGoQPFYkmGszER8M53Ewa4d
6b4vescLcDd2RxkbeUWKi6u3x3t1/xGTz0IKAEXRiyW7Pf18dd00VYQJ74G9Ze4mBfSkHYUdNPPa
dAsT8fC4yMS+krv2zP23EJthpc6VBuSPafLNWe/y6gUIYxaxyatGjtT/MZTR8KVAEv+hyY1rtTS0
LaVbeYMxjHotYSC0SYzC2CM+1AMcRhlPylWxsjtcERI1z8mUa81FWg9n2tnHcBKrYfgsKVw8vl1X
u1zXJK/U2+pjm3bBx9Ya3TR3EMUdRbTRSmyFXCqDPdSrpr0UkziDkXm1Yud3tSj4z9HGrPd1Os1F
5Y9Z37GMAgCHrl360SbjCCXITcczqcOrDbkYav7iL9BcfjvmE2IhBYeLPHgSsrIF5pKkDs7HJiw/
IV96TpbiufhxcnvYEPIJMSD0kXLyZU+H1DslFiiypQeWqnwx6DaytAiqCSTHkAXo2witCivM11Wv
3pbV1KG4pYlrOaMvXOE+um4zm7tQsid5r6cYrmZFupWkpto4MbaYBdTQg6ij6rLUBqy6DJxhJ6l5
mlOLtdmBd3WHaiqEO2FaeYmx1KocbHGBQuy5F10khPOSpefCDcBpRx39dRlDGgsh7DY5IBizbjgN
3yvjAFZukpG4QdwaO3j9GHZaI9w2xcpFHx7e3q6vjof5AQAoPAMVXhvHpH1HfT6pksMgIRZOS8/U
n7Je7zcE7M2HEWGz7dsDLooo318ZDCqdGYVmEenw6beVc5pAMcpaBy0qzQu78zca2a4huJnzXql2
gST067yrghUKnaYblcgSGOFwrjT2OtLjzeeWMmVSqrRYuZw+R1s5FuWSID1U8RhtW8cJt4kOodW1
fRTd2vpJRYtnpwYDuF0EyFYRBdW66PhMPqq9nV/Zj2F87nO83tYK3+K5YUWVBR3dxUPVaD6Cgs8P
SmTYHwG0IvPcm9HaSCTl7u0PseiPPX8IKvIkh+TMs5LrYl8DRaKeRc5wKBD8cIUdIneDlBYexUaN
FFcXZcFFq+n5RrHZYaWQ1A0Whe3F2If2Ra4UsQedGSazncfJVgG0hPam8Jk5lUocenV7aw74vDYx
jJ3vOyI8E6u/ynfoMmozRwIVI6QIjcXz64rkF3pIzVG3sQfOhzzaUOs8J+O44F0+TxM6ruT2Kog9
ErtF0Y/TALWvvhOHTgqeos7a9ZH9UZTa6BkAcHeIVTWuCCP/TpOi0gVLrWyRGBo/JBR6PLxxqzOv
/bMNhJgtnKKZCA8Ec5EJ+BNtscjJxYH2vOVlCUzlZFTji6gw76G9Tlc5BrU41V9a5XSvZn27684l
I/M7vzifZ3UWyACUc+aLliRwkXoHktKqiHr1dwq1g3XbTO1KT+Q/M8OK15mFClmAvvpGy7t2nVHO
yrLuTPV8kQ3xAEB7EfMFYUJ/V1uSYbU4SOjoydWhaDrTK6Y+XYs6fshj+THAnd2r41BfxWZJeVZT
ujOBxmLhfR/cQSwGqXiEdpZFH8QYjdg0i/oQDNE3Ff3d9xTEs/u3t6fxao7n2HeeY15yVldYrDvT
qLqp6M32QHnV3mp6H2wmOtMun0NU7giRg0jKFJeKGohNE4Whq4OBWkth6N+bxZQcEmFPj2Yskuvc
joetpiT+p9EpkN+o5WiLIuFsPz60G5x22o2N6g6CbiqmFRns3blos2t6EpIMBpLv99ROW7hdwyxf
Zynhp85Ms62Gxdka1+Dq2kzGmjyzl9ZjPDqX0zQA8h5KwJKBFd93g6W5cq2mm1CtHewAOt3FG+Jz
WW7EeNmNUb3tLL18f5ZXsghd2Le6zJIHtcyCoY4wL6MXoUvWKUmtDdp0KJ3oqzbavac6knyRZg6C
g2LWKiOvt3P8e9R+i8tD8TkI6z+SlppxlSbRl0JkzVVXVMWdHaJ/FiDXsJGKUOBhYJuXBV4EKyMT
PUqRo+M5nZGvDPS8ercVo3qFSqmKgFuQ7qZykjdvL49XaxCAO7VcigEqmA+YhadvpmWSlfV2KB/I
HRq3jgfpLo9C//btURbAXvY2w3Dm0byjf0vSsphAM5J7Z/Ar5dCmw0oM0ToYLfzrhWeG1cZWmmNo
Y/yAzF7EsZf0udvl+a2SbfPgIUAiLsc9Whuv7B4enpOvg2aXVs19EvWu3UfeaLUum80ttP7B4MY/
c1D+5OGpzEJq1gA6so2W4gP92Adwmhr70FoiW1kC8kNlC0J7XR0gt2lIFlbpCLhW6YQRuiqtQrcK
YnGll7XumjrVnW60Q6+I+8kru/5iCu2viEYWW6M1nIuSlvZdJ9NksCU5/ZY4VbjhFurcSO2ClYGc
/VWsqpi7xU565u5eyPfN34Ww0SCHBKyNI/lSslWJ9T4NQ0U6DPjCI70nGtrDwW06dcPthFLzVSWF
zkNtjs1K61sIg9ZoXPdlN3lipDsc6dGmlOWxdMtJDTSXIyWmgwSNNLHRSnl7ES1iGp4Ve1wu6rlT
Q0nvuRzyYhNaibDq3mnVg5AkhWKzcPZVgfZ6IqnSmVTlp0NRM5yFh8D8LOnswdhPaQDO46BmsU/+
VaboYdbmOmF5Hd5+q2X8+P21eC/ks/gfl9DpDhyMRumnptAOgC+ws9YDZZWNQUfZSL4k/3XDSkT7
1E6C7ag4D40zqjtH9ktoO8G0UhV2hxyLX4vmn58JpQ3kpmEWUB9ZPJMuZsLPVGmHKOz/JJYucuxP
Tf8u1XrrzFddJA7fh5r5NXT0iYyWJZMEMSnLAIdwGJTsgwRr3E3yCA0YSQ5cSwTdGTz+T1Y8JxDA
SbAEUMbo5p9Od6ALVvyUOwen1cQXU3IcTwnsZJVHepe6NsiHT0OvWvUKTCSSO7b0zTY6e3KjfJgS
1yTluC3GYK0D5/ooyZa/n6IItg4FUFpvIh7P7NDXNw+1DzpLVEHnRvWy/tljD0pNcYqPkxbmK2lS
+6+aUmg7cEIaDTe13Vc5nrNn1uRcOTyJy9BZITScFQuI6l/57nZFN2G0kZXHuoX9EwvaT1luFpsx
k8abqgEJkreD9sixXKwS4VQ3UxaGax302/fP9b8QToD6HDr/PYQTjFtUN9lj/QM4fQrl5Ed/MARk
4x04uFlI/Ydx199ITv6Geg4YffrtM+aftOYvjLQiv5tpbUScs6gyeE9+399QTvnd/LsgpSL2xTJA
AP4XoJzPmsEvVhJ7jVXE8830BdrGz64TLw5tR0N7AoKrsiuLWrtAXaPq3VLKrHBVFEA4I6cEpORn
EZ2sWCs3OoAIpZKhKnda/z6DSSBcpZa/oPhb7EMzuB0CEianUw9OqiMf0TVxdV2GqnPfBf70tSsH
xTMKhWZkro/5XvfrK9H1yffe1S+tyv9s66Z6TKPH/De3rZ4e29/En78dG1C3dRN9rZcA//l3/01S
+X+DlYJlwVsr8OExbx+b9mThzT/xY+FZ8juadtSaKMFQiJ4dH/6CEJvvyCbptVEQImCe8XV/Lzzt
HdAFsB+UqmZuypxv/bXwVH4hfQyk2wHZslioMP/Cwls2R8BoISOG3glONtziFAFPz/mYMzwpMrs6
dsZgfsQEbMQ2SNa30si53tgNF2tEmayuE3UfVW18WdHieqTMrXpYQ4u1JNXllRFb002gOwXaXtp0
I+OPtK1t6GVTPDVfXszu7fc98RJnvLwI5wemAgvVa6b/YtJ5+sDBJEeFESb10R9BWqbDNK07USBZ
Q6qzUWgzrd4e7/kSf7E1n2eIdHBmE3AhEgCeDhjXBn31VK6PXeTID4AEb8wMQ9Ihk/p1O9gfk1Sn
WJmn9LdwEVklLSVsRC3TddxYNtLU3VXSBLUXpz3mVpbTvu96FNMqHLY9ebRr2i2xtdFH3dqiTOTs
tVA9V1GeKzOnb0DVCZmQGQfz4xh7mZZNCpDvZMxoqBoZGqdZi5ZsHET08OsUnQPrKMdVjYVRe3x7
6palE6aO1gBMSGJDNA64l0+nThriLpvyoTkKf6SQhczQVg2K6DJrm/YCq5yKQFlq9+BF+10xStIK
NkS9su3qnOrkz56E8YHEgiRDe3ZZxEk55gs/LdujkRv1Lk6F9p5Ocvc+assGrze9vm3tUtk0tVzt
LSPGIaxOALGK8FzX5FVgxZxQi52bNgZK0K/ofwVIbkXOi+mYjKL1Rj/lnO7b/kPJCtriKj7cV0Nt
udEg2x6et8U1uylZZxGGsH5X+vtW7uy7PunTj0DW1Ku0brsHW0rTazlwtHPF49ebbc58WDVQI2EJ
LT+glllKmjaJerTLPrqih1p8DQsQh0Ye1VehRp6mDZW5BYCRH6mOVBdmh42NO07YKcoiGTaaMKcN
fw2pBdeWGymS5DPVIe7gxeJGxYt9yYlIo56LdLHG2qDUMcLWjnpUa9u4QN91UmlYxE5yrm35jJ09
3UgkHxQBMdYDBfMTsaY4dORBV49dqeP/ZyMzOLmmCPsISm0aqV6MLOd9R2sYq4RAlg+q0Q/WJmrH
OF07RVWVLqQHtSYEVNphYwUg3y6lyFE+dhoQ47d337Jmh2oIT4jKC4A84p5lza42KmNqQpQuoHZH
Wyzjp02od8VWbkaURroYQ4h0GvcRBZlVpvvKme9ivTp1Zs2euaWEfh4s9qVSZKunRZsiknukImj8
kY7m4F90WVCDSs51+dhQ/9Gw7IZpSAsAFLBbpiBeV1acAtSL5dr4nDnpmK8afF/2il8YqTsgLIJm
e2p9dVBpc/HAMy6TTMHGg4IYIi2haQ/Ao0iVvkaVqbcA7wM7WNeZDe9q8JEJHZ0+rvdVYPqF67TY
ZYArTZTARS22n1bYM02TV4s8yzzVB96PmbtRuEEAEoLaRZt8K4XifLPUoPZdOoJB4tl2Ut9bRshW
gBY0PcFpGIQb9KZa0lAZ7QhlviaRtyNFDQRJiyLtNk5TzOoufVZsg46qjmdTesTdWs2yyJtSzRrW
SgeW3h1RTk9WY6tQBwtQk7oEMikhjwOBNHUzNLbwsaKbXXmtVWvJKvLxjV7ldXGPIwfoNqcNkpWu
VBrSN5Wq+tuuQQJyVSZTLO0hr8T7Xm4qsSnVLLwp6txuvB74iOzldZ/+au8NgbOZRcWhR7Y8Hypz
MvUixA1yve6RL7WOZjY4a2kKZDdrzQitk0L/LAw1u5Ur3nkShnEk1Q6/DWH6ayKS9vwMOIIBY6LZ
M8PUF3e5AlA6C0VjHaWsTLbqBEQtlyiWdkEudpmlnjM4fnU4MR5BH9gsB+og0oan72xhrDMij2Ef
JSmiNx2mycoQgbXBP+6c18Gro5puJsn6rHpN4+QVZpgzNpYMhECOlQgtF0HKYEMTizilVoNNpjq/
pkT8PJVcYwSOxEWEjUvcSF4MmCwPtnNMJuiRGLSabNrkCbUX9cxJ8rM3o2+JMRUmAjJ35ukklnqo
6H4m+8e+UMSeCmmwCgrJ33VcCKu+8ocz8jXLLvG8SiCxzeAbAj50cuZiw4uVmhWJbNHxkY56qood
7NG5O5cmR8Vml+ZgEzaovVpuOeTTukxLfYciX3Em7FzQa57n1wDMxcVG64Ni6iJ28iks1JWQjOMY
SRx9pQT8cp+UpVyt0si3fahZ4NP3la+DovK1FJWHhkVIzTW3tA9TY1ATs+CknVUsXBY9mB3AHuzk
OZakHLdY0xre0klc+s7RiFrTgx+GQpeTwzU0laOWJ9al6CLLdTS/W8mSBb8W0e3rzgzNzdv32+vA
nHiOVuSMfCEZAqN3+pk4/UpTRHZynzaZ9NWH8gRq0dFvylBrvrVMxrhSxiaC04Ue66MqOOY8uY0o
HNLilJRPTu0kD2GTIvunGcFDTD8RnI4F5+wKPSD5g6bygtS3LIvWqyyDWpDHjGkuUl0L/ou981iO
W9nW9Kvc6Dk64M0U5eiqSIqUnSDkNmzCmwSevj/onBPNQtUlQnfY0ZootpGSQC5kLvObTVyW4xoc
8jLSiXGD/j9dAIrGpRxcV5etLJsueFEiJM2YNhl+N9navonybi+Neu0bvrYe7404R6UAeuF8fL0J
9M7IbFVMdvDi6TVy1vPUPU0/TLGgeeV2KxF9Zb/os8xTDeIG2OyypahrQ6NHjNtfctfMXgrmAY96
ECItgL/DJu/G8DaqGsWn11xvURQatoakLjA6/WfDyXwMWyXyQX/3h0y3shsvsWHjRR7gdhEwQgeK
07i3Tt1Mu6yspvvRjqsvzKeDlce49s4IN+J+btSQcp6/M0HqoHZKHJLmhWgq28G3Ppl+Nb3+IzPV
3fshfnl98MYwc0CJgubTRc87MXK9GmBBvhhD2G5yYXyLhjLCiMn4+v5Cl/URB6wHwolQYAbF6OD8
qQa6OGK0vPC1iCrcycdi+m5YDHR8fBsGZTNW6KJv8iRoYgrtvp/8UGvtbxDZgOELTWnLFdjzlTOY
H4gkYU4UKCLNxcdtoqgeizIPXzO7dm4cpRie2nGyNkPtJDdq0rS7FoPOB7Toy53rBe4jZUm5Avqa
s4GzdJ93T2MfYa05d6FaW7yUKIFmxdzn1QszdAgzZ9hZ8ZisXG9XVrGY+FFU0CGCLjIH3JuPMG/w
HUorGb9OKZphEQnYNu7S/0HYzvoLFHJUchyaxvkqoi5Qa9Pj5LVtcLzOlebFGo3bFr+4rdaNv98P
p4Ui2Xx5zRJ9JPfELX1xa37mN8805raugDpOXrmxt3mo5uHDIDuYsnY81tqhjlrrZGa9jgFXBh3j
edJ1upQ1HcmnoRpqdYeg2fgx00vvqXeV4oeel+atHWwqpzoYAqQgyXKONKPVOvXN+z/7cpIwIynR
jiXoAInNklHnP7qt4dgxaUPy2qhwGWy0Wyun+QgF+161sp8MktYMdS8/8nnB2QzWQxvg4hqzkgjn
4MZIXgdXxiQVCvTyDJhHGfTeytl1bSl6jvSrATnMZf35s+HFFwqj01JwqaPnRxKCNxAwyx81UMbv
v8ZrS82oFULAhr6+5KzXmCNbVsPlTP6bbKeqCA82rO/bSNd6//2l/hjnnH+nyEZzabJZnMfIi54/
loy0JDXMtniFCNM9u3atf0FU0fmB8IH2tdNG4xeW08oxyaOCtjdY8C9RrZgpwsCpFvtWFysf+4LX
nia1Myt9hsXPNJ3w8Aux45Ob0klqfdvhqkMeOA3tQ1BCGt4Sksa0G5q4ecpTqzD5jsyk9HO8Q7/a
Smn/qOvAHv3BkH2+6et2Cu8SQMPY4aja8Ki0lXObRKPIHkK7lw9qEyK+NsH2oLIbaxsnw2wyQl8m
0YBIyKSDjfekPt6rIZTJDZen+1wPUsXVTg/ydl8nKlI+pl1WXxVhlg4ip1H0Da18o/GzpKizXeXo
Re+3MmFUOYQG11bV7ROFjqnfFx4WHkpXZuFGjGNxqpWySbeaPUujT2EPVkDYqVJt48RrHkDbKpM/
tlKeUq362CpBgF60M473uEaq397f3D/4xMXmwp/T6L0CIJzh++ebqxs4GaTAml9FKKLYh9KeDRDK
ewRRpGU5ARLPU6JSjbt279fSTX8Edj1CKszq+rno64ETw0DIayJnb7coU6l73a2SyO8D2dyiz2Xc
5ljxfcrC3kLlJY9PaR0V5cbujPbUV0OXzUDR/jm2E+9nM0hauYC8ht6XppP+riw1joG2ZLq7GaJW
kztnaJMvsWyVtTLoAl/B+UA5ybuA4E8L84IZ4HlJa+K4+GqmuvfTyluu4brpEgGgosR8shCA2nGC
RF9vhpuX6sFWBtRj0NbQvY2poY2Lu6zXbjJPwIVTZRH8VJzUcLdFXelAPw31ayvRItu4lZkfeSSY
4mZJDu8D44UBAcSOHnabhRpIbWHlp5YNwHomtu3b93f98hC2NLYbHyV9FkZeFpd4tyRO0Hnlqyp1
Za95eXAXaf3PForLLnJH595J0Wd7f83LE4sJH+g2mK20OhmILALN8uoW69viVaNrva2AfO91YTo7
tR7Gl/eXurzyqermLiKzReAkS4nyugdEU2hJ9RpqabSzNaRJPSnXjH7nFOn8y2GVuV0Jl4Sm87Lh
QgPZaq2oql6lOTPDVfcx6jCECYM+QdN4/IDbAQohPRbj7z/dldKVuRQGqWzcH3LC4jweNbOMheM0
rw1px3fVmdSjU6jRcXRMonRClLdM22xnc/htUzt1T/RKvd+AlJ2buBbByoV+9cfhkwG1OM/SLm70
tm/JHjO7fZWlJg9mLF51UOt+YHXDj7GMiHHVHZ/dQsv3teUYBzmN+MAHqXqnl3G+kthe2Xro08gG
AWWhklmqb9uJWeewXJpX0EHwpqsh2qoo26zE8pWzAsASeFGQkDhN2staqwpdrRvifniN40Q7Qtsc
f7ZpQdLMPLjdzWj/2ufKq3ZqYTZ3gp91RAvSi+JNpXa4g2VqxkWEJWdBP1XpavcWc5dW+FEQTz+7
rGm6rWUrxoDHVRXZ22nUASuqyihw6+MftnqE2epNjd/lzyDGHElvFeFtprFOipWc5mKgQhOCUONl
Qv8EHru0Eu00tzfDeJSviGsEB71vuDWBIVa3VTQB1PTyA0y+5oEd+Yj5WPJR4LWLjKVq4baajnsR
JiMti6q4k3hv7lFS0O6GMCi26aDKlYLiAsQ0/6w0svA+AFQAZmqRgHmjZsdtaclXALvjp6yS/WbM
uiybzSC9Xd0kCogw9QZ3bpR8iBV4ClK5bRAyu6uc0HvUI6/9mljdGpd7efbNP9f8bfDJgneA3Ht+
9pV9FzWWnY+vVR6FflnF/X2nzzifboz2758O15YiHiFfIBc1c4nPlwoV2CB5q4+vXYyCOz6w1WYw
AnHojKheyUGXt8j8VMw98Dnli0OYavFUaqsqgYVi+et8M256J2pecVxxN2FS9cc8S90jLNpqJR6X
/YF5UTBT4EkYeXiwTM6fDynqDj3HnkUrM/NDXRp+bUpl14f0o9QqWmsxXxxvLDjjT6jaIeiBzV5U
qSBYsrbpWvVVNN64N0hO5MZCROmhREBrq6dBdVDnYcKE+YUx9drHvkZsrzSEd8R+o14J8SvvnK2l
wz/Lz9h/sBNvK7+u9FBopo37SrsSJb0YqmlBz8EfBqHtq1qXO0sO48o7v3YGgLBgqwEE8Gv5Xbk1
Yih66U6v6M0o95Nn5X5qxhUQ2rA9NKhQ7QyUo1/LOs+wGkjVVxiB1pZeUnnfDe1RYdxxb9Wm+tyV
SnurqOX0QKZfbCtbsVaO5ivxz2CMKQR4C0Cay3x2SpmDpNjPv9ZRLD4lRafP2ZW3r/umXPnU5lB7
mwAQGWQZ5M4GoUFPexEZhSY5gM1MezWdbrplSjHeZmOo762sNvxw7FVqDERFZZC2K/nbfI6dr8zn
hu494tVANS+SdqAkKr1nb3q1+1G9a2t9fAoS5fv7J8nl4wHX59zCBsVkoPSnhfS2ySAzQYmbqa8Y
WIptzz/ibG8KH13jdA95W97VlehPImz7lQxn4THDxnF0z7X6nC2in7nkDY0wAQFjGfprOZnjtnUV
84OwAjunH9nB1RVmnNbbaZrU73kTkjm3RSeHbYsiJ1KQ6MPvmGGq6qZ0e8Pjw4zKjzgHWzeS0X+9
KYBRA5pOvJPhFLW6nfJx+kfqlug3JRy7FxdX3pehUL5a1pQ9uTXIhT1hEGobE+Gjf8zJKu49sCTT
XRs7odwHTRp/60Ilvq1jsA0b3FGNT+0IycuPKRAfM88pFN8AslKtxPqfZslZHMxEHnWGPMwcK0qX
88PQzfp5EmenOH2q1X2a62q3TaxCPjhjnIW7yMsq/VFhaiEQiTLFs3CglKAeIjIN1nMzdhs5CYhg
ZmWEyLS0Sg5G3Ky+K6LD10NI1GenKYsVX+ZoCyZ5Lz3IQYMo7pW2BTaBsXui+0JU/YcJZlO49/TW
uhu9IGx9DSYRHp2MWW6YpLj9ycyrZKWvulQEgeb1R4QUeYjZFAHW3/kLKBQxIMrbVh8dI4ruy1J0
N5qVFPEmCe085AQqCqyGoq46UdYkN0iLtQD/cLAeN2alKBWGraYGy3KMjNQ3pqy/CWXq7bK+QmgN
XLJmbU0GHUe3chk1O15a4JesDNEPk7lUu3PrNNn3E72TTZA7KO4NGj1GYWPyvsf0yVwp1uda/Hy7
afYx4gWLwcXH93/+tMwvyj4N3eJj31c1br8h5ww7F90FsWceiJJiJ9D0vlHDyGz9SaTVyrlz0ceG
YojSAfyd2R8AL8TF7Wt2add0btx/9Kx0uMEir9oVTpvetCpKmFNodbfKkDaHwsWHUs2MYjMUdvIc
OWI8vH84LXlsvHtEO/4MqIBgzPCr83fRqzI28ryQHyEOt18dbXBBzLWRlW7S1EWOLcRQCdazXupf
JnWiMAqdFPMhUOb9Phuz9lkYvbNR0zH71yb9FSrz/1G515mW899jhU/fu7o7w2nO//+/cZq2jYQ4
0EIQlwwV0dx6i9Pk3wJfYxjMfTKH1H9wmmCA0byBQcqfQGcK2R92+T9ATf4jVkdzF5nupGf9+fj/
Aqm55I8iM/Pnh6CmB7qADtL88b257qAhZFFcFcETtyF5XZT0ftP8ACIy3pSufkMCpPhYuU+QbsJg
m/7G/PVVUaGStg5uuWi1+Y0inU+auwmiWN7GRZduGGrCGO1/Apj/8efV/v8o+18MhN6LsqfvZff9
v06/h/86dHH+m5zm9x/t+1ng/s8f/XfAWd7/pp3HXAnK1xxxhNW/gcGmijQ39cPsIj7rWrLR/zfg
iEyiiV+AunCvnKdF/wk41IXJSeh/mzNOghG99jfI4EUKB1McBTGGtPwG5fcC+kfbWlUk7SXcd3Un
8VujVf7JEQy/efNynv51ObyF8y6ujHkZ8ifau6B6GXwvETIimAokDkr3gRli9tGgib0165YOdJnn
nyG+mp+Rm9dvDU2on+k02P8iTpy5JLxd/vIpvdn/ir4yZSKJ5KIaxQ2pboCEhsdcndqDliJALOTw
4f1nvLYIPBGg2rRjKI0WX26kOm1WaGF0pCkYbBQ+WcZX9doccVFY8CY9CAlce/MFyO/zT/HmfFCm
McTlJI6OqgSBrEAG3E3uJLaKK9ZEVa49EHToedgCsRiQyvlSaVcR1nUXHZMx6X56havsVTFj0v7+
vSHUQAY1AwmpT86XaSPXGr2OJ5K9aHekdaqfWWm7UrEuc4b5xSG2yP6zOy4D2PnFvnlxMT1fRevp
T4ZeUR4bo5j8wsAqrgj030Mj8ahrbHdndJ27H3BhoNKYil2NuvDfxyLkFNjHmPrNAn6L3KUH4BUo
kEyPUQPtP3LB8nWT8+/r/7+N+EV/4s/TzrfYPEQAYLRsrXtjLgJp6NGxStVfA1mr79nls4UvrT/q
MBL/egtpdBInHFUGmniLSOl45ygJ2dEx7szu0CVMowSikCvJ1pXQRx0UByx63WgsLLO+AAUcWxd1
cjQmGRxQC62QER9/ozQ7rLSULiKfXjCaoxSbDDYvu1cirbUM1RtxbPM0YN5E8NwEXqOtnBgXm8SQ
FlgT8jpzH4lL4DwkgxaCneuUnBiTiLeUR+kvOyxb30Zp5RmVlP5vt2keCtNGZYOQDGZ2f77eqBnN
UDdRfAwmAKfIFbcoKrp/ZyYNUnBGH9D0piGB8yBSD+erVFk3oKBtiiPFrIbbpdFvijI1du+H3OX3
/GeZWWCKTxrk8yLmwI9qZu0E4ljaZs5IEDvARK/krzgvvH3UhvrjOPXPhls1/9AiKx4DnQEtkkHj
/v0f5DJWrNmzlK7crHeiL5VXYtzDCy3Ko6MZmeOO2cuvQInXhHmvLMI5PLt+UGLwwIudyxq96Crc
m48eMvY7bKHi7ejYa03NtVUWJ3HRhEGTGWN0bPXU20S6icMUagUrUXjxGXOlzB8XeQeakPRVzuPD
G6WbqVohjjjamltG4eM3lNm6Ha1/9+n9vbm+FCR1psrkTH8k99+c+WrhDm7hqOI4Cs1+MYyoD5Dk
HtpPKSqFpv/+YvPB/aYsJu65xTgB6cTZ2qUG2VQ34Vg4ZXEUdfYkLde+raSp084YN5rab7JKxYQn
H9ZkhC83jWUBW8+qjpwi1qICNdJR9m2IMgSOBfR3RIxF6piuCZ5dvklWQYGMwp8DkXA/3zQ3ypMS
J43iWFGTl6ARlE7cV1MThJuxhXx9+9fvkskBnzAIyT/z2vPlnMSYmn5KyyOIdw2poGrKPmWR3QV7
gUfDKXQm99eodPZRlkrcrGzk5bFMMkLOrTJLmPVG53fxJmrC2jELRDiqY0F3Kd+mMnNwCcvr5CsC
S4DzMjVZo1FcvF4yH8o9rk+ofiy7eL06VnhNFYoGOXkwjozlwqcJZ6iNFWhrdOaLeGEpEhAN2gg8
cxix50+nqHHi2GXRHuns6v+YQ6ydSuSZ11RyrzwR+Q1HFt1bUuKlB+kwduOk5Vl/nDqtvzdFKvYC
F43bEBzJl/eD5WK/yDzmMQRwWsxuL+D3hZfWpmLV3bF2Be6wbNLdICtlg+dOe2NqrbuSwV15tHm+
jBcQicglviosmO2BSO2Ois4DNaXXbvM6HzaylM5K3XRxpsyPhs48skTA6yhfzjeL0KulmnbdkWxI
+z6oWbJRwl48SMsZTlhY01YsvN7eOSK0ViQHgZ/zl58daPPic4+PycJ8jy8ixSoVEwy0pz9WPWIk
z9KRirlr3MFyn0Mvr+V+rk51X1aTNj2EXq2bd6LOC4TeEhxaxT6pSprZQhPNsJswF7dbX68zt1CB
8pZdcmo6g0wUDR5VuQUyWRtbq06QgRFGKJOt1fXBJ8XOFfLjkQHATVoGpb6tUZJrDkIL6xzJm7LC
2lbGmtya6uDCdfSKxPpWJ5PAJTYQ0+cs1+P0KWUKWW/0uGzs+xx0a8LITqZl8aLFnZf6iDYaFqMZ
2s3f47Qf2r3R62bwFOEk5z2midX8YzU1iDY62Ur0kBf4bNwixtq1z10WltUWboRoaV/bmXpjtEJN
t4nZNV9CMTnOVjCIDR9cN8g8X0pDJD7Ixoghe2a7UBMB5T2oqsw+taAcjV1CaRC/2qMV32oofRnf
pTFm+ikCqx4/Rk0mxx10NPdbQz7/WdGpHA6TB6R039gD6LsJ7E73OUurVHmQiUycW+kGiL/txjEI
tOdk0KwKCBFwgke6kcqwhxXvfDfMUXO3kcjd9LbIm6LaBhI67E3lYOYJYysuQkBhADlnDJnZ3vZm
EtPLr4fExSRHkS9KL7VsW2Jg9aVuRQn9tHNEsWvM0kZ0Fr0zsQ29IP5eRmqHQYRq5dGmpYS+Vdow
TbZaAwzTLyHbJsD1guZHMOj2h3aQVGR8v338oLawNHdlaXq/+zZzpw1k3T7exC1H9CGIYGltJ+B4
5hHHCWvYp5MzYIzjNXyYu4gM0XkUhmK3sJ6zzvkRWZkJQi91ujABymdV7q50JiPe4OiMDAb01B92
XZR4lLZp1sESHcL0Oa1jXaZ+JFT9m6QOin4zbBj0GwVRueKQBSoe1cgcA8qLQjvq9hOAHGvPKCZT
b4MZHrRv6FZrG9dLYZL5VEkoh8Niq+QdBIzGvk1bw1IM38rczvRjD/8BGnqVoW5hlinZtpmGatw0
eOC093bmeK3fA37rvo2jVjV7bxgMpNqwE4h3BjTY4Q5l0qpp0LSyZH7vWsPszKFYhHvSNyK+rxtm
40fgHa32awiaCYR14iZReeyQoAV717h9uBNNFei3EB3t+GAlQal8t3tR5H6Jhh76kLpaZIe+iUGb
OWFmP9O+iZD2iam0Vd8OqtC6tb0IZhImPkV9mLqgLW/jlD8MNRlNnN1UY0S0KdsBQUqmHCZSJ8yn
oJZyTQW7oVPLJzvMMY1yBrpKj01d4wDU9qXufgmzLBW9T7+nzj9NGoIsvyatzcMvI0ipofZlFspy
m6sqc5dblLtsg3YJJojN9zKrrPZDytc+PoDgVK1D6ggaDm1ptBjMJ9iqlMz1oqH41WO20P5gkGFo
4IYcGXe1SiwOlpX6wLdVcVLU3pgOTWRY2WdK7jTdWDD+on526nA74d1LCWE1G3lft7Ut0DGdm2yY
spRtWCnbLmm74mkQiTfdtFlqZs+mXVseXjSxptzxaXkdpiphH9/UgHqtjV1HbvFYjMGQ/5RTPsmn
ESaQBQenLly5SVSksn+P9Vj0/6TxqPcfmBWF7SlJzIlKmUwG72RUjPTfQlfF2HL0WdP0OmuRAjNU
lbDp7ypI+fVPRsZq/aQWIo/BMwR6smsgenp3YgTC4UMAyT4ojRE7h2yYjPGgJZ0QN1qi6d2xJ62z
IFlnYfGPqATafZuI4zlxkfIhk+025iANVPEd86c2QcH6HvBdhzub4WG3s3NU6OCOuoCz/TqNW+Mm
QVBj3KZ5UljlpowsPdvIwOltX3el/aXPlG544MBzAt+NgFlvFT1MT0UjvXpHIkkX3Wl675OIhMsZ
rTTFL8/LSx2/BmA3955o0MOUhS0GxJcH19qROgjzBiCip9Jpn0pv40XCYdt0FWRqyvD5n7zFncAf
hFUhwYVBS7YbsiT+NuOuax9dgypnhttFd1GN3aefVgYuDTrKq2JfDZn6JLvW8IBfdqCTi65QzFez
jaKflRjo66s9B9FDBRqSk9PlbN+6iN2qoDDzLNu4eZw3W95LoW5HV+JI6DRh+asdmkDbFmhKl74M
R3pYUolM+ymXYqpvvHiMtXwjlSptQZ1H3niog8mLHmoZqTP7o9YM+YCQQUgBW6D6sBV6rSm3rqQ6
26i1YTSbvAfY7U9tlbWmLzLpNVsSVC2UflclnHm2sKznqpZJuAm1Lv9QeqRlHOaMth4jwU2/LSqr
MT90uRvWT3WVYVA8xVAct4kxoFDCSdAUJw/VMj7wevCcrWlVdnUTa4MWHAanGPQ7p456hYlZKUFP
V2r5jYvEforgN4d+rg+N5yeh7OJdRur2DblIVdxVoMXgH+tGAlksUqsH5OR7p0LmPtOnA+cLk/K2
S9Ne+ga2L7MnWGDlB1nprb0p+igwD2lP1rLpewAuUMiQsfM5zPPSN2SDlKniJiiUASIY7G3m9BhO
+k3V2uo9baxhxEeMNsa+dtzkn7HXk/iW/z1+wV6n/dTUpax7v5fz9RPVsoRmXKZKsDFlIXW8Iiyi
xjJroXzIjarydmCvS+ulAtmZuX6jNRwTDab3QPLyrPxlzbnJbd/nzqy8FyU0RSTTx2Gr85kOByjN
aMZpqkTXsJxyzqyATmt30AWStL6ZJ63YiIQ0fVsPdpneevCwPsUOyBLfKArnJUeRw/WhUlfFwe0C
71cca5isNbU+sHkt1EQf/bHwe2prVX4zkgbm+yxJdfRLQ2RpVkq0qym4M3Nhgbcyk1v0EIzcKCc9
4KwZ3JRIiZUvYL3rnRKMa2qHV1dyAV+BxGZoaC26+rYOMN5one7olQKdNyMmmiyBOL6trXWSri5F
iQ2QBpF/oIPnyX4+FBJlPLs7Tgijkv2p6hc1UKe7uDHX8KlLONmM16GfglgGjpcgoZdKGY1uo0+C
pN7RVVC5hoToJqdJsdM7zbDDo9pJPb+RpWNx4CERb/plKPTfTlVjrV6n2nNNBrWGfL9SmKK/Qkfc
Q/2MBuWi1ilVWan0MvrjOBT1ZgoGvNr6OFjpLFxbBdoPVFtGGgjnLfZzitGknlpWmXr0KJUKgYaU
TuLur0tSRjPMuZjQ0UuYJ9BvWwh4G7bdiCzEUR/olsR0MQ5qnVS3CG1UX7qmSf66JCVNB3Q6u3OS
Jy1dcIfRixqlVafjkFjoU7BR3AtKtZk0fY2yfFltEzSQ5ejv0t7lt/NHGxsnLyZIkMdErak8RdOg
mVoajKS2SjU4wSZLpEhXGvKXdTCFJkAPPkP06kCenC8aOiKodC30jmYnwcEk2EnEBwU5nhrFSTco
d5iG5D22ulzGx4zZmbPyA8xdtPNamEa9Pg8QaUvRPZnfypueUBfpaqVBITrabu3eDU6pPSL/RiHa
oAznowssUcZtgnhNyuAyXCnAmULAQaXBhwPi+bpWZAV0V4rgOBFluzytG78uuHbeD9fLVUA4zEMp
VKIYky5PA1UPRizs3OAIRnDaj6Ye7Zw5w3h/lYvzDXCDOdsIzE0D5KgWkZP1NEhUr3eOXZGBVGJ0
hY4w6s5so77y/V080GKpRT9NbbLeRSPGOTpDpx0rNXcfaROtEbkvV4H5QDgw4GcmRV/+fHPcsBRQ
aAbvWCaKc1t1uJ8BgVpDWV6+Nhr+dCIBlzDBBnd8vkoPlt/Usjo8lT0ksbEQOrUgsDHpZ5WXfHp/
j648koGWDAE34/jUZZw7vaOnVC3hSclCtX7MmdqLI41Wc/+X68y9pdmJCBVZ8JVL/iVMtzRqG40L
nIR6X0HQ/ZYb0bRCw7j8as9XWYSBXcVV2HmkCYZQv0IiljvdjL0boRTBa4JUF7dMMhzef7KLNRlI
vX2Di+2a7El4kSKiU6vjHNHnyk5rfsOu6nwnsKZ944JVfn/FawHCCIrOPHxcQCbznr45m1LZuvFc
QJzc0cy6jZ4O4g5PDj2+Gawx+vn+YlcCBKw5n9cs/Yxcx/zDvFls1IdESUM1OsH90U6O1qYOWb4s
/3l/mStvEcDMfErM2hNEyPkyTSRjV4v76JSjc3hKirKgeNTyx24SwU7oLfpPZjcYf5tW0mudATe0
rBks0o0/X5VGX1oXYxfhnhzktzX6V7skls4s07+Wwc4XxtmFMi+FkAspApt2wZ1mgqHhczxFJ4+q
CB9tNT2OQMyAiU6Bvqn1Il7RO7m2caQ9CBogyzBj4M6fzQkxBbEKPTpJYThfQtfSvqZgqP/64J1v
ES4qQHQcIEtCsFrJDjKqE520Sa+aG8XCnObRGyd1jWBy7XHmHjx8IHrDzKbOHwe7n75OyzY+VRYk
ID1DEMIYk/rvPy2OHuoLznc0WpZK3WXbRAre0fEJAFF444EJ8W2Z5Ecns9dSnGsBQTgg7jNjAhgE
nT9QVo808IYhPlkI8LeZRx2YI5rVmN1XZu1f3v+8rhwZTH94c3++LSqo88USxINqYDfxKW8y81EN
h+rn1Mh6Y4z62rTk6kaRkSLING/Xct6UZzkyfG1GeaEZIV0UJMqaT4rnRP3r+890dSHKpz9iRYAb
FidTZsZxbrRmfApgStN+VBz7k4GOUPs/CPEZuMFlTEEIIeX83WWU/egbJ8lJFGn32UHxrN0WU5nl
f5uUuWDWyMf4jPgNPOD5OlOVB/oEve/kRFa3DSNN34+OG7387Vtj1I0ULaIRWG7QyD1fpWnxNlLh
Xp/cWsqHrOrVB0jg2Qr66jLeSE9BIxlwhRCFWWotzfwNr6Z5coL/nnyd0BDfW10BGCnDomfz/hOt
rTXXEm9uqMTNXMW1p/TUx/r0DBzR3BaNOuzoF4crx8NlyCHlSeMZ5AeeNxx350t1zCuCUMr41Aoj
+JShKbRnJOf8bXEH72vuClAWcyFeFD/CLg0T8+Xk1KfYc+40G933D3B+kn7jpZNr/G2FPC/HVoEK
ReifS/78odRACx2rMzjzhoEGNf3rTat19spVO1835/cfGCEOBL6jGSy0FNjR5/rC6jgWgj5GzU+C
OqjInq3+plbd4qFzh+QhUSLlZJqFbPboobvByo9wJVBcXiooSoh85PCL3bOapCrMsUpOWOf2Ax3E
KYg3cNKLzzCVzTXLm/lvu3hg7F3m+5HrZKmib4ZmOURKnZxMHMr3NOVoqthluzHNNLmzk669D/NG
v6k9OkzvfxBXotRFmY4Skvt4/nW+ofjGxV4mouSUjFm29Sot3nWDPq5E6bVVILQDgwL+ghTs/Lbf
fHaWKxmHYEJ1ioHLfbYx6xZb/mUcrnzel/ck9l70OebXSItlGTgBnffAkrxHeMnTi92a5UvihIju
BuSIJROsNVXZa2HCcc+355E5gdI4fzDh4H8QDkp8KhuwmqOLt3DWKN5dS39y5TCed2IZI6DmqCkp
95DqWuRoeT4lVWIGiFOEDVJgphsCOzyWva5+Qiqh3yZTv9ZguPp084ZxByBAtbyeB+aJMKvi5GT1
mrkX5L13jiIVvzacZuW0vPYF0D1BoB3fEG4d/fxF1nFLMSY5x7q4zV7sqMru0RgRd0Obq9sewpTl
10Hp3UGcXKPyXX1KIOjzg9Kd/6Mt8yY4JYM90/KC5IQTZfPN8NoEsHmD0QTj0aBd68ZdDVH4sXhY
c75wwp0/aBSJakSBIzm5nattgtIot9GUpru81/J7GxrQ1/c/8Kth82a9RdiIsmbOwhjmJAZ8SBIn
+x12CsI3MknuGL2LB9yqxUppfe2NYgEP8Aymysw7PX9GI8+iwVPmQVsQjPdBErmD30dd/jWIcBDZ
vv+Af0ieyw/j7WqL0GEKwnw+0ZOTVjeluZV51fnAF4KnpMOEKUfzB1QEc8kRQTvHbxwj/wzjYC2z
WLK95mvRReWTshfuM5zURX3oBdHkDbHDTTwMtMfyzMl/VWnEeKN1DAaIPRYdGdqRwB4YwuPkVeNc
9IRbbngjSiO5lbU67SI7R232/Rd0LQJmAXquMQ4qTFDPd8N1m8EO0AY6jVoX7dIiGZo9HuXMK+mb
dulhyJ0fXPblSk15NQhm8Uz+7DyJWQQerdAg6DqgPJ3VnKYiNz5NSaCilmkrK2fHtduFSpksa0Zm
X3iwVK5SB27L2WFAFUXUJ0+2NtTm/fuv8doJRSk+O5DNqckSZtsWTZo3yDifChr1JzWym5eMUf6D
bg4Camnr3RsBdr1aFYQrJiNX3ySSAuwdFH+oP+cbaNapijSvlpxSL7V2Huptu1DvjTt63Gt03fmv
Wn5LNLBRgIC4Bl9tkd9xgXXxLEN1mmT9W3iEattU0++mMvSvdCrGQwRJ9WvhFuI3qI1mBVZ29Rsy
SH9gHYEBRo7i/EkzNaz4L0F6qqkJDihpIxIfTYkXbXRZ1i9pGbefHWFl4I4G7ZcU1tcx78196XbG
S60q4FciBHC//v3GQ2BA/R87ZnLfOfze3A/pOP4fzs6rR24cWNu/iIByuFWHCfZonMPeCN61rZyz
fv15OOcLbqnRwhh74V0sYDYpslisekNDJ5MUSSl1Sj0NFtnnoFq6H9o4DxQWsuIfmtztB4ECxc6C
XNtzsEAU7l4LUu06Oxv1dHBLhfabXQajfYgw96AjnwDbODa5MmJzA4R68lQFOYEjHmtuv3O0rsUO
VCGRzoClJe0DLucu9CDiMdAmvoZG9nMNOOwz1JTkSUWjDj2hyLxz8Uqd/yKNA/4N7YGChzzTl6O6
dTJRK6gSPyuMKvRQVislliISzwN1vQe9UMXO4b52xLB3g6DAapN9rG7lcI6mFIBF4qOUXYeHMccz
C2cJYQaeHWfZXrZzbVkR6+DRJjHTZB6XExwWFAAc3GV9NWocxhnrf9s0BHmI/E50HsfR/R3x0vpy
eyPLQL8+3IDdebbJFjLucpejQrRAbBt+nd8PE/CeJczyHjs+as6SW9ef0QVsP98e8tq68jJVZM2K
lHW9rlOXlHMCedDvJ714tqNwmo9VEw4R6GUjff8Xg2HJA9SXBjbPtsv5xaGzdHPR8bg3m+yL2dON
POOgl/3bwKuOTrcH23bJue8ZTEGfDNIeVPfL0Sa3aGtMQ4CqlrxjhHQUF/TNsT42loOlhochM9T3
sdIWCNpr0XFebIrVYYuWmpiivZKxnNv629Ix4YYA90mxYbWjZNeht+M8BQrUp9+DvOv8tIzoopHv
OL6eTvVzj6So5enAgN6aDiXLnTRjS7qRC0KsAgzMTUUMv1yQGuZJbQp+QpO2xsHFjGh6uwzmfEzq
eHmuEFxG2j5CxFXtjLcitlVPidQeHPs47r0Dr8VNEBlUrXmS0VGUJ+GPkD2ESYToQJP6iRE5Z/oQ
2FQbS1i/6StnPqNu5f5nTHn2hBW0tbcv5HdffwlJKEW8VkOTep0Htg0yxplIM79AyqJEhl0Y3zon
6b8JTEybgzW37Z2O2hK6FWPVVYesqCcTsAEk3J2gdi3K8JqiigF5gI262hPJmGeIWPapj7wrAOW4
oRp+wCMDRNQyU588d2kY/BYiU5ad3O/ayNCQNar9iCBsyqAd8yoE8cxH1VW1vbAqFCzCRWd8yHqQ
cl4DfvLQm92819u9Fm8go8oGDexpWPKXH96YXNwWR8HNYZbZW3WqR6TdivrDoMV7dnzX5gj9jy0m
5QmR17kcSlhLFIMspDgKmOYcTJ20nVCtB3AG4k2bR1/QIlF21vX69P7/mKv0rDWRU4mrIvUVKmNv
xjn8ALSteBOUVf5wO7xduyuoWtJhQz0QDJD8JX+coBKQcq0AfvODsrYnb9TSebmri753D7ZWhL03
9qLZyXaujgmPDZ8EeFJAcC7HDBCMV825Sv0RI5zUMzA5Fh4nHLJNqruncrD3rv1rcYKEUiZXDjtm
XaOdBOY/qa6l/hSbyinIKyM+aEVQ32taar0Z7TjC6ZVb8ihQhtwJFFf3DxkVZRWZbevy//+xwtFg
o8mnsX9E2DyWSuBbCfqPpdW/F3HQHud8r85x9aEs3WX/74ir9S1cO1OdKcGdWIMBgJKWcmyrOjgB
YGke7bYbjotdfM+1yb3TUBa9i3En3glJ155q2GXSsADKBWR7dT6p2aotWOHU1/LCvMNNq/IcKxh2
yo1XP6sl/dZkD5Wq4+XSZkukL3Xepn5U2ClaV9ist6nlHEMxRG8HIDLnoZudyhMz7IHb5+bqCf1j
6NVXtSKHB1Sg0syglyU818qiz7UTA/1VbEmDuD3a1eWUhHV5aGh3rr5oGLcIvLU4P81iwZzAGQYy
q6oeERW8PdC1aYHbBq7m0lO11z0araMgr8byYeag5+0lljl1Z9LbnIJCo8Dq+YvhyMYlPwwB6TWQ
oNJwq03wGvULi44DjqJZ/RUYf/tbWEG/Z4FwbRGlzjyNNNmpeVH6+uMgZugri2IRhLo+q44tjKPD
Uk7Rzp68uoLoG0miAu2TNb8ablNbhm6c+R09DeVgRB1OsXoRdR/H1nbane91LZSSCkKiBjOJJsQq
ORUtPT23bzK/L/X0Y2d08/cGbc9vKHoYzqGlhPAXVSYebMgKqAANeauuko2gULF9Bfznm7awyfFx
NhrcDmh8BrnmUEaz8a4O2j1fuyuripQe+uKyAI/Q1uqkd2aQOTiOZL6x6AEe17ae0TwELo1DdKvt
vC+uZbhwIl8e4w6XvrF6YBCxEZbWqP406Kgf+8FqH2Mjyx7quZjvrLDRzp0W5G8TgNCVZzZKfRRG
a3/L1LbY2U1Xvi+KRHSMoOwT5tb9X6sNREYEzfxkMKbqoW8CAO445EBdaOJF/9QVTfvP7TN55b5C
qkaW50GRsq3kp/jjmDQFlCsUEcnpqLP+q5a4rMN6Uk45JJdnIKbBGQqPvafsfuVwUraUFEfOpgJg
9nLUNqpchPMUPnCxzOLYRHYHyHrUnPR0e3rXak9EOOivFHmkQssqtwL0jMVE0eT+1MxGelIblwac
pZUZTjolz2VIScl9MtSHZDCTE2lDfozqEEIugh1PQdbW91YxiXe3f9W17yy7ZtIXlhxzDfFcGjeo
eUHnPjAo9dTVmBB5Qi3rO6iAygPg9+r77QGvJQnYs8jin8FDegP+1oKxw7GROEUGhNJ30aHZW2nz
A/tilLww5ZDSAO4h8UHSUFixT4pIi51pX9trhEopXP1yCazuNfpLgBlcjjVl1eVTXC8/8Dec74Ux
2B8rM7bObLc9ir7cSat3Gw4osluPahuM69XNPWHiKUa6zr6T6/OHPlSs5U1F+b45uNQUjmjbfIXv
JWYgqX2IqZaLY++X24t/7WuTnFHKBsdMU38VQ6sRapw5caonFf1/rxoLwzyaPA9/2U0xdG/cpTfL
nZvi2lIbVPZ4p4G+3cgfNY0eWalhZX4rsuGzliziIVcS48meh+rYZYq4j4Afn29P9OqglOspNdN4
Rnrn8lRPkznrTRfmvq0N5QkKqrhT5hheQ6bU96o2dd/HVHQ7m2otvSw7NJQyOUUShAlEXcaaPyKY
yLog64SZ+3oSl18p9sYHpbHHL81SjneKHtYHJ55RxjYXTxhBeLQQAzrQ0sG0HBtFlBRL466soB/f
XoyrkQehVgr7pNyUcFaRJyhFTMyGL4j9nn4/iM49AiIa44MDJuAgVJirgQ7PcYjn8GhoLU3QYvZA
nAeHskbFW1Wi5P72b7q2E3mW8JImhUDDZPWT5mSuRi2qc582sz160wD0ndVBV/HgxkrDLTPMxZ4/
4LUTKNsO8jXNn+t6hdqVUYCgIrzJuVLPZlNrDy6QmQdwufV5MsEMuI6wDkM+BTjeV+O8t0GubUv8
cagCkwyi1rIKAVk8RkVB19m3DPQJjmNPn84bdB1WG/Sq5c6dI/OJzXWo4agjf0Lh24I+7hFUmkMj
0voxaZv5dzSBgfUmHLl/Bh1mt56ijdnP2x9oey9y6uQLR3Yb8fJZ3cZoyjRGEgBo6ytl7A+Q99TP
etYYy85J3SZYMAtkP5PISJFz3YFIkwkJDtlb62qqdjP/aXIJ4s7wqGaonf569azgOoNml9uOwVbb
rl56F/acBfQwM6zwWEdlvdwh7V6POw+MK8snHd0JPqpMHte4Db0qcnw+6Io7KSQDPSjzI2SuPfWy
7TuU2wSPbnY0pHk6k6uAo+kts6W8QAO8jIF/OZVzBEYS914R69GXXBT4H8D4l0R6xU2HH7eXc3ug
GF8aGEmoIAK8q03ikFcADYtTH6SV/c6FSLucCm1Qwm+VaCpqkYgn/NcKO+Zq6bq2PY2inF/NjpGW
YjwFOVOYASGCebkIdURHIkZy1bfjOTtlqYW8bQvCK+XEqDOIp9rhsNSZ9v325LchjAsN8IGEfEq1
/dVhtsM4LElVeNY1kxYckNJawtPUOui8mjnDH6PBqPaoC9sIwqBQMgzeXHz2NfKhQEmw0ia+OKLb
y0/KgcvBHszhzsj0+i0P8/hb7Q7uzme+MlOgujToaLRI/aRV2iBEaFV9T9HTMkaXOi/pOxzErMDg
SZ/cGGZuhpP07dW9EhdkPkqmiKg4kP/V1kqiLMrThRLLoiAocezzwU7vs1qvdTyRRf/p9mjXZkhT
Q6IpCXhIp6/2ENWAMnByHpfWqCN2UCiatziT+Oy03ehTbe/EToC4Mj86kMjjGSbhFXDX5YhSc9mq
3CDzVa1TrIelU+rx1NF+qb7AL9tzHLsyPx5UkJogBlJuXXf4FyPpzVnTC1/PlvKowOnyh7yBLU0p
686gS/H51etJUR73CZSsaNSscXKobKWYcWeFHyRWdr90uu7lrjb/Kqy2nQ5dM+8KOV45GOAmABFL
dJdGfn25nnhMqUm89IUPDFwTx2oKngOIgphKzdm9OfTuGzdT1T143pUwL5X28U/knYzs1mrfUKuI
AM8uhU8A0j4L+Nv/1nU0P9xezaujoJyEdiSUr40Qj9qERp/AI/PLqSxPkd4OGKaMe2nilT3C2kE0
YP0kHG+1IxH8LGqjnkqgGbyHz0YM3sgbYzPRzovmRNq51WY13TkG20HBv0JQhxLMwwRnhcvPpkdh
E/etW/hRF5sf7GgxMHhtil9LFJgfs7K39rxlt2sJn4KyHyBRyVpakyoSjLgCKhCl31uWOPWV0Z8D
3Ht2+ijXpiUFdiEpYefOY+ByWkVoGElkOYyS2xDltWz0zLwMEINoKBUvmn5+7Q5hVhLGAQREJhyr
b5fMgd056Jz42HHpT1EHSVMv551rYHvE+PsxbwFmS9/RXYsedkLQZWvS2h+zInksgiU7BeEwcM/m
GnDbNp6+BaETqDtbZBsp5bCUTtBQhcK57rVWAVjNSXcrHwmo4dkME/WR1viEkpHlpuL46oUEZgQv
HT95GkTrweKeN5wWRrXfWMN/PVr6d3P4el4t4oPsPHnSMGzf7I4apZLZHcbGT/q60D1K3/W3uaXy
d7o9mSu7kNTalaaF0Go3cWMOCiPMKGj5mgb5Zajs8BFLld9aVhX+JKo9qPd2OCIwNXwNmC1gsnUA
mUsD2aB0Gf2oDL9PNRaCQmnfW+bgYOg271GWtrnvS7x/ycGoC69JnHlXFwrqPJOvlsICrxYoFb4X
SZeeuL7dt8WQRy7KATXy/GPhjntt+O1hIFhKY2gFHBnX3CrrdAqg/UVaz5xwNIMLp/naqcuXEDzV
oTbH56JS6p0zvlleLjWgjhLnQoGBh9llTOlNnIb12hVPUWOjwjIZJ6HFSNIUDvfbor72gf4yGoat
vGBU1ncVwVSlhSxdqeIpzjTlngdaB1c67pZ7Lnyr8gLiw86Im3MuJfCBwMmHIN4n60psPPVKiaNE
7CMdsVjHqRSi88JAs382SjSZO2djcw8wGve2fDQxOXLpy9WkCauDopDsmWEuPWPqxXujn/cAh9fm
RG6ARiYHi0MvN/EfFaEJo0+dKBD747SM+G7N6tHJHfEosmJ8bZLAhCQtjPMutdTXV04WmUmBvG7i
1+VUPYLkyU6zOmo7LXS5rS+KmIyCNqN8z5H4bAh1RPtgMFGT83vKK59KAKPIfsYJxcQuD4Pi37GI
UyXDBiBUwze9HkylZ6eNhoP77dB2bWHJY2l2sXzIgqwWNhJKEKYTmHpKjkF56rW6bI+oDpnDU+Ja
/V9sFuCZ5LPEUcqK8tf88RnddjB72xx4zRcArbHIKuNjVxZdt3P7XJsVN4IE0JGJ0ZK4HGds5nwG
ZwOgJrOxWqXV6/yMHW05qEEsjL8aDOwIBTiedmv8dNAFKowOBgMEOlA1cJPwBLe5+bDk+bwna7o9
bgQRVyNaQvyU1myXM3OVcMqjkIL7MFfGKUZbChH8xX1t1+pl7bi6gQPKO2GVjo9x6HbWKOiB5rUL
o8tsuhhFJD35DyItVvBWnuzswyvzgocgxccpr0ISkEH7j52RVyh4UR/LfboVkgc02oU4d3mJiuHt
Db+N/iBWiIyQSAitkGUuBxqSIojMhtplk3VD7SmVmgsP4blyPtpDFYdeXcs6x+1BN5cc68kZ43vx
UGWaq1NmLbxS4zoP/bA0hB8rQjkLVALR5Wny+6Vqv2Mppe9kmVcmSq9Jk2GMSvWmTZbQIklikL++
kUzxqWsq43vp1uMHbo7kKAKUZnYmuT107EhpQ0HDFQT0Wq2+ckqMUUcaFCmWYs7RLe32P6GE86dG
zIiV3V7R7ezohdCBgclBTsub8fIz1qViRBa4OT+fhCgPmtYo1XGsZmyYnM7GJzk283rPtmH7GSFb
g4iRMG/eWWtxo8Q1MsvKu8x3FzN4RO4XkcNsNroPeAvpXpfgYOcNfazu3BXbs2Egs8F5p9FHhrQG
P6HD2COSSNvBHRcwqW4CPHOym/OrVxREKDhIUkC6dms1LqsAjrfYdDBTe/nV6VH8OyuK/ouD1RZg
VFroH2+Pt9ou9Ih50uk0lUABI42yPvELaMhWaOX0REwNDqrs3zkI/R2jzt4TZl4toByKHanRvgL2
ir3X6jpQAE8plWPNTwWC3h+buLSoqC7xTt51bRQaMdiv8Ispt60OebcgW1h08/SkGC31Eu6fU2Lo
2c7GXwv6ysnIA02VGGwKZNDVHWoG49SUkTk/ST5PetDxJtZOhdsgRhvXnJUjxsj2dLBre/4ddlpV
ekBdrLchj0PdH1GW/a6GpY3TY1dPp7bIdQ036SxAoTBuM5YfKRfhhSDC8CzKgcM+jAqKl49GmYju
qR04IYdyzOvsTPfZGO+0WS+js5IFufUsJn22ju6iVA+hEQE5qoORp583G3YYvk0su42e0sppi5Nb
zc14CJVGYaUMHm/3CrCb+aFw6/xzmkb24gVNpU+v2+MvaweUn6yfChdHavWJFk2t0Ax0lKe6L9qH
IKvck5pnyRmZ7vrU5BjcvXqPUzQH3kNLhrf+uiqj5qkwsJVTn/SxNg6qXpknCW70+kVP9vYFAe+P
hFJOzVE10h1ubZrE65SHzsRgzcGCgXDadV4fgnpYcM483p6QXKD1KIDG6TayBRGzWi2gYUcZ8lWT
/oTrhUAjtpmC82i36gl3bHHQ5v53l6hWeZ4HKHS3h75yvFhImWDZgJc2bX9djEMeT9n0VJtFfixE
Eb5XtMze2SGrEM8yUtYEc0XhjmYIpcjLe4WDoFgTMg1PrjF+smI0HSdH8bDa/RUiguHNwd7LZjst
A9tPnRahBFDQwr0cUBT9aDWFUJ8Sq6ju26T4PBvVHiXu6iAvylMUSWRadzmIW7Z9l1i19hR2QPj7
UI3OxItlZ3NsIzq1cY0KLhUmHF7XenldVnW6oHf+BAgiKM9DtbSmB7ia+jh62rtswiufiiIapHjU
zgDmridl210dYAtrPE2Rq37vEdJ90KHFP4JYCJ9qqPnnKZ2Tnbv4yhzBwzIs1BVAVmtxIWGq7Yxu
rPHEo1j8NJwm+LyMMQQvLDfq12Xh7EVA3Zw2Qxq90KlatYvMcVbjJnGMJySN0FIUZno0qgh2GYq0
x4Cm3M4JW+VU/zuebMBJLQXqInIX/ZGDp7mFmTYFmackSMfjhB/zwZ5aJI3LofdQOp7e3z7R2w8o
M+IXiwhajzQeL8eLyxjiIFoZT+TC9nAIZr3qHmzhFM2D6rZ2/aaFpwNYP8vTPWffbRwzEXvmGiCJ
BMK+hl12CineuKjmU1zP5SGYlOBfgNCApcBJ3U1NOH8wYDMeJnXYkzy6ssgSVQo0lwoALFH9ctIJ
He1wdhC1o586Hqsk6NA3ngMPtKnjFcVkvfqjUjUhUps0IuTtsNpE6ATWFURYql12iNMya3mXLlhs
63GWDl49zMPv2191G2sYD41FHsIAaHkKXE5wdpfIyOJOPLH6htd1BbogDg7Ot0dZQzzZrAwDhUpO
jL7HRlBvWozUTi3xZArTL4x0ObZD9WM0ld9mh6u8E3cf48hpj7YyP4+qee8k07Tz4JH78/Iy5CdA
XeGQMlvi3uVMwY0D+CSz8XvD6qOjNQXW+DEteQygZOw6XeJV6Apgl+6mUfCrV1VEjG0Fbd+dtdie
I153NGJ4c/GspYt++TsWQ6ujNE5D360D15ubvlLp07fVD6uCgFslMBeNaKr3iizb6UuTPOmViUwT
lZZVuBhsd6JRmsd+ac3WPeSAdj4ZVV4pXhtp1ozYsmL90LXZNL1q0bvPhVobv27vgu1eo5VBYVWX
jSgu61WdwrYbxY5H4GkRWnBPbaomJ7Oox50dvT2y1JJk6R9nHjbcGmOVTHaQZuCF/UJoijcm4yO9
I8dzB/EIjmCvVnBlToREKqnkAwZvidWBJVh1dRJ2uY/7SvE91Qvj5LjJeH975V5eI5ebl0mBn0Tm
TUWOcl13j3BDMBZNlH6cOIuleTWrl3pNQ2H0ru/V+FdZGMpydIuxQg1bYOswPoYoYoxHp0Bbz6oU
LG+tHJOdj4hSuT9DuiSqp7rAjw9Jq9TlcVbdUH8g4tjJDnfj2hJRbeb2pW0gWweXGz5Perssejf3
E7W3DjT/xcEuEZy/vUTbqx6AkzTfg3AE3nhTrJyQncR+uvBtLK6wgnSs4xhk1qECBn2+PdRmQhT1
QG9J3WS214aR2QeLVRV2UPqd6saHcYjEwUG3fKeZuokTjMJZYU/xBqL/t4pXZZD0hZqNFQc2j891
o5NKNLOFWXeAgqYHGH4495b2Sl1aKRAl9SzIl6BrM83Vhtb1MbNQMqn9zuqWQyt6WLeGOp1evYS8
r3gPY6lK1XJdsszyKU5nbFz8MVCHQ9d2Ic/OKj7eHmWzJ5iLjLJ0ArlP0Wm+3Hn4U5hxHY/MBUX6
+2W2kqeM1OZI5Wev6bgdCoGkl1wTni60t9WyTQvS04O7VP4yttZd2xv2cQgtaIsievUFQgIE9QR6
BtU7iYC7nBWVmFRHbL72e3XSvvJtUlRQcKs7JfU8xV499gGyN4v22vxWDovlE06DL0jC1QyVLim0
qGpqP9F0CHXdnJyGMVi+B2mUn908E69kK7ETGRDQAqk0b61N8TzualmJKGpfcbLq3gGlfRelaXfq
U/uVbb+XoVhMif2kY0zV8HJJJ1PtjaxRGSpWq3slQViwjY3+lFIbepMgPPn+9sbcRhA0VUiGqNzx
wkNu+nI8w64SVwR67QNPtk5lbhbnXBWvBJn+76yoEHIEgPxTQrkcxax7I84Gt/YRTFSOoaPmXjZa
y9nU5monb706IcqQtMlwPoXMdjmUrabW2C1O7S+mGvwAaTW+a7t52Ynx25DIsv0xyuoz0fIKA4H0
kg9NxDzElt1NBz3RGpx9wLX+FOb4X28Nyee/+FiYpMhYxSdbP+xquzBViN2Nv4RO+DhKAxAdS57X
ryDbHRAL70g0FtbOv6bRBSJqrMbvESLlKCcYQkXx/OqISEYioc1Segza4eouDvCGqRuHjd4GSXow
ELv0nTqcHm2119/dXrYrERHzaRpoknfMFbHa4wAXQ4hrS+2Hgxt+zJpFeZjV6E04x8NOdnR1JGoK
wGEl9nZdyo0p25lFZ9eIMSv90Wmd2FOjxDnMMf2F25O6ss+lBj9xF7SMhG9f7nPSmE4f8qTxuykU
h7zSirMW6h/+YhAqkbKaQPd1ncHmitVbbVQ0vipf9l2+jF43q3uHaZMnv+wEUl/JFqEIuYrnzYDt
S9UPbDhO6kNdYTtTz5gwkazVD2Fe7BkWX/tKmgTKyCwW71h5uP+oV9gxVS23n5lVHEwJeeDci3Mh
4u65H8yy39kT1z4UyEHQaFJEhILd5Wg6VNMgn5cG+rde3cWhgl+tiXvZ7S91fU7/b5Q1Nixwoaah
sdr4bRw3R8r8xaFOcNcqo/DX7ZGuzYcOAkkMiZkOBuByPnAQu4XCZOM3Ih4eknExDmE7Bae/GIUX
Ih+J7beBPIdaUSJE6DZ+hbTdsVHn/9Qck6O/GESK5dANIWNfZ+pxU48iHNPWD7QIM9qxG++i2Xx9
kk7yzM3HxwEhuMH+ojzouL1Ttj6ACecfVR9M98HA21G7+4vZQICVHDfu8vWjFjO9zlqCvEUptlkW
z00nxfKaoqj3pFOv7gBgtS+cMpohci/+cX461+wgdMUsWz7PR54GtofF4qvfs8RsCVkAZI84Fnfe
5ShZb07xYCAth1uffgqqFvs7GyjGqxeNNxrEMSlFBY9BW40ygI02GwsBu2xQD0kSi6Ne9a+PcCQj
4Emkm4f8czVKOCQWlkUmrAGckd5pcaz8BxNOfx8uXfowEYR+3J6VzKcuHumUlZgPfT7KXVTVV5er
UwylPTmAsRe7Uvr7Mupq8XGM5n55Csa5rJ+KKQisc2xj8HxPI7oLX52iUzmkEoy2GU8QoNOXyzrm
LPlkDJWfNi0l2igM1V9VhovNAXaY+IbAUL8XAbe3CK8eRpQCxuyZdUJhuAluf7PBMSOD6Q9FIYz8
DI5hucOdD9qyreX5Xjl4O6bUvZKgbSo3ZEqrk6D0EEUTYHJ+OCtjdHSVrLa+Zos+hJ+F0Qj9R5Um
4U4RQ/6dl9/2ckz5m/44fWE7DhM1387vekV7m1IcO1pR3n2bU3LQ29toe9BlOCHU03GXbr6rr+g4
S2sINB59GFviODWgqLM6rHYuyGuLyFbFdIRaGTWf1YTiQe0Gpa17f9bTL7nR9t6SJG/7RXvok3Iv
ub22etJdix439GPkPC9XryzVJaWk2/tYZbaPCIr9C7J5vnMWvKxvL95mJBm92NFwEGhrccVcjiR0
Kn9VN3W+U1bimKAWCiFJb714mZudoTbfibjFjQxa2iCd2XAv8rkuYwtrYD8oUP1KE7c/Jl21d8Cu
TIgsEAA4MCuJnl4F5LaeBjXWigHlk7jWvLCLf05pkOORbeJY/erFozpuAVjgLNPoXO0JA5PlenS0
ARCSVcJSr+Cq4sjnqtWhxnt3b2qbePmCqAcdx2tExo/VriBvMps2N0Zfc0augR6oYXFA299q7jHH
NGkbzy22jrTqhi81T75+JxHZLi2JqFTj5B6i2LXBjs54DfCJFd/Ksvg0UGo5tGrQ342Luae3sHm5
UiFmY0LU42zTd10l24Cblqgecx2ULzbJKnkWrxMnOWMFZ/ha1tj/ZnoQv7b7ScOM2MydJKWfeTpf
ngUnnGo6uY3t9w7ciDs6QKF5hya7im3YIOY95aXteaDqivwye4duGT3Qy+GmsR/SsCsdyM2Dcugi
1fIUbTc6bj+atGigCQ9HjrO3frYIHX0zV08WP4uglh8bp2N32l3rFHjXIhy2c8jl8bqI+wjD0rei
GQelQGK0LydVqYn025l1H+tD4xiVQJ6s2WnOmjkpuNjV2qHtY/rJFIHv21rbuws2+wbRwRf9bJqB
RJm1vI0VgeHIe3vxEXlrwrMzNgzR6m2XvaHN1ZhYI+Opi3Eu7hjn28FgczoZGtAI2BRqzzyj9MuZ
G2qEQ3BQqqiUO1V1TgY9Us9uFUXaiZM6TEeuXdM5mNGULadKtMYrxXYkYgokHasP7lpamK0ejLVF
FlWqg+EnC2aoZuo679SIXCoaW/UjbtJ7TZbNpwZ2BiaHtwL/0AldRdquz914WSwTjpRo7jURpNaD
WZoZbUruyFNaxPjIjrUNNMLoNIw4DV7K+un2qm8OkfwR0sRQsrVsUuPLVRegJPI5S00KDAjvEJKy
x6UwtZ3ewuYQQQFAPpr3CjVWDVjm5Sh5Wy3O4CCONkZq+TjOdnqsqPsfe3PX9vLqULLdCnSeIOuu
DhCdEh4tqhP4ptsZ87nD7Cw/hDjhLgejRw/We+36SdMgIMPcYi889MuZ2Xpt59PQ2f7kVqFnhUgt
13Fc7Tz6NsmTFLfjsQeylCrKRhq70lyaTalj+wN1umfbabT/bIAsD9WIF6KbF8o/t2e1XUQ2Ba9l
cJcsJB/uclbZIPSl6x3Xj2YnhYaCHMKBhm723kJ27bURj9uJorvs1ksu/9qLpNHMDNfpNvDh0heo
rIu5OYqqqU5Ka5i4V2NSDlRSOLl2UkVkZYjfG8vO+l6ZL80nOp5S9l02by7nm1SmQz+FTVOi+X5f
qn1/jPPSOQ12P++U4l+44xcRXif7pWbN7UzbGUz05ViWnkm2xZg+N4Fad16Eg3t1l/Dh9edUqfvm
ZMUE3CPuvnimNGQK3Vlpmsa4q4Z5FvdExIy3gBm2MDFGaVed6FEyf0bjpWjOIonHwNOKzkrfNIve
DOA2XfN309Zm6ZXmoM4jNPJ8GDyrrhChjlJX7780c2wwCoLozTHps747zllSItA0c5oMLw0baJWw
vIrgU2oYwXivpKUTeg0BRXijarV3MwXq4ICskKHfpUY3Pat5Z43vA9cKgoekBy73Vh1F3TypYd00
x9at0NOYitjQHwrNLBNMr40uB0CXGflX+G3zcm6MJpgOc7JM+afehpx714RKGJ4SrWuXo2LyLvKc
zJp+oO9SJAdF50Cc4jxHILBKIO6enDycHG90Fr1+n7bagFF9Y5niHlXhYDhwzsbwzLoqxmlJket5
3xe07lpPnefRPSsYujZfI/zfncTLeI3pSIjUdWc8N2KsMRpU1OFzMjRO/s+k9X3+TsQNdeCwCtPg
01Tj5zQc8IqPgkdHj4v+XTBpyvzB1ct2BpMSq+HDMjZq5VXIU1V3AJxM8l8yT+s9wFmnvL99nrdR
/v8YMZKYUZ1c+1kNdkyAKfXqOUIU/tRieuVVWtieXjsKTHvYetQC0BQgNbvc2bnZ5lXWZ+MzD/H+
fZUbwymJtL0u0zZFobvEm0uHIis1IVajBLrRzoOQAd7KtCNWRuWnRkF991T0Al8doy1ck6JyMnx7
7eyojbN2SGqxN/Q1cQ4NiLjB6Ch5FnUyTodkHg0vcmqr2HklbGM9nQXkWpGop1NHi/dyFesyNZSe
W+t5TDsO2VBq2e8MQvAXdj84oiZTzWrnw8m/8jIkMSQzYnqULkGnXw6pRxpWo7WePot0KbWz1tZB
diqgBA9v0YVYnFfvRp45SEKySV7wuqvbJS4p0jgK4gg58tWnbJjVc5C/lvNOOkefH5SMTCn5F3eV
cxTTGC6wHQM/1Y3urgIb+aHsl+FeQfPuhB80eL7XbhAG5INJxRDZCVjlj5qRGAmuMIEPbU67cxP8
K3CDeqVlnJwWdEpQGtxWL9Jbl98qpwRVWFacPLujYTzrS2QdbBHaO59ouwlpBlH8h+gBkoHHz+Uo
gNVbjBDz9Jn3qf7PWNfLl0jHlUWvnPwslKrYeTo6mx1IuYuOOPuCZi6iwZfjFZO6oNw2VM/lmJlv
VFL84Rjgh/CVblX0yEyVJ4LC8Kud1Gmn0nZtaNmCYK9IzPq6gpNmYT41g1E/F7Bxh/uqyBDURZBk
wbBo1u3ybka0pHscVYh0dwudsh0WwDY20xdFkglHKKAH0D0vp56F2kLVwBqfDa2YH9G6DrycwszO
B702CuL28nklB1lDWoOUIr5lZtPzC7yzzkX8a6qqZU8qaRtJqDkQSkgZOQLIlV9OpgAyBiNomJ6T
pngTBcI+pF2YYJ0Dqeb2aXuxKb4MWhLazYucpwvo4HU1Z4mNWm/0ZH7Gc3IpQOKH0YfamvvuYGeL
VhwHbVycd1UbNsqJ/MOs302p1aneCFVl/BHmgvpZPS5F6CVmL5yTGdjjW3MMhfnTjTCDeXWMRZkP
Vo8lDRT4vaugJ+wsVMl65mcSIFmJzJT7Se36Z8cmm7m9NNvDi/4f+SVniV1NI+LyI4S6MvQLtLpn
Mtqh8Vp4w/dFNA4/S9qvn4Q1Nu359ohXPjvHD8Q7/GuJ2l6Vm/QgbcbUTJbnIe2HR+iK+WH+H87O
o0lyJMnSf6Wl7ugFJyPTfQDg7sHhEcnzAsnMigLnHL9+P0T3TqfDXRwTeymplCQWZjCi+vTpe+CL
rjkb0sY6XtjIFlnk0puPzA4MmtPJ+XUiBGqbZJ44idJNG8yhQ8NrsrGE50EGAQZXLMr3IKGkXqej
GJGozALNtF5X9d2NHKvlZzomtZ0ALmhbqFm6addNG+WUS1ODgr1IpiNXdJa6LorwwWi1DFrSiF9G
eebIYKRbB+fCx+LGAdFCOIW3fh3IBHXfxUKc515UAidYFDIOcJFyZxCV5KhOc/m9Qwggs2kaGw5+
PdyNojp8V+MgvUvxabynel7vggKam65mW+oWZ2sAWLmIKy+cEZrx3kQWf697WNEkT0YneX2WAxJo
ZmOLgiHfXt+v56MsEDrUUNg9YJbrE0JVjgazAMf4cIKzO0eJtDPh3W9s1bVSJUdv8RKD0A+YtDBR
V7soJuctErntnlI5m3TbUglcX5F46JqHYNYq8THvSGlvKElPtOTNhlkeUsGczbsqyAPZ8bs4bnf4
Rs+jPepDD3wyT9mWsNvZdlhUlXhG2eWAjrA/T7e6LlEk7Oq6e5IFubLjSIFnh6iPLciJvLH1zpd9
aTMAYoP7D1a8xlJhEZCA0cf9RCWldnojLA5KnFjuez/ucmQZYRlkEbM5nVCK2DAuy1X/NKoNHBNL
Dg+gp9l7o72lw3jh5cA0Bi58e55+26iimjQSXHrxaRZ06a7ok8wVu0nY2EJnV/nbKHSDgBPiTrnm
Mlf0tMGTrxmFHMfuYu1np8w3RYXxjO4HW4at51sBEIuNQH1iKdKtYTptiEk+U0UC67b8yFYS2kG0
pgpAulPly/WvdHGspVa++FJha7I6G4Xf0MKJ3OWTkMeoi9eh6hQC74alA/heH+p82zGtxVIH1TJo
rOvWc/zy0g4RBulpaAPdkcTAd6O52qoSnz0ZfCq4vzQQo0DCJb56deckHVp5ZvHwlCvcocsn8JlO
+NAqtO7USlHuJT3aagK7ODWQW3FJFM+T4VE3wwboUHqap6nZKzmYYJh0WxDdxVEIKeghgd/MO396
oqSuDZqwUKWnUNEzp2vy6l7pgi1ji8ujQKFBnHxp2ljh4Xo7TmMFnxNfq1Zz/DiubgWh2eqwujgK
fd7cQjRQnLErEy1EonMy2Xe1gX5/zL1ctcIWFeTiZqB/a2l9IaNekxGzKcn1nmTjCRep2ZGzyNNF
/yMu6R/jonzsc/99Vp28NGy+/4y3hvFDMdbwx+ELxWX7PQ+wOumsoHS1vNtig59VLZaR4AlQ8yYx
PLPmaZBP7tRJkJ6UATPOXjZvoiC/MUKEQJRq/lTNxXe/85/xe3ingsTbHFlNOmGBD6hqLl/2txu3
SWutjSP2B0II/kHu+gmOsZXfpKSM741nmeRCr4JcQ3oBAH46VNKyLeaZTRJ2luxglG3ahaWARg7t
Vh5zaT9y4UIE5xkhIlndgyKAc0O5VsbW08KV0MqEO50u6sP1K/DSbauTWS80OLL5NTUpGtVOm+pK
fqp9w9xhw/PqQ49wzSDZKrKvDdX4TDCCALap60IpoWhxunY0czSl3xXzU64kIfqlI9yjqZSdtDDy
w4CdhdfN4fjY9VK/L6XW34N3ljd5GwzAoMaWktL58kISJ45EjoNojCat058my5VJU2d1fhq1YHLy
1EJse86Vdwc2JKJwsBbODvXbteI0tZ86QGZUfspZVjdo++/aWG3JE5xPhWuR/YjoDgWEMxVMSr4J
oIwyPQVCKeyloMcHzWzVjZ1yFnEgXQIXg3L30nDO43y6YL4fdlJohcZTVOkPk6k99rRy2iHyXZSf
tzbL2ZQ0qi3IUtMhCScISsbpYNaInGgfN9oTklqqO2QqtjeZsiW5eWkU2ioXiiHVHb7R6SgQf/vY
GnvtSau1ytbl3tqrSbfVH31xFEBb+lahI8DwOB3FNGvIOPQJPNHmHtE0LCg43Af+h+sH+cIoizbF
8kgiC0DB7HSUEtqFOtMk+hQoxexiBC/t+lYY3eujnF0XlOTohUGmd+Frn4XQ42S1zSjEJgpZTfuh
SqkaRUrS/kIXpds4OpeGQtuJBk0+z0LRPJ2QGSHoXPODPGVdn9vFLPcHQ6XIGFlx/d4qNLOC0LQ4
oBITkf2eDgVsmqIklVFpFJLQxX8V7RERffImm7doYRc+E4ZHS1co9XW23WqoqCjaTGgoagYihq+d
L3WPktlO7331lwnRPURfAIkOldrTCdUheF+kREzIUr9F2ELfKp2F7IA5vhc9XIQbYCZhIUesicDB
6UB5i45LFGSBp6A2tDNL+VeBKN17MyoCCt4/no9FlOos9e+qIAK3kMCch/wFI8Xwk4Co3cv1nX32
YTgg4FMSuZtBhWpdbaay00V9MudeL1LEqRtEjA1ZGDY2NT2FrMgJOklSQ82BNBRo8ryZTMwJC2W9
M5+Gup4Kt5TN4FhhuTc6HWU/Fca2XBgeC1KlbjglQ/A5morRfDawu5TvAvSzhi9pJCb5bsordOJ0
IuHSoV4qP5V10vtfpGEoZztUWmq5hST0mi3Hva7clppg1jaeB3Td2K3ejHg/I5+cH/BwTRo3s6Yp
tQtTDARXxu5ndBKd4H7vt2mj25IcD+quEMdB2WfW0FZ7S2qG7BBg9Djedb2pVwfL8LN9hDKaMdlU
ikb5ZcqKefgKb49asV6N5l2QhGp1g56sFd4OVlL8lXKdvBKLK9J+HmIzeLDyUI32i1Z+19qjOouR
O5RQc17GkRTk2U/UMDxMg1QDNwnRVD/Ig6nh3ADAjOOtlKejrTS+9b3IOs4usbYlol6AmYUdFXn2
QQ/hsjpjqcqJXaB7nD8QlYz1vlLj+UVMG+NbIg1pwU+blqE7zoL63VTBQXbmlM/yB71XtPYmwttX
duhiE2QboYsKnWbDL3V5p0PGKP9ssi55hvQiSSiaEEXu81bD9TerMQPzYgnJtrupLofhMDY4R+2T
mA73G59EFy0LNN765yGS+m8CgDW0H551LXWsUPDVV5DUQHT0eUynv/CcM2QnxlWldfIxKxsn1WPf
eJmJFq191atl7+RZP/cHTcq1+KbVjRFlgayYBuGR153WTLVWg2PBEkU/LWPwk50IABjuKzNRvoZa
rioOfYppubOGJDOexWRKaVzv/fAlGAQrdUq9KQUUpMSqcnsjHkQ2RtfL7jCGIbaotKGr90nSJ9Jd
NvhTRM47WfGxpeF6ulHrPJltPoYAo6AxKtPJ0CqYHHgLcfjXPAWt6VhBnf3ygyZ/0QMM1GyNsLFx
ymCIX7pJGcWP6dwpj5M4ppg4s9MkC2k1XYydKdeEwsUZtphv21bMWhwYwHqetVlNY7cNVSHyJDUV
4kNMmhwcILzo4W4WClPeTWHbQTBZPsOXqpQaeQ/WIWuOGMdDuR+LuBQP0F062ZESI6xsavfWeKA8
FE92GKXzd/QI9X5xL+E82Wrlq6kbIZnzvZcwXnIb6B2ljf7AKLumUkmaW+Jur+3qthH1V0mqMtEJ
lVpOoJpY8rFSxEg/SmLRFIlNc1nzNeHcSo6uJYEMES6V2n3RqOKv61fh2curgygtqvi0KsMVXQMW
0iAOQyoUtRcAYe1bq4xutEiQP9ctkr7Xh7pw6y4MJnihaMbjlL2K83Ae0UK5aWpPK1v9JuyHzFF6
SXGvj3IWui4h0VLjos+ba3ddSctbyl4YYNdeRR50B6O9puOQLAfq+R7h8z+vj3Y+J0hLYJisHPE4
Ed/pm1gJli+mQ9x5VjFM6JHphS0GYrW7Pso5hrygO2hs0m24CD6sWYk0kRldwKfyJiHLB1sSckyD
qjKgudaPJbmzE1Mxw12TZF32p2RNi3ZlIvjQiJKhaB7yNCnGfVrRLPuYGKnW2bhY+++uXED7oCpN
NylJ88JePV0LBBd8CjF96yVWb2puNgzivTZa4zsN1+ndoged+gBvOPVpwOrTceRGGaeSDjvkOWki
LZOwz2yoofEnKjjqboQHtQ/0Lg82NtZZiRjVUaj9aL9DcOE1X00vjcLRbwdyosro/VvD+BlLA95t
QUPrcZJDlQhb3ZbrTnh3dxTMTJrgYRUgEY0K0mq+gYhY1Vzq+lNeSuNBXczqUHz6cH2Lnc+OeBhI
4C050uBnni5qrcxKtmilPSmmL+x1QVXuY6qgrlaa6j5N5Ps0QjLHagbl3VElkThJOXqfxDNEmKcD
K13FQ6i01tNQsX4BXLf7Biu6jaj/7FZAhw7og1xpMd8781gk+6uqQResp7rz42crMeK9pJbClzaE
AIU6w/zp+nKeX6scWGB0npOFObHu0ZRKDlnoW4PH7Svy1NexGxM/2mE3bvnGXhiKBI/qEtE/99C6
7BoErFs4ip2XaVPvokuXfEI1U7kvC6HbqE1eHAqEGdYiFUNa/U+/lRBWkzWEaufVUTAaDscNSEcL
go4AS6wrfX99EddmarwU4OgU5xajGJIPdfl5fgP7pjJtRXkyBq/lRss8WjcF7LHmVEMR0sTazWk6
/tptrtWGbBdKL1afTBXPXtiNZWwg/y1FwQ2O6FRMBimMtrCYs/CeHw/SNrcRV/JiN3v645mD0Lbw
8nvPEKTIUYaYYI8y2kMkW5SctIr2zFHYqjBceHEAJOkCouUcYE1efqjf1iRUUPmYKLx6XFNdaON4
ox191mRj7c8/9fKusaOWNsbzjHxK0d1Msnn05I6SsKMIxexhw2pFbjfNarARGlwY7V9dL8ZCNz6D
C6csmiWws9mjQXK6iaIOEqsfRQ/0Av28vqfOv9nSKQnMumTLiFKt7jmrwNg2m/zR4+UWntFqDLRb
MHPZzTNTyfbIwVSTkyZDHTrvHphiOygyz/ibnu3pd0uNAMoJTFUP+KF0gdQFO5SEwe1Eq/Ckqkpv
hiUIvj7o2bWHBDjhECqVPCD8d/n93zaLMSPKXfTB5OXpZL1E/Rzc54JmIdcX9Q9NlqAof33ACx8S
cJKslisCn9e1eqqkdg3pVM6ALP5jYMRomqAJ/sn32+hwfajzg8CzAU7JhwTrt9Z1Sj33JWU2sslr
RDO8l+MEFcIs2nJKuLSCvEv0C6Nmeg61FaoSSKQ0k6f64fTZ0KLGDSQtPYhd7LsdCtkbRLALC4h9
JBpiMieBnbp6DttZb5CRyEVPSi0dT9ayI2rFzC6uxy3jnAsLyFDI3Cx66guj8HRzYMXTF1FTiZ4S
DP4OSXP1RlXidyOioB+cNqBKaobclasJKVmahjmC1542tOptMljTIwDIls7Dhbmg8QfeykUMM2hd
3R3ypqE8XUteY8CWSNJ2pLN0zNzrW+7NCe0E0GEyC7qLACwXP8XD0yUbjCgQTMMXvZ6aoeL6pQJ5
rgCtQESwGMWfwmhCaW8hJT9PdVhZe6j/TRAAtZSCdTPVopw4sm+NnydjnOYf8pCnxi4XjU5zsAcd
TK+WczF1RB3K9F3i1/Uvw4/09q6oot78BGBWimiLRVQqFS0M4/0U9sI77eF5dKleLDbNsOlYzjVz
okWdLe3zSvLULDKeyG3Q9U/KaGElStKX6wt64XQtzY4cYfJCoLDV5hjrjEskFiUvLUT6tiUN0qxN
b51yBCium12dxrK+EQqebxXeRArLQEiLB926Smq2yJeNY45vjJDIB9mM4DHNarOxVZaf/HSngGbT
Rs0yLu268mpmiSz1eYJIg2fpRf8z1Zp+z8ZVXvIZMGgaa/2Liq/3rTSJ6gaV9fwGIT+CSEqijQ4F
98jpHu18BcpQyB5FRKN8SOtJ+twlEHaHCeTv+ue7sJQMRR0YIJX2pzWdkQenFZqCoXwlHR4Vtspd
JHfG7fVRzp9sIoKFN0nASXK51q0yWjSrsYFXPNDS2s21QdtnY24+jnIdfEgiPf3Twjt+f33Q86mh
yI2qGhxWOj9pZThdRZSW07rIZcWjCmM5ep1En00r1N4dUC9MKL4SkvCU0dcOaVMZq1OBdZSHqWP0
gDMvR90c9Ee9Mra4v+fbAtgF0imXJEE1/386oWw0rFKgCOpZYviznq32VuzKaT+EzVY978ItiRod
DSDUp5Ar5MI8HSrUQWXVStE82OuJgKcxDX7xLokRfrqVVPwe3UgdSrqPMFWS7vRwnhu30qvCE63K
rHdyNJbTlygaLZRKe3WpcI2qGN8ERh8dqykJJneqhepPPJ+D6NmAJxLcyEhsZDs9F6OQFiUTw2ep
yyLLhrNS+bQ/pc20FeosC3Z6wjng9OGhEcceAGw6nSX67Lk/mIXi1U30V9FWimOo3W3p0wAkR82P
qQ9vp6TG00zYCGEvbM2FlE8qS0iyEMJOB9bTZh6AimVPsQr9YVYF4Ueq1dLGAXjj4a3mR6WdRwBN
FsZZw3U9iiz1bNaaR0uU6QCaa0+pqXduELfts2Q0jSei4nuYtK5wxmkoj9gORG6ht1s+cec7d7Et
5k0nqKQcKS33w29BLElcFyFDYHoGthM2aKXg1GNVAHnPye69p37p/FsOIw/gorZ1OlSrF0HmU0vz
VMGMdgrmFpQSqCdcH+XChKAUkzMCYGHYsebeTnNSloKZaoREAMeZFgWHXp5xxA7ZO9eHOn+GjKWK
T+C64HJn9WjE3RKrKxvNkwJDcKegaz/pUtI7QW2CAkpmSEfgKE2xOyppudHOcb5PGZtKHhc3uxVY
9nQxh1QsI1Fm7DiKLHfGQYJkR47c6zO8uJj4GdB4S90OrerTUYw+xbGm6TUvmsvuEGDa+xCSiO0x
o9/KBc5PPBMyFiL4YtUAc+x0qKoWRixVRc2boGSiHcob8WJFWfMlZNu6iaJkf6Z13H31QdoCOwh0
a0vB9NJkF4Nedg210bP3Qo3UsGfvaF5Jp8OHUQj7R7QWgy96pm0hZhfOP08uYn1sUJjYZ14lRa0i
VeHLuoegT2/c+HMvGHZS6RbdkUYcG05hhcPnoonqjOB1TPuDaDVR9ajXEo5TFYSsfCPju7T+BMy8
YmTwCzh0uv5qMhkogNa6pwbNBM6eZtQqp49lU+3UQtfsxpd+Nlawl4r03UK/cOVpg4I2IgFDwcw/
HXrG8mRYHGo8QmfT6SPRh5Ee1IeobruNWV76xovuCm8oy08XwOlQDYUTQMrQ8Pp8lG04TZimtDoa
JYmvvlw/O+c0LaaFcA0biggEtGc1VjvgyV4Fg8F+anvBpTNueI3TCpXGTMjm50Fqpsk25i71piGJ
RpcuWz/Zt0XbvTRxpo8HJZHDLaRkGfT04VlSegIvUAQgxDWPqs+DtqmK0PQGsVafij7rH0fYZB+v
z/3CKOQ4CDiih7pYRK2+qB4FJT0kneUZQzfCOcmb4nuv6dPGBXzhay59DDRCkWXzsVa0I70IjW4W
MpMXJUugHU3Ty6BJw14KdXVjRkvAsVo3rsFlyYiREVJevZNGrM5G14uml5pt/6nXQv8eeh01TyMV
bVH1u8/vXkGEbKAD0z4CJUNd3by5UFQymJbp6Yaf2mWb0qhntluG6JcW8K2YB5S+vMurBez6Rgks
M7G8JMu7nW92nSMVRoYgr7hlb3VhS7x1rEEKWqTF1pqrmhYYgVGllteM1eQObVk6KN5tyQxcGmVx
W4DHx6qhhXV6vsO6HscO9MfTWrxPWsT13BiY5+bdH4d6B3LXC0eWOsTqrhylMKdymQRHXkXtkBdD
Z4uKv9XccmEukKnYBew37o91aKajJ4zMBpJQ5aCkThcZyW3CDbmFiZ1FMZzTN5FfysYEZ2uDVDMe
JCPDUveoZmY3uxOX1vxJSpocXKwdBRMrKbzPXPq1S8mpGlmkt1dvYXano6k2z6iYy+MLppkwFgAG
6tQhOMd9e5GZEGJb45r7FomIrtgVHraWi92Txf8nXS7cpD5g1aNpDgUsCNHIqatEmpZ9qhEyObbc
LRGGu3or2lY3IMOFusKU/ixw7KwfCwNJBVsKgvRlHiMNryChb8vYpg7l47xUITBzX9Y+RBolECIU
FvDztOxE1uJfQ4K/6EsUa21xU8uFrO1UlI2G+xFNK8MWJZDib0MtRjOaVdKk3wtqJBleZKVFdRth
pODThjKgLJXLk0Xpbm7mycYNoy9tAYnSpHYD+ILqT6nFi+f1nRuP0IiGQ0qkFBHphFilRb1Sw8Qm
P/NkOWv3bUOzRRbAmn7nKAYE5jcYn6v1XMWrJ9BAk2QyvY4ww9WVLHDbDLH666Oc3ajLKLQP0Ye3
hEHrgK8RBEmm8cr0zKKLjzqmSHbWB+p9qozjzh/S5uv18c6O06Lsr1HnBb5hEdePhaVWVsHvSl7c
RcW+khHGDWtVe/eslq5GQlnQDQB0fXUBabSGiMhbyF4dGLVbGHG5p+9NuNfKUbjV5GpLq+F8FclU
F00IONgST/tyun/P32JR6PS6UTxcntQjLntWaIcwwj8HviIEtthhG319HZcZnLyEgG5QoxfthIXu
u4bApsZqy0TpCRTrLDNczSirV3WYwvKg51zyh0oTRm2PtcOobwA6b6KCq6Fp/oE3C3t6AfBXjyJE
v8X5zrK8rBm76akcrfRXYuTJ19oYkmBvJHL3HVMj6oVpMgYjOpIWGi6d5XevZZs1wq2VYlBlK3oq
WC570oTSp8D3+BTqZiMfSEvr2Y0i1aBVsxrb8ptiZAFydV08aU6Z1F20K8CUareLtKL9YPm6/pcv
98YXWliV3o4mdBBtEZLgj76hQLy/vvBvr/Fq+tAVqavRFULSt9ZblgRp6nSkRzx0A0q7oqrnxdag
qXY8WdpPpZ8+52bvTqj3/6qLvvmm1nq59VqsP/4CExI5gipBJyd+PN1udQjXCnkHyxPiJDoMbS3V
VKflIHGmNkk2wNazl8kk3gIdXETol37r1ef2B6XNm7qxPCuAZTiQmtn0yH7Xx0y1c6E65Ln8HJg8
NdfX+eyiMIFD4AKBh5Lc62dzrI1M1JIoPg5R0X0dhCK1UTOWP18f5Sz0WkahZ0KCesRFvoZ3tWrG
1ivJ42PTC8nByCTxIR/nZA/EtZVfnd0RJO4MBFQAZACctr4jrKHJkFkDeEkt3CT08duYBIbj05Lf
dn24cT+cT4wu1wXc4gWREV1YjRaE+VgEZRkc66EvHRAEKs1pqTxJWfduS0LgD/jZAORMClRJPt2N
2TiikoeHxTEeC4o8VZ3t+xTRmOtf6nw/MAtEFAEnQCPJGk9HEQDrCjmveKNqP3WIO8LbIg6sw/VR
LizbkjHxeFDHBq5eAY9VaBRGMoQJy5YogVsWVvndnGnnteMmD0X3+mhnlzhFE95AZmSgEUxF43RO
mh8Nejbw7opaMNtahrKaVQm/6rK/F+K+OEDD3NJdvDBB3iio2sjSLG/jasiOu0KfkzY5QnMvb32t
pfQ1tULK6Wr9/tv1+V34ZtZSPeEhXjoR38jjvz2LoTEGqhiUiEYVTfBoIU79MVazYvf+USi+yry/
i4rLehXBSEKhFYzsOEszNLlMEHaocxQb3+rSXJbyK7qVHCsw6dNvFQaxlCNckB3lzvT39KfoP4JQ
i7+/dy5ow6jQpBYhcqDg1SiCVSZBrPmsWKnCJUYQzw76assI8/xKZxSNj0KzGHKW6xM7G+IsF02e
H4tUmQ8ZXV07a0rmPYJT7a0qyKNdoR9+31aZvkWDOd/yyqJHwIVERrI0dJwuoz9IJaTjMDsWktEP
L3Kd6fETvTHyeKxJJfOPk1x2P/XS1+J3C72/OTIoqKhQNQThWn6033ZjU6aNFA9NcUxDfTCdorQw
osNk9/1HjOo5RSGCFr4gAkan46TR5BuzGRRHv0evBYp95mgZ4mdWqhvvvhQXyQXeL14udFvXUaAS
ZwW07bY45uXc7UFH9GMRt8VGxHeOky7KDrRIIXVDXAHP5nRGURMrnSCkxbGPk+FGT9RkHxqCfyAX
i3byUOpulsFLBR83nRHjqV1vDupTzp23cT2fv6F07XPUqWsvFYz17pnQZwWnNIpjidXOYahy3c6G
MN8pQu27UkId7d3HEe0uPiFoNK3aa3w/C1RtLOu4PFZ1X7iQD59zvC/+PyZFTst7vSiCnNVhczlV
UzPryiMdMYEzK1bs5JZPS6nsl7tsFpub65O6cATpEoRXTP4Ax3GdrJBTzPVUG+WRk6I4vE7KLqK6
vbdSSI7mDLIATzX4cX3Q8+sT+QjCH3IkyBeAeKdbiGvbR2RxESfyZcvxEcPUHJnQ0tz4Yhd2CMgW
CDZNXDg0rekWErThUZvE6li0ufhXpOfFS5bo+ecGg7+dXEbvpqbSKUaLE08phCZ081ZhiSnXg6YM
ZnmErq7cLZLa+3QYTVfUt7DIs9IAI3GtAEdyexGwruLwuq7gfQbMDBRG2TVBWvUOaQjdSZWcoGMS
pZn4SZ9o3Lb6sL1l1xZfr3/DCxsHMJkmL6hoXKBrWK/p5Kqf57g5csUVyo7rupZ3ijR02Z1VSGV1
i7SB8JIXolZs5PNv7csnSddCnaFAytuxRIBrBfUwjGI4QZ12TCt8NAzeJ61ERBXxgzK4Q/+zim6t
EmLUQ4jAef1XaYyzcRCHLG4+5MZM25mdFPqs/yXpTVHd49BuTYd2lKtm6ekR89vrC7XehLQGsBX4
Rgu/YsmdTjd7N9B60M9SeuyNvHH7ObkLBP+Yq8EXasfvxYmWwSDgAOIsadqZzqosFZ1kzHF+DItG
wvE17fFgFd+bvTAK0s1cUguViVRpNaUmLeU2y9v6iHuh7miaYB3Yap80qywcmBLtxpOz3uzLcDD2
SLBJLKjRLSv821tdqjA3TXNqjlEpGIdW5YlJrV7a0VHVO4M5podmGsxdXeuBI09VuHGLrG8rhqef
jRiJ6IhnfC160/eVlMxN2R7D3veBW2l4qH2x31/fJuejcI7flB64FbmSV3eH3iD/q8xBd0Slxnys
aBbLbsasGrYC5LeyyO+nR6bVHYMIPC+Wkqq+DhP0JhVyq+uGI7gNLjqyEo/mobFm8Q692Tnfp+Yc
f1M1oZKewxrBidmlfQn5WJgBLVpJptg1FdCCTItvWgbRx7hXxPlAX1s8OmY/IDEz9ajN0GJpxbHd
Jbo5HwI/038mhph9jHxAAzurwxinZTOwvk5owdLmIwqfFL3R43fGREwW1IC0F8LW4ju4qqYoCa1+
Y5WPx8ISvsu9Gh7CItY3TvhZu9IyisktiIQAQ3HMTzeoUgWymUXlBGTaS9KuHrVWtStIb5M7Czmq
T9Y4AlcJY2uh1huMQX5MFU7/IdYCs9njcx0jyFKD8tkj2jaCS6FJGd6ZGS3eC+xkji2FXUCUVbJX
VuYAGjeXx94yibUzyXgSso7C/ds+/j+/xv8KXguSAMj2efPP/+bXv4pyovMhbFe//OdjBJrVFH+1
/738tf/5Y6d/6Z9e+Zp/aOvX1/bxR7n+kyd/kX//3+O7P9ofJ7/Y5W3UTs/daz29vDZd2r4Nwk+6
/Mn/7W/+7fXtX/k4la//+ONX0XF18a8FdM3+8e/fuv3zH3+Ab/52pJd//9+/+fQj4+8df6Q/urM/
//qjafmrivp3COlUc97gJQKfP/42vP7rd6S/g+y/JZIaQMPSRZYXdBv+4w/z7wsVCZQDbpkCWkR2
1BTd8jvy38FqQT6QcVMJ3PgDf/y/aZ98oP98sL/lqDEXUd42/Lvszv9cCKSVcH9AogjAFxT5DK/u
ZdTwi8KYHuB2tC5eDI0dqiYFFClC/rmcWrtUsLGOIJz9tj7//kF+H3jZcacDawxNGAh3bnHEWF15
YhlMFi3J9YMZzond67FO34Wc30ij8D5pgmWODEX8Q6EBKWPeoNMT2qcVDlFDXj8UPu29Sdvr+1HT
o40Jqct1spoRasJwURf5XaLO5ZL/7aWKgibocGzoHkxa122xNsN9I2rpJ7xB+7s2Eoe9lqSSvGvr
EaBPjtFVHHU1pAlatYYfEcogu0FtdN2d5ao+CLPst44uFWVhy7Mhe+VYF4YdqHr0Z2klWLaqXWfn
7TR9kvqp+ZL01fBnH4XCN0NQUlubK0uzozHun/paKICTxnB6iTNZ/qR2yHm3gWTcB+H4U2ti8Rk3
tcGV+7GD6OOLVW77SjZ+t2ZJeB+Y+/YtlqCBwJy8GNnbJbL8bZFkqclk+nDbh2Qwur01FJnrd+OW
G9Jy564+BQVfDgiqZAtLYPUp9FiENTOYzYM2h5/7ylW6J8xhyoOi+1u04DfayNlYJKP0qi6ay2vX
uKYLqHeWfvNAL/i+mkRHDjK38pV9TG9N9yuI96Ws4VpHizfSQ5NW77u+JWgRbbNFj6gGRvqRiPFt
VBWvgaDuwsEEiPGUZrQH+UlrLBSFJiccFFfLPpt49nRVZg8zwY/yINXHProTW6dsXnwxtkPxuxp9
ifu7pnDS3BFQCggNcRck8g4vIMeMu73Qx3Y8H6SwZPd9aXwvLqZnTH+xi3yIsdcb4+dJf/Xbz9Mc
3w/RC5fSPpXufOxYS8S9jMkZ9L1iBju5H/jfH4aSeshj3OTdSx3X7vVL4g0hOVtc0vwFNCTNX7v6
YPyC5VsjNQ9FGEkHfrnXzVzcx0n+GiXFBE9Iih7kME7p0Q+KA8Se8KOUJE9RXop7zQ8FNwt9/b6o
s8HOfNFGf/YrVdB9r77yWNdOClLiZn1eP8eNGB19tMrwu53vRyFKd22oKI7UjJFjDtKfaam1t4mh
9fdW0RuPutpUS9VDcmt6gD4oiV7eJmM08JXy6SDnZbgRaLzlCmdrAY60SJCB6JsrwAxKsVjGnd4+
aI2puPRKRHvuouluLmfNUXOl/8saRq5vI+1tZA2Vr0gMyLc5igJ2MFi60/t6ZUdSLLkanCtHIES0
JbG3HGQUOsfnorkZ/YZ/uUuynapSOL/+MVf1sn+dfdpu8e5DaZEXbBUpCV2ohS1mPw8ZSvJO3AaV
0wSWfmjLSd015pAfUnNK7gnqR7uUui/0bU8bCMuFVwd6yCL6Dg4NuLpKnYcc7kQiJ92DYMKD8i0h
vkcBXjuYmr8lc3ZxKJ7VpX+G+HP9HORqWFXN3HUPVlUjp6FO0i6TE/FbSIlna2UvjUXTFkkZvaML
z/b0VhWl1mw0qK8PaSm2T5mZmS6IoPI89O1wz2IodhLOpmMMdfIQSmK5q2QUkVGTmNCxq+B4doW+
l9u4oc08kzfKhm850unGpe+FVxEGMP89a0IJ/i9759Ujt5Zk679y0M+XuvTm8ZJMX1UqmyrphZCl
956/fj6mjqlkaSqvBhhgBmj0aUF9WqpNbm4TsWLFWgZiKTXiLFd+5cmrGszV1nQxgM9SFybSGNiO
Gb6JMEajPHtlqLh0l3pbLev7dSZN+kZP+mkL6ohL39SJ+CCOl2RaX0dBQHundIFkc9ZzO58/1fMD
2GpKcZUPDTBRVuWrIB6SvT5V2cYYg3gXIX9xJVEAvYBnzF/mbG5AT1BRg7tEyEAX6yKbLn1Rao0g
yw40rJgrY4wL16es8FuZEDsPoA1COUEQ3CVilEUEVHRW0ZVDpB5SsRrWYhoy90YmrN/e4K9uXQAB
RJnIlonsOK4Xm0v3RX1Kxm46pKO0UYqq2raTCBAhGSUiKX8qFv471/gXjRYvJv5VrvHwmVD+j+33
5Hv2+f/88f/qr9+zmmzlj8/Ztz8ecXdsPmd/fPv8h9NmweeXKcnpx/5MSQT1HQAzVDaAXzoW4f+x
7n7mJIKkviNNpAI+82XOkxLBeIdtwCwiCg+OYjJBz99piaCK7zjVMaEinmeTa7+TlSyuirkEijM3
bCfqDIi1AGudb0gccAbsiIK9iOBFsq4NOA2Ji2VhmW2rTOrSJzg4Rf7Fj9Wh8HAUUqruiyK1co5Z
jhEElzS6F9xhHc/zGSyZX5pi6UwmOn8eaPKYUVlZYyeUMu3MxLXIc7qoSCvF0ZUxD78KXW02wTrX
Urgndj1pVr1FQ0kR0MlBLCQTVoM+yTqyKZZx6YCdN9Y/hwidOapFeZ+uwhmCoFdz8XS+lWJB2ymt
nTeRPEwoCrYlLZWNEdCy0iDBTaIAtyqIHI+cUp2cRkvM8jZCVMpaU5kTjDuYe6Z46bnOj9X5xMdX
E/05DjjkDrkKF7OmlEom6OG+yrQkH1eT2KrDlUCThl6vSnpboPdVOmYQqt2iKlIeEeFSu10sWaFh
OlIXebqJ0oAwTmhJWHRpuqo+1tFjijPzB6lDaLNz4yoKEVKuOq2t7cKTRjpKT5vrv+GcecxT/lmC
GWcgyH8KjvwPhDyIkt46hh7z+PsC9Dj9jT9PGMTO34E00kZAyx+c+1kw4q8TxpDfcR1RpDcB6E5n
xV+wh2C+m8MzipgzGwdJ2nnn/wl8CNY7aCUcTEClMJBEmuB/B/g4v3khq1I8IBRF2g+27cydWixO
GDPjpBfigyzdKXih+K63jrK7UT7k8qH3d4p4X/hXY6bYmHKl+k2RrupoPe1Vy64+WLEzBVeJtW+z
TV7sfRa0N9j+j9xNMVJ8rNZ97pYSJ8StMdz4tdMmrq++TwNnoJiu33bttdVv/HE1KFclwJ+s7vSJ
mzJy4tFmt0beU1B9FEMnxRd2kw9O05mPgl64TRk6UrTXstsw/CRIH/Xs/SDCp0B44H0iv88CgAeE
uEz9WsI+SaVf25rsUd2O/lXiP3SDDRvRLt/X5Z5D/EKQsTgk/5xRbhk+OfWHV72rvSjjTRqk4kMd
as9a54curA/jgHDBJ2NAtqmx3LwU1v0HsFDt2lBQcIn6trj0GK8/LDk/3Hb6uumbgSt0/mGzrDYL
pVanhziQj1Irmfeoy4WHXDloYfRMF+NnvVCfUnEQHNmsNmRV6LooyfgAv9+dOunpxa64/XkMvwS6
zg9BZoViMctr1hWZn2dZsMpRX/NHxewfKrkS120RWut6Up8bZdykkb6fCY874JI/XUP+G46t/21Q
LDPy4gu8Co8e82wuSf9EdWfo9vTn/z6VlHdQVmfWyYzUEcy8OJU4XwiQkTXm7MEViQ/5JxgrSNq7
+U9zkNHdMuN7wFZ/nUqy+o6YGvjWRPzo54n1G8fSopzAOUkQDVwJFjvzSmlfPl+9BkRHDfUe7Wkw
c+tKbfJ6Z0Wp4GaR7t9jZ9RtSSKzRxBZLLGRJM23aiYPO0jolVOKHVzYBiIqcivVtHoxjb9YyOfh
/awpRbco5h6nNlnSzEVMlg4FZoSh0Dx5YlC5XtO1cBdL6bbUu3hdCeolVZ7lPj6NN18eCNgoDL8o
3wSd2ndUlroncIx2lcxN1FRxpUvHxTls+/O16EwhappVnl4ZOAVeEUteFnRPhRHHq0ywsIGsAlPY
eIHV39OCYTpBZAJaQI9wG6PuHFwd29u353aeu38iOB6CJIgWMHTBUFubNXPOv3oYRyrinmZ+FDRh
3NayLDyP5Zig6mS2H5DSaFY5xJBbucwBa1VPcd8efhFvz+PPqgOzedx8KdOxcz6+oGr1JOXScMwa
5Jy8PMX0QB7MW0XEryLXjM5ttUg+KGU93ESD+twSd134EK8+N62e9OXNRDQK+1R9zx8ha2JhqhO/
OVay7DlWKtduUxm/Z/hxetGTfe2MlrDDSFPO8OdhiPpSCobmWOo4R8hh3NtiQNNQFV2Uslsoes1j
0SqEcQy7WAUCWkpmTUXXS/DTx+Mo1ZrrD220JhySHkRSiX0nI2pi50UgPVuN8IxFlb5JMgERViEL
P3i+J6cOXcSXOPvz8XG+0GiO5jpBUp2sBuuq8/dXDZT307bqj7oifGrBI1aVl22jQbsbEkSawuKS
UPw8ocsBwTX4rmSHFJ8X55ls0omjF8l4zAfEaugVslyf8jG22uElo4ZXQ82tshLLlyIn7KlXYi6l
NtYkGt0xaeHjp6FquBMMmNWg1r8HGPFpGQqnBEpzUCdn/afzacyKMioCr2+PrZCla+QmBNQ39crx
Kk27z0ddXElGZdCAlF6yr/7VSyJQQGADeoniygKqipo2KMBmhyN1FHULni24MFmStaqNl5jjrw58
XnJumaF9D7kWdLzOXxJ7uSy0Jnk4eqp3ZdTxMw2WiT1grWoHtfLl7SPo1cKcE1jSAfYJVy2Tej6Y
Ucjg1h19m/FQwIonrsqcmHLkthjT4moKhfTQZuYlLu8vRqU4CJWKs5c7Rl58x2qa4jEzAvE4xan3
Je6zrwryCxsllIWt0M5g+CgoP95+01cHHQEG3CmI6xDyqcYvdgRPoXadVYrHzvc7x0Kg2JnYUtvf
HuVE0QFVpPIJ+/R8PrOuB/xpvOmo14G1CrS6sU1luKQcs8B2TxuBecNWjGiFPq5lgcaD/tUVWqcf
o8K8TtsIQRLREZsCZlh71VUrSfnYGJS/om2QHAcYhSg7b4dmxDic8GE4vv3Sv9gcc6SAQAnxGIXt
xeYoFYSXkzzVj2YFBkPjxpQPrgyv5e1hfvnWdMFwVcqzEsOSgTfGBgU4WE/HIHDlcNcntnIIr80H
pMSVOyZB3pVf6UL0v1lzkeECZPyrl3w5+GKnQJdOLHxk9WNmXavtlYEzQnBBNur1EGB75HFkLvQD
Qik7XzwdYiAiOtLNB4pHySaZaORIYzSrokSLf3udchOz8YkrqdXyu/OhBCwwVAycrCOSpf0qloHX
UMe5ZAE4pwjn15Aln3oP5pVBBL9sIkLEoQoRPLCOptmhOR0kefPdp53Sw3bJiHLXy+Uah7F8Kvd9
kqSbommCH2WWiI3tS8MsAFGq6kfa92iWlTw9iN1cULNvqZahgZY1c7+BR8XHdwYzDptNoCWGZ08l
FlmOqTTjQS3K7rZqdaSMTb1xEXinLwGzLMzX/bBkrdRqQ31S6QLrh5mDfbpvL9nXhw7vrxBkzuTw
GaA/n2ZNikt/UnrjmNVJvioQfnGqor5EM3oVxjLLnN3kCdQBqGzMX+FFdT+DDFnJZm0d0ZpU3NiT
ss72GtyP97IV9rugVMfmCo3N6Tby4rhcSXWSXnCImE/ss3hj1n45odO/9HqcABWp2Ar+Uetla0f3
ee3KYhxvhT7PVnEQ/3aWgvYjzB3kG7iOZ9va81fO1alMpaqJj2Llx64xqQjZozV54fO9nlhGmSEz
EDGKLEvFYnmQvCGS6/gYcFMjt6IUGvyC0tvGfafdZn5XHfws83ZKiYzG6PvFhQPhl+PPaSnNGrPA
w+ItKyyFkonOziM1+vCmaJDxLzP5EOYEOTrGsojjD0ZgK7nwXAbSJQLPou1gvmV4fRpFZpc+uE9L
te0h6U0hCPTomASq3YvChuu1OhhwoEHQxuIxCvzQ1kcvumoV4gYdidhtOUrqhbX1ehMBPIJOzmgO
mPuyWwYWvqoVAl8BQ9NpM4RNbcttfkny+5ejUKSTiHGoUS8l4PrJt8rSYEXlZQPmmAzofovRpars
L0fhvEWCFgNqRLDP123Sp0ammXF8RMMKi+A+KNwoNeoLd9WJaXO+HedYDsEwiv5zhLe4kVuEN72u
E6PjKMS4dMR5fS1olWTXiBehoUCrVlD0sm2NqvUBg9XgOkmt9IleOPHrrLDj5J43oE3l/TCMofth
iK1Q2kOPvJstTNn4Q4oFeaMOChQyranGVRLG2qfaiyXH66TyErT4i13Ay1DTn99mTtfP50weEOeY
BQeP6VQmmxa7zLnJxbdrQZLsdpRVR/DyLyltsEU3theOgFfwKpuANi3ay+faKtHWInXL0zoJaXqO
jqj1aSvmDpdpoZB2lYjaf1xI0Qb3CGPbl624LhEORE3GG+8HTwzXfuwF/4W9AJ8OcWzqT3QfL+ZC
B/mx+jSLjlYiGjvIMznyeuolFaT5p7xaPsQGp3GA2BaxcmcZQ9V0U3iczD52vHgI1qHlp7swTafd
lGvD5u1r8heTTAPhXL6GS08pbBk2w1yrWK5VfbT67mNhaLRTB9C3ekkfd9Og6M9S0z13au27Xd5H
O6kVRXsQu/qgVPklgbZXqAw4DKTducUCuXgqc4u3D8LUSKIxa0DyZbxtRK+p9yRK6cq36mDDqq8/
MHFwonw19e0i8I9BWIr2hSlZnhTzU3CXU5MFnSHfXXxpbB/6NFaMZoYMTCoZZfOB8NTf9WLernqx
Le0084UN8gPZeoTi+KVplfHRE+TvmQUvdWzuIb1ZFwCzU4PXi5XBXTDjK1QXsb6lv8Ja7AYp701U
rL3u2eC2v/LbInrW67rpbQ+hRtmuDDPtbLrVpcwe+1G79s2kfNbLUW1sKZr0wB4TJbkps9b7FEiN
iA0LXhHXuhEotd31Xa3aqZ7ohT35nfSYqgNMWGEM8vfInGKjQwguPsu+1SK92/TZI1oWkmgLipbc
1n0t3QG3pRH4Tag+ynWh4N2D+TFSfrlffvLDJPiac6M+JmkeKQgH1FmE306APp5YTFFjy5pX3ne9
kH3K0ko6jqY1aDbSg0Foq4pHGVdCM/ezLDZT5JhBbB3yQc+uq7zyv8L7yriVNDn/okxj/phLgfKt
gRKq2BGGL1+UDlEFR9YHBFEsv7zDiKipbPqxfNEuCkTs7Im1dBXioPS1sIw0tbOe4FzRkMuykXrA
Tb3OxwEkFgVzRwsmIXDyoIg+ilnq/UwN/l3C+BfJ8otN+KqE8eFzkoT1idCxbps2Oy9nzH/373KG
TvFhztXo+gSTmgOjv4us5lx/nUscM8j5dyVDecdtDO2D1I4zTp4NNv6qZMD8oFcVd3CI0rPyG8n8
71QyXiWR7LO5PR8hRnbrq6PUh+AbhpLYPEVtxAKvUMe+GbIQpSKNsHxjoXhmR4Pvx6tplLsvUCqQ
+DdFHKwbRY+fvLIpb5JBSe8p6k+bmpN59WJSb38eFi8rc68uF7ACCAo8HK2PKgHm+XVOc54OS1tv
nsqouS1wltmjBYecX5yW6u7toZZnKB4uJLegklC9CB6XaltNhw+Vr03N0yiMudP2lb/yxSC60Ct1
Qq9fHIpwQkkNSLJAlaCkgD0v3mgqdaFqUjjPaGBtJL3kFAv6WwREkYeq63ItUm/t7abx4kcpGc2b
qRSu4yo5VIGn2brkZ9xo8bSapkB7wCOgWgmSFbvROMZrw7uPjbI4xNBetpEPUFzUgbcJ2lJzLdzI
Lt3E8+W2fBeWjQxqTDssacf5u4yeqlRjWgdHwxCCb0abKbcEqbWDBR03XlhYdthK+0FF86ZV6QHu
ksnxx1h000azs6qYNkmdVk7WPmpqh8N77Ic/P+q/z6d/kXmw/+Gs0l4CeA9Vn5X0f/86DF6dV09Z
2Hz/9sdD87n5Xv9xHXLY/PG+bZIxzPw/dnUCM61+WZH95Y//80gztHcE17SFzJEG5Iy5P/jPbhld
f0ezNzYkYHsEaS+ONdmcTzWyU2TgQORInv451cR3CFoRwgDYz7QyQgbjt461860MgZL0F7Yobb6U
qWgHX2BjclujrRbq/seyKzK7qwLtXqqjm6KeDkJZfu/hieTT9OCNw7iJTXjOarpqzLKyaVztV1Wm
fHsx1b84xc73yZ/Pg5IMJbwZgVh6DvRVowrj2Pkf07go14KvJ/bplxgTGFeIDdNOW/HD22MuItOZ
AAjFgkrSrMpD7XK+kl4CPbUiZ8jJhcrjqKOlJVWrNO3RuBpxjmuqIFlV5aA6WUkZscwCIOhLRgvz
QfbP4YAE38wrA66bUef5AF98hBSXBaZ0MO8nbbStsLODUhnxuAUFEHZoEXMChMrNKIvTzz1/1uD2
8s54PTD5MhAashnUX/jP+YtXNZ5DJ217WRckVzHizkaWKLMVr3vAMGpdq/qDJhXbMlc/XpjzU1f1
Py/NCuYDQyaZW3vRvSEAPh876lSNeDBI7/DMs6F029fXn3a71DEcNJVt70q7sVaY8W5NV9/pu3Cj
76qDvqPTbxW4pms51kpw5n8//7liW22zbWPfVtuG31oreSffNnZj6/zBr53z9VZ3s634sTpYK9U1
+L+jL/3H8TY5AHzcDfcE1LtiJd1MN1hbPg13PXIT9ngr7zpbcBrbcDrbWFWrr7f80K9fG36LD6jL
PDmhe6e5rWOuhDXgqwM+ulJsYauvKlfciJt8JW66dbVOf0S7ctW4vWNtra3mRpt8C+PByOzpm3gj
7chs32Nsc0gP+sq4kq+FrbgZ91gRrVon56eRF59+vrnSdsJasa3tdKveKLv5J7W25/zYHnK7tSHF
u/NjWC72nYd6mzgPqU1U7Si7YOM52k6/CTbWY73t7UvU71NR/9X3lEWSaFoyYeEvvmdotY2HOlty
t3bfPyKeeCidfOPfdV/CwVEaOzBtC9kH2kIP09ZfTXa4kmzJTtbTFt2zDX90VTrR+vvmZo9Ho105
D6Pdb30X9Vybf7FChd4deeqEKc/m/16PktPbd4GNDmTf2NmTRSe6jYi84PZbwfXXmTP/3e0lhH+B
vc/rVkEcUYTOC9LEkX6+bgs17QGBlJQSs+U7itab+6Ero52VY48eBrWbjxHFEt/80ohNefXzlzTY
B20a7E7/ixbvj4Cc9QYtajoSDRLPMBs7RxoKlb5jtJkIXkpx50m9U8lDvj/9IkXN10AufMdo2aHg
qjppIUcD20g9NFL/3ssice+x8faWX//5S5bPSZ/nG+4//+7058qhNZ23t/SJd79YAZCKLUIWgD5Y
2IuZ8aZsiEb80u4onO8FVbhSs+A+aoIrM/2O39aD5GmuEcY3mBBf49sGsc5cT+Wu863VRCO2PO0j
8ZsfKFeZ2j/iP/Q5z6270gj3EklhmzYfWriDXk19KvuCDcHHukm3+RC4aFauw6q9QVN/E0pHU5pM
KnXWLdIvm7IYJtubgo2uhHNv3tXQxAjKhDQneqs8eI+k4qppipXn45tr6E6jdwiHWivQP1dVm0Ok
he+VJLClMrmnjvTQo0KDYOolVGLGJxdTBwwGh/OEkSqngs+LUkMama2F6maAfytXTRNRnQKzBRz+
IULSOVCDkbRbSnRrQLvuwuAzaPlibL4YH4wbkEotoQhJ1PmCNr1eG4dG8laahr1xafWhE019Yas0
8a+otDb3hRqslJqy0dsL5vz2OYVNP+VnCc1wdF7uJK2vzHrotel9VMvf49SqsKkv0/Xky+8xlNUQ
iFU0e8LXlIJrLW3eHlw6H51skfQCSXhgIHrQiA0XkHGhtp6ftZr4iCaCvB1Vn35SMz5IbY3ksick
a3C8zm60/JpeMqRZw/Y61vJ1J6WHAByRlrnss6pOmes3OAn5Q/EVBaj6MTWqS4nQr5+UWhdFEwjx
Sy2WzASOTIgfHlsp/AiZQnNSUcQpWTEO9FJ8bGPNzsMycxPs9S6sjRPZ/p/FQdULFXlITDRpU9LU
wc3OF4fUp5UpN21+l2Stm/S4TRXdtFvTBVCkm6DCg4C+e3WXIitxk4a0YQLEP41Z0lLBKUMb+Na6
omNq61dBc+hU6RmH5v6u6eVqU1V0kZ7+J1Lb5UpT+9HJRiPcNOL41Prk14omvjexr7gzmsJ7Upub
Ke3Hq8jfW0bQPQAGVU5Q+IONFYvoBoMWOXWfdfuJeq87ZXVzb/jejah30JVG5em0fn4rXfr/oMj/
r6Ojzp6s/3ludN/WdXgO4Mx/4S8ARzdp5z91poMNzE2uf2c71ru5MQeSBhwfYIP57vhLG0B6B5KA
CS/ZMYYstIP+ne2oM+meYg6SR0gscbH8Fkf+pAH4z1qmMwhJWWqaNL0Ahc/o7/la9pQ8EMfImqB1
0FG9brGc0R2/jar2eVCbIrG7KSpivJpLOAK3IoCkfu+ZZhRtraiyxtuKC1qh2k4FykzdHsvpbhul
VZPbydhA5im8SryLcys/UsAz8YhHjZqQBfl9jatG9/Q7NdA8bw2PSmCnSBl6GuQVNC4O9bqOkXtJ
cbCGO7cqS7m916YOSy0LGeNbM6vqr5aI6PUtbmTRXi4GaXK6WgQJoV1HVzegnz1upWqrPUutMpfy
IioLrtizu21ISMm11mPyYsdhCFrcqw2UkqwlYrD10AjqdRRq8T2q+nLNI3RFshblTtJ3Iuhyoq71
emSq0LUtM8lG+cMf2wsHzXyOLL8NuMhciuRDv/ICKYWsk5kzI4Jl5kcVKHdVAV1PhXVIY6m6ZD2y
qMHOa2Gu4xGInP6B+LJYCyEXjCo1Ku3jQjTRs9D5UDRhJav9F1FO5QokPCyDQ57lY/J1smrpsSv6
+nnsa5bAGHJxXZiB81OeJ0I4Yi6GU47jN0h1nj9R7QtT5PsZCsJoGMArVIVcdtt8EuDzR0o/bTBv
D+qVmVi17soIweSrLDX8S48hn4ciNIxy2s/ay3Q+UBtka54/h65nuB4k3khvhYc+upuHsEnex1mM
J1McNBjIq57g4alO62R8GHxd+S5KSekidSHrdhwX8vRZIbq1jix5U/U3sLwDRBhisy2mb1KjeMa9
2ih98NB70+h91TosIrBul5teu5SUzBHny1XFB0ZWbD5WoJ7Ty7G448XIDMaw0YrADkMz/zRRl8Jq
KlAwmH9xCt7+/JEvE+lz8HWeNEhjzBkUxpmLe1puL+I3TO89VoeXMmnGgFSZ0JmJdK2mA1IEGd1/
6AxoadI6b4+63DSMOsu0QRMlS6fMt4jcUrMvi0wPPN+mKwOWPLLqa0XPPbeKrOpC3vPqDZGCA2ln
u+BiQ0/xAiPx6TtK5DgB1Pb0ZChQ7EfHb9uMWWfux7LR5EPTQpu45Dw/Z41nX5DQlHIYJh/Yqswy
e+erkUwLb1eU6H1b9RHoGqQ6vk29qKQH0PLqozTS+d2kesGd9fet9ovv+WpmGVYHlJipMAQ+S3WC
SSbQyNFvZlhxmkpH0vrhujXNAlcpWNBf3x7tPAJn9RD3Q0eB48uw3HeLl4QdISNAZ0S+PQlxu62q
wth4raJsBC+xbmv45asUdcN9wARfWEJ0e76aYZJYDRYn6vRgkcsP63lxKYelwvqpvaHIfCe21Dq7
r6tsinEnM9Xagt7IcyMrMBkk8rEPxm5LnZDQQRoX0EM9W60bXaJ2Flf6SJNY1JGed0qtO2LW0slV
DoLec03GdOUP+C1MOQ41eT3kG48PnN7lU1Y1a72XRljkrdeX433R0H9ty54u6HeT14XTDyUsC63f
irUejxJVTdRenzDXFLrvMGcm/6mnw8K0kCs3o/ha7UNZRThDlMo7Crf64Piyn+uR0yeKbxxi0Rjp
u++l3vScsaef86b2c7DNwRzKChf6KZSn1mmlLJQ/REJOWrizVD9VC7uNDCt5CqZECW2snCZpcAsj
UKn+KNMwPbemjBij32kZqXlc+LrqYBIa4HRRJEkfHRpfVIKbqjOzaKOPeapu+Rm+Na0xYsq9zokZ
OfqSYEnvXRFZV4kbUy/j6KhFXTDzm8CIzCjdsXKNoXeLQRsst5m6VONWDwQhJiA3ZE9bJaWcDspt
Kg1UiX9kip711bYs0kTA6U3JrFGmO0RFGNppFW9UZdsfuzHb+WEqmN8tIbXaJxmx6PFHrGv4d9gD
djjFF0Er6C8Lg6wsqQdT5W1WltQL9XciG6OBXzwF0XfLSpJsLygeMYmdpVEpXwlDVsx6Hf4U5C5e
6APkSLWJ4thW+xoXOjkys+SDKk9STxMt5fC93OqphbFyn1Jh8+Fo7YKsE4QbXRx9bh+E34L6AUr3
mN0SuxQ/KOGa1r1fCX2gO20BRfC5Vg0/4E5PxC6x9XgYxWuiwlC+HzPSnUM3jHW+Vlp5RDQ31kNt
bzYa4ZEbUj8ensaiGra+ZeCaVND3wHNJcWI4YZFGvbYPjKx6DMVUslY5JXNTIDryW336YmYC5Da7
4JPlMEzNXI03vVQrWXNVl3Ig6ZsiC6WkcK0eFQv4k74mrSahqRVHrLPp0Otmp2wGdAKTXV9wrwxO
YjRha/p70xc0o1wZkaVGj3Tqpe1xCrJpxFi9isRgNygI+rF0TSkd1rGMLZxq1yJWIwZpbK+UH0jk
VHGPq3SnIyiNwcCU29OQaHlvt/RdGYrd9g2STT6OR71bKaMa7ZShK8BAi0JHknAQYlG+NfWRmaXb
o5zULzh5SuGOjxsUK9WDe+CmPoKveznWCEjFvh+iTwNGseZaK/OyvSnkvMiuptGUxms9bQEbpFAR
uhJZ2L6E74Mc4XA15oYUbFB5k/xrZEP98GgkoR+3112UFma9guCFnZjD4lCHHVZ1jWd+SSrfq5+8
sIlD2Z6qKBmADY2+gbRpDp4VPNWdGoZbXa2Lvt3jXqvruy42kENfo57SVJhqjIngVbaYNkZ+l5vm
gHxdUiucFEBokpp8HPteBoXCEyq0w0mQxGNqtGJ7QA0wH3ZChXvLteAFzb069Kr6dcRkJrl0IZ4f
12RQ1Iw4bMlf6BkmTlyEZ16mBbFgegbiTAIIaxbXuzrNS3cw4MoUg3HJU/j1eDPR9qQuQ272qm8t
mhtH2m601rHXB9sMMc5tbog59HsO6WlSLlmcnN+F8/shMi3Ry4y6OuHwsp9A8PQOmRfTWhdxbgLH
6cN6CLrJgVBcX5mtKdl56pmuoCuXSMWLnOA0NIwoOgJBsRHxXpJf25y4IpEnErQ2qIN9zFExOOOQ
eAdRDMoPAAnjLqF9BreOqtIcP0r7dB2VUR27ep5JF8rfr2JXgkpwKYr5OkRRUJjzyEfyFSE0kY75
EYy+so9aSd5pc7PK26HH+ecl9KD4N5tm0RZDn94rfMcT2iniFasfMRduYaNoKdabPCGu3JSDWWVr
q1SFS6Kry1TnJHULQAz8hsg3HI3zV9OpJha50Xg/SnZZ5yRqlsWbShajYU2O3iOaEMaN5zRVM5Gf
emOzMz06LZ5/99XnChTd8pS/CC+XvamI5pWeqQRz4BN4JGSbYsCcqXWyBKrAdUl+6Kc2og9KeSHm
Wi5xBGBp+scOlbaumbkyf/kXyYKs+KMsQ8DfKlReI9sLoGNtTLmV7jNOx2CT18Bqkzx1wNGhFirb
t9/7PLadl7mo6uQpaI1TX6VT6Hx4Qfb1Ft6zsR4RGd0milzu6WELbryMQOnC8vrFWAA7FElmHAc1
lcWXTuRmUiLS1DUxtnXlE2nZg6bFt4UeDavffS0kzeflxFrG0nqpUJW0Ygczbu7ID3yDEuEQJQc/
FwAhRaUpLoiBnKclp6OCCxY8FNBq7r5eZF6jHKKvkvn+po4qcxdh1epAF61sRP49R0HUTbfpv1cu
HAm/GBX+wlwrRbNeJj85/3IIrBL8KqqwTrSkuctlud/pOtRceRDlBwRIYkcSOkieb0/sojzOy87d
ebAYYIqDQNP/eT6smeGdhrp5uMmRnBbp8+96Ant5xLpGllJ9bYnIQPuONOXttEqSIs0dBAGN3rbE
KvKbC4/zakkBjcAH4pkQmZqr1udP47ed5xc6UVUbSULvFG1SJceuLTtbG8vwkmDzqymf3ZBIsFAo
R2ANAsn5aFEFnRKSRLkxzaqjzASbyoFC0DvqGKeuaaT1t1YPzUveM+fHMlOOPdTcm09PHVgPt+/5
sGpXUtgqvXrTx4P4EClyfy9mdQ/Zqm0FG+xGvzTi+Zl8GnHuTQcoIdnmMFysaDGWBKUl/Nv4vbTC
vsJ/nwmRscnkpvjAon6W1Si7Txt/uPIJ5+7eXmLLE5HPCOjFdgKS43BaNqBS90RqVPeazZiTdKIr
ClwU5vVjosowErJaWvdCYbhDFA8XttRCoWB+bxnaBXk3zcpzAj4vtxeHMTUgwQ+6odt0rT9tQrOZ
EBdNra/V1KFDEKqpM/VN7FhSEa6Srp1tInR9E6NKRi3TFGiZ6Ggn92S4XG/Pyat1zjKihZ1PSVsu
R81ineeFzuXQVONGKAcaK7W22Aj19BlP1Usn56vZZySYaVDxAe/psFzsby0sU/o+pnGThJXsDJks
7qegRh4y0oSPjRDUV/j46bZg+E39u4c2QyNqMkPzs3nPEvnIVT+r1AnRelA1Yjyta+CCJP5ni7n9
9vZ8nvbMP1ASXxqjHvxO4fnQuwERb/GlVYFOKkhL0oYZqFdtIg02bOF8A/E63pWJXju5jAWTbJb+
zWAh+tbUyPiaYiU+FNOor6ek/KCmcuH4JGoOcr/pNa1RwXdEoS6dOudfhGgbDgWnDqwg0C/uzUWl
oknTkoHMyNVCqGP7RBjU6ROagQIHgO/F743CqO/TTtQxprLGXrzwVZbDc7TCSaNNer5O6axfzFSM
ZmWXGNqE7o/R7TKhyO60svsMB6vbgCAkTh301n9wdl47ktta274iAcrhtFRSd4+mJyf7RPC2x8qR
ylf/P+z9A1+XqlBCb8AHBgZoFilycXGtN7yrlWwI73+jy2jLHSMHBvCGaTXiI9e8Ppz3CntJ1RAt
3PqfUinm6pw6vYpkkeG06qkz7elHRrvo+/1xL8OtHFc+qCQTxcMFhj7VZRDQ9KLBUHFF0CZz9QeK
7vq5bhb9oUwbvjSIg6f/YTy+MQebxxVVv8vx2hUXyiamlG7FdPcd6CDPSk4Xp9/y/6Taoh6E11vT
02UV3NNofZEmXQ6nGG1fgjBTQ9vEXK+2el5tAzoR9G6blrKbHR+5mt0ckXItStVA2ohjlyM2g+Fl
Gtl7OGOUdVa9Tn9YKRsGAMvyU7WYR5bnckf+39n+7wfku2EiDz5cJ0e6HK80EaxbWp0FNbF3T9J1
+gLrYTlP9uoekAdvDSWlkRmMVAi31MuhJCN3NPV4Czd0VgJctjEObBpEsIt4iZU3XQL/nRfREW89
KciD0uzlYMB6ktV0My3M58V6L6zUfW93fXuqqdZ9ub8nr+clAaocPfJaLkJntyer2ba3ObfUUIen
FHipV5xUmBvfC9EdSfxdH3P4XpKKDdWFJ9g+1xg8LOFyIKlhYYuWxv9onvskR5lm5rWvWil6pbNX
hG+fnwTV8uX4RCj+XC7laKd4bLiDGkJIdrzTEJvNt8UEy/NEXlQdXWzXIdQGWQK/UzaFCEi7I6d7
YzGlU6aHmaOM3Ud8r7v1hBKmCyFm6YXRnctUR2SNKqi7fgOAvhjZwYRvrDLhlIom85UyNLsJW4WO
1uA0aqG+KYL2XLX4NV6JYUchwG9zxw7MLS/f9DCSGxZa30vLDXAG8ie7m8vZUNy1ZgbtbCcLZAng
KeG2i9bM0YLOWK1zNa79m48kdQwOPgUqmasbu9PP4o5gvRYjxHzi16SWeLSvtYk7mSsOHEpvralM
lNi+9EvgoF9uIkVky2gojRGqBsm4Ds7liXcTOWJZbA+T4omTobTWQXPxxsmEqYz6IPJRnIr9yzYD
P5BbmzC4ndb0PNgNckbdVjyKsrOC+4dErtRlHOWTAW2Eniwbmvs9kxkUchV71UIoibqfZorxYXay
+X28KOmXUq+OSIE3psYOlfIh2MSgvLFbz8puJmXOGU9vEuOsbcPyyUyrfwr8cR/vz+yynPayMdke
gKuZHPSivWQAvaO5KMZ1C9FjGX6pY10NJ7Ws84Ob/XoYKg9U7eikARAFWH65QbxNVEtfJxpmCamJ
8URDicnHBtz4eX861/GFugqIGpIkikjcDZfjuJ6yKCI3tVAtXfYEgSjcKAP/gwUhtqgxWiXUt6Yw
97qjAu31FpFQHehUGDOB9dmD1V1zyKpkW7SQd4kWIGumhHVn/Lu26fKclvZRrfDWcJQm6VDavL4h
R15OtObhgGe6zQsQBMWZU96WwSw517qXjE9dtjpHHgj7EWV53URNiqoOJToywssRY6VDMSzZBqme
lvqTp/0edefdgnfjiT70/MYbntG416mMgXoBF7UnYNRaNXmN6iEmpUzqU0dS+KBUTVyeqtLN64Pa
yY2p2dI7CMQ9gpLs0MupWbxVm3RgsHbU0we99VToYWP3bpuSxVfbxj44dJdFBVlaZnIEZulVQpl5
T/l1M5X+7mQOwaIN1lOdtNjfeCUw4HWs8ojxxHO89fGTLmzrF/935Ca+Dy9yfCyQ8VugcoVe+66o
IQpypzlXhmBIysWnoJqHKw1exDux4r5/IK+GAoMBb1mCPwBkgMu4XNrFm2IAEEYbzMJe/5jysk0/
td0o8newu4pPbx8Mxgg3HiUwjqL8zq+KFgaQNUPLTPKkts6j2C3qwGtokQ6eaN8+rxdyMnVqNids
jcuhFhQCzM4222DTUmg/YN4nqMExxrcnFA7qP988MW5qDh+XD6MhinsxsWK0Y5BgnL2EnnrIM8n9
UXRefh7S2vx6f6j9VU5VhesA9Az7gtf2Hg2IGBfk79gZgioehne2sJ94W2D2SX6D+oGR+227HTmW
7UT0OBCUc2Q5nGqiwXbZx5bMNehQl40InNarPykW2+SU2v3wuM00eFF60CJHH+MQCJwa+9Tq1iBb
zKw7QU2uwOCadPvKJt0O4sKNtYB4TuVcypUBwNvtp8UrhlpzaOYjvV+HOIXjLNSZiFwnYFce7arP
wr41kUt74yfgzyHMRH4Mthj1vl04GnIzMYCKzAFwiRWwH6hCs8e7E9DW9qQOPVUHbTi4oK/OqRxT
4gz5EjwF1H10TxZlSYtmDsy1LP7NjBEBWxKGp6ZVxVs3sxwKxrLHV6ems085jByOu7VmM1wDSzmV
VWn4OfZNT4Cci4O8dJ92sJlI3KjfIgepEoTkrF8FhGzbuq2zkZwSpmJ+yJ2+9VU1nt96ZOQoNAtt
2qTU3/dwugyT2qyznDlADyl+WPSiC5fMwWHVhrJSg1CL+kHfwrdvEqnLQZkE8DAX8uXUDGsYjQ6U
d6B3unH2rK07dcB2PqdtFp+0Av+echzrt0Y9Gcclrk7OkwejTL9eryfaHJqWjwyKhtFZRRfpA3Fo
DTS96t4+P9o5xAQOgcTa7w6BjisZ9D+KujOeHf8A78c/Kkcjxl/abPjWmOryEPNA/c/9Vb1xDF4A
kSDPZKHtqgeZonpr9FA4M2v61xgbDSGr2qXMZq6f/5eRJP/WedEB3h04s6opcFt4AJqZmjxutkJo
8YR3ruikH8STfVLMKWBS/zfUbikdHJJis17nwHWL9n3uFHV7mjCz8u0CBlq+xuknZUpyX+mb+SDT
2cHoiOxybEDqYCSp2l9xOPvchRIxbjNsIg8VVvLiJy9J0k+lsyzAi6tiamBxCvQ0bRsVc9tdvU/q
FC8fVWQ9ok5XfuilSB6nDIHIU9zSCudNqyoHK3QjTtBz577jIkcKc//ZY16Rnkm5MdCG4V+tLtdv
k+64B2FC3havH5FyKbhWpR69J43rd6nQZpcF9Ru+uJic4l1LFA7dPjbeu1NqBNqyagc1h6ssU46H
XiOyBDwSkJa5PKxgq1qC68R4namHYqC1bYxmFtIC0M6uO4qQ8JH4Ygb5X7bLkarP1eX5MjzPWMnh
5cPvhh/NrRjjDERbZy/ls9Zpk/ogbHd5dpp+c09uU44fB2uwzOf7B+vmMvPCBEMh+2Z7ag4+vPMy
qew4pF/GM09bNxKDo5/tquzPU+EedQVubHGk6DBMl9c1GkZ7nchJAG3cbGzQ264r8SnB4/Q3JU/r
G7SIZThNZW+GK2Dcf6Z8ns4tfps45ahm97tZtQIp/7Qd4FjE5RBM6oIhI0Dp5py4i/vX/YW5jm1s
Bh6LOEHxPa4kfkQzVRSlpwlTNx6m7Va0WsCLsdF8aItGfJCLX38GmU/QRKQihKLdXuyaw2bguzDP
gVGoE5px6fYHRA2CTDykzFbR3hxPSSpoVqJ5LPVIXlLMV1eT1kLzmjZ3wtTM1VGEoCS3/C6HbVN8
ly/UvH04KQwghyI/BJF1ebgGk676qOZjINqseNjosP1UE/DWsZ7kuX//w11HJxcdBP4DjfSieng5
FiC61cXyZA3SdBS/9QlLtxJx0p/3R7lOwkldXg+zi0/CnPvZzrY1mMBDnYUzpL+0Xs07Hje6/m9n
CEd51oxGA9asTONPEKLGuQaDGzSFMB5UM6u/dpmIjyTRrrYtyRW8abnWlMUpjV7OvuSZZzRkCaEW
ixTdD14FTYqK5sqDM7i/BFd7lvK+C8qOVJ8r64qpm6CeiWJlb4VNNo2fwJaZQVIB/1LXru5OazEu
B9fjjQE1XKdpwUrtZerhl3NL5wI3WAQfQpzd6vcqH/+H4cLtcb3Uek5HR1kOLrqrO4H8TSqwknXT
0mBlLwfkAVcO9ZrrIYpxzUc9S+wvqlEY/yYmbJRTBT6U4pxKG+VdMnpq9Sgy5ehRdZWNyNFROyNm
erKRu9tmpHqeURaTHiZ12v1R08z8gObZ+EsVA16PxZInZzGqNmQNvTvY4tdbibVE2O+FcYd86C7n
ctJ5NGN71UNaK5LbhH1TYKF69ZRUSBMebKar+495ovMPI5ryB22x3b5tDaTGzK3FhnJR6nMGCPkL
K/pvtWKZYkGveyxn7e1nhc4B8RYdN+5cQJu7z+tNCi8G1tay5uK5WBUxn7tSOLDfNn3ND9QBb2wm
KQqog1HjkXVVgF8MT4GdOhghj9jsbOorGgad254bzWi/Gu3ch2pSlM8TBLZTqerN7/un9SosslHA
pELFordB0rY7PEm+xdvYllq42UWFMrsTP20e8vP3R9nBvFhGUgg2K5+RfhHAtl0eg0akWfX1ZIbK
osY/u6Wen0Rmxr9EVSb2eRjhREMAE2UalJu1tH6DztWfVJ8d8+CX3JivBR9UclE0Wd/a/RBEbyzR
0iMLlyKxfnSgzp6mEkug+/O9DkkScER0gMJCrrC/t230Voaad1lY9tm/pg7J6KR6fFmQ49X72AUh
f3+8G7OS8mE0+2Gek3nujgmWqsnE28QMSRb+Tl1DP1uKe9S/kVvhIvXmw5ESwGgn+JGL7sKeULgx
tkGYoblaCSrPDTT+qhaPnj4UD/fnc7V+FBpg5kq5GgmhfdF3eZWHDHXPww6+YpjNYLYRvAAiZNdu
/UkTzec4L6bz/fGupsZ4bEo0mQ2uEZpFl0eezDYbnG2g77Ck8XdVCj8A/6/F2ex748hi8iqmMRgW
AS4iZ5L3tm+5KU5lNiLPtXDV6/Xr5g3ie1VuwJONLX3H44yGPLJIB+nPjUFlCRnOPfmdChH2cobV
qPQwGpghIM/2PTaXamQ3jvVAeLUD2xPrebCgxt5f1t1nlL03mlV4P5DbSYSnfjkoRnWm1ypp+bwC
14j0xv2pmYK2h7K9n6u2+Hp/tN0U/zsauR1PCIiZUBZ3o+UKwt7WUD3bKswMVBPmBoXnqWrRFaDN
44s2Md9RycJE9a0DU4GjxvIiTcK7dDfNLo0R0zWX6jmPU+78vPk+0kOFJl3F2mOG1fHHvC3fmPUw
W/qOlJHYQtTkrixEAWi1MSjhGrlOd61OTWl4Iiwz2CHn2sJTm1KaOLIkv15hxtQBqBDJ6VC/SMK+
OpZTh9dKrmb1M/RnLTRK4T2qRlYhsp3ln8QKblRFPPxgE+3O5stEiVi0eujDk+PtVhcA5VqrwMSe
uxVoHWQ9mVAm4/ac97F7BIzcBVKEpAFxyB48LR0pwbOPcV0Wx2tieUGi1bNBE1ePedfjgHbkebw/
GlKpWxqjcDII3CALLjdrZ2hxOVUCv4nYKQJIcuaX2RPgjNOs/zi4Q3NQx7g5HgUsqYyM5sb+KM65
DqC5dbwA324nFDU7s24MJ5iNefEVwzsYbv/RXqbHSvLUoGDMc+ByepoYPDdVdC8o3bb7EyusLmgH
O3tIy7w7SKBufDJYvMwLgUrZkNvloxgGtSLuyTzpUVvnJtFhRetDdQAD2SXcbAyJ68TOlOSFzHCf
wFgdbBmjXrxgGZL8lJgNCJdUdQGp42pjK3kRNh48ehOEa3A/ulzPj5FlQ5UKgFTGlL/s1aFLJ8Ro
uQS9YMoNL7S1eTwLZGwOTtnRKLuNj0BvMnbjgITZUmmRNWt2mNrjEeTsehfKucj9J4F7PJQv51LM
JLW10XtBPaqJT0XT9JMmXUP8V9CpGmADv33teBIClCIfA1Gz24a8iLvezBsvEDCgw2xDdE+fSz28
P8qtWfF2fiHM02vfj6LGatsPVeIGlOTsxwKTXjTG9NoJtoYem2134iiFuPpagBV4gyGRSnWbquRu
XqqzITc1aEW4TW7zPNhr90x5+kh44OoQS58xC6SCDFVs+d3XSgrNHowiycNu0ztftblDwZ/kgctL
/nx/CXdq4jzyGItwy20m7a8AbF/uDBw7FUXoaRGKpMu/l2gGPVjeqGx+hS7Cn2Y1Dp+I/xlSUS40
7qGxYvSlhf07qcSIkJ6mICl//yftLzv5iwDR4iTBGuNMv5t9u5Vu4cVzEUIGrp4qQ9Tvljatz6pO
McPDhPTdasbeQTC7teSvB5Vb7dVhL7Kk6VsclENUMPpw0Pr4HCvtgD0qQIf787s5FNw0FRVjZrfH
CVs9q6ukDGWmDbjWLPbAaXSILjxOgEPa/2E0nn9kZtTTMdTeRekxLkY4IGVBkSbDz77XOSo++CNB
/d5Uu+JgHa+OJB8P8h9lTBJPiYK+XMepaWh9VXURdo2SfVBrU/NVVJv8vEqbsMqdNyJtXrYvPWZm
RiGTK1Ye2FffLbHyeDJ1boHV7HQErOYlMDKnPnfoz4f3v9vVTSRpdfDsmBuYtquiqZ6aelKDCAnM
2knc7xNYjerRKtKmfzJLGiZ+uYhYH0+kjooTTN28HQl33dg5UNPoP7umFK5Wd4k2JgrIHOSjEujI
u/0T93aunZfKaD/FVtYcMWdvfElQDUyT6iV0jr0dkZpsM/eSSiZRoN1+NuoMo6rBaVNEEcZ5RtvY
7LcjE5frNeZg8E4igYG7w3Pt8nPWZYEVjyvKcMX8w9erbTjjvTGGGxiHT+zZ8TwgOuZT/U8OAuF+
ZKgk/z0l4LagzO4hW0OMFse4GWNU2QX5hJ7rzZ+ZZ4gPmQtF+ExDSHi+rVd9lBfpYVlx/2UZnYIb
eRvQCQ3A9i4K97mTOHGcjpFawUnzN0SZ/hZuZgRAfY/sDuXfelVOACHBWAAaQU7BfqNqfrnGWeaJ
AtHqKUrEpKdBP1WmhhHS2j2hfqEPZ68r8vyLCyruacjrxHlPyuAlD/cP0z7I8yOAq2H8RgDkqbrP
U41UKYvCy+doUp3mMfb05LOHyMeXvBXe521RhtCqdO/L/UH3W5qRqG3wfpObC39u+RVeBYuBX7M5
rViitFOX/rfAm7ZUQ6/UjCFQcoCqf9WEkfRtvSTW+3LUXUh0i9TQizieo7nPN4x5Nkqr53kdhfXT
tAURkWf1/O3+TK/3E0r79K94UBEreKhezlRVGmvSRblGNfQyN6iNDEKblAPDwTsT81Fh/sbC0huW
sHgSCHqXu+Gw12vmevZW3Fdr+2GyhuR7gd7Mu2nV09Yf1zw7SpGu948kltEjBbcqBet3BwaZBq9z
02yLtI1IcbK0AXHLTgzak5qoiv04cR18GHAAP6IWygzv8vRIXWlJIOXZgxvjbg8lOJNacbbOaL5o
ynda4CPqQRiFaud+qz/BM3MetanK9U+xiEEm9maqfaed6pRPAKMG69f973wdtcjcZEsChLzsVcp/
f7WjPWCYTT2lS9TlY/JH7xTJu6JRf49zo3zlUDkfDSfOUUx0u9P9ga+DiEwZAbtxmGiDuLtAveVj
JTqlm6N4qZdQz4zkjJyQ/aO1Bu19nab5Z3R7ymcTcMJHBTD9UYXr5sShP5hwPOHx7guVAFC13nL4
DNS1pq9bbyM0KroJIaJk6u3NR6yv/NEZXfnbRhDmx/3J39h8UOiAspChA4owdnsgXbZkjBcmX4Lg
CxZhFs+9t+jOaVwn5KCtQXxNWrU/eNrfHJVHHK16CSzeZ+o4uNoiX505SnFZCVBrWSOncAvpHdf2
SHcM9QMxs/h+f677DoIMX+AD4IKyzFxRL5Krr7ZYoampNYCEiNxY3f5YvUU9W12eNTi8pB6yXUsW
TM2ShFZhfVRk5qdN5fhw/0fcnDr4NK4s3rE8jC63OZB8oqY7zpGSxtNfXm78mYJ1yk92XylfYvBr
X2C0euH9QWXquDvpqPGTDPAOQfxxT7BTEZnbtMFduPAxPlbAloOHG9L4n/vD3JqbBDOD39Ep8++9
1DzNoOg+lUukiaUnejlrgcWIorb+omcOYtSi0D6ui7IdGU7euCNkORFMLg8/FDx3iwpUcomLrGIX
O20bxtUQf5q7/lstqvpg5946rIxDoZ9M/ZoByhNRHXUxLVG79e430a3rd70p3EclKfU5dJx1/Jjo
vcfbC4/qg4B9Y5bc9YgwSrdHesa7WdJkw6Z6UtdId1MPFUZChj7lTf/O2DRterz/LW9ERaqzBAQQ
UtSsnN1Vb6SluyWZWCOtn3TeIK1xTs1Bf+KJPT5MWfUPDUHjX3vJv5lG3v59f/AbG4kUFmdpSUG9
ZmnZPOK3SXO2yMRULQ7JKRFDPWVth4zDso5e+r6eslE9O3O2HdnO3fjCiC9D+KGTKjUsdhFxNHKR
u8XCdWyOunLqKMhv781tzSJ3cKkt4F1OjXpQ1O6UZ1N9hIDTbnxliWCSOnvEKFLbywAxmggZlb3C
V/bciZFqz0It3rAm8VyDb6r9WVmBWPudrmO+mGz4Mj7Vm5a3ZwoQtu5XeY5asVmUivOnWpdZFxVZ
2ZxHfXbA/9z/TjfiCoAJE/gC+54zv1srmsxelRn6Eqn9vP5yzdj0HbV7Ky1Exm3oXiCVcaghcu+h
8BNqIpaWVmtEaSF3Am1Tq8AEGY2zgF3l9cNijepBrfbG9ocpKL1HQPtQCJC75NVVMRRJm+f6ukUe
ZSEIBf00fdhyR/1QmxW2ZAPmPScez0b3VKT2/FfWq7Dh7y/urY3AzKl2UDySVePLn0Bf1FNoqKn8
hAn9XbUYs2+xvnaA7a2pLA+qHbdGI3KS99JRRA5nF1zy1RvcXq3UqLSb9bk1RkweV4lShxZTVW9k
2L58UVIe+/+P9nIIXi0vQgFZGaN+GEE4mB9y11y+ZJNZ/FCNUX1E43A6jV6xHrxebn1T6QpF4OYd
w6vickG5MZdGq1I1yreq8EXvme9Ei46s1mLyt9hpzTWl1J8VN2s/xkaXHFzCt4KaVCiVJXhZvN4N
n844n+cxDAqKkM7f1bhhpBHn6buy1bTGJ8NGetBe0YI82Efy7+4uf4qvFHykish1oddV9BRq+6RF
dmvMcXZq6q0cP/Tc1CJEqkwZTF9vnSz+9/72vRVHgc5yexAYuCl39eXFUNGmVDiYqVJAnTRS4yvg
uR4JoNQ+gw/Ig36hu2iUS3mAnLiV59F649C+UGCvuriWSrcjn7EImihfZf4oj46gLtBrzrfSK7AM
zyf0r/4YxmpO3yfwc318DXTtVBmx1h/c2jvZNkfuddkIpOUDqQ38tXG57cwana5qarcorfviNBcw
f6HRYYmotvMZHekBG4Wpf5hn03tC7LvCHdtUT8LA7fz+F7n9S8CCStQpNIk9UKepV1jsFr+kRtDw
r3UEJrkUi+ILkWSP2boYZ0exG+Xkjj1V9C1bm3feQBkFlj8n8v6PuXEaYLzx0EY8FyTDXrQp5QbM
3VnnG1Xr8GhRmQuINtt8VrC4/6AXavOg1ADTDg7hjV0JRIooJ6XFZDZ1+THKFCU8uutrtHqKUH2t
bzA2KajsJEFju7VV+Kj5fBQuUrNn6KtUDQ/mfSPOUoMEzUAzGvrG/rVvKNS3R/hDUbqqYG1i6CK9
O9e/3Mo5wp3fnCtlMWonsti7x2uYzdLD8S+4wxwliVaRL5HLiZQqenr1rItGG09ixajyc4uYb/dw
/wPfPIVgCjiGJHEw2XZXqFI3plBUjS+sTZk/gfj5oGkFArBu0mbvFgVRSFu3249WhYPCvFBbPyHB
icDl/d9xa8GlhBLvPUAzKFPuvrjadBp4LTa9iXhrXa/ZGZ6nju59phxM+UY6RCmHYgrtcaS993RO
Y0y3EeMhNeKxpX/u7FIEeqYdAaxvXGMXo+ziSdL1wDIGRhnsUvs5oP/4q4Y4F2q9OwSxNrpfnTou
nxyEOM5GV60/76/n/uCC62aLSiYeeEPmuYvrZIKZtbjbGhV97D27Dkav0OHzn+paZTk3ie7Vp1EY
R27g+1mDt4O4QmeEZ4XklO6aP0glIP5kpE5kpBVGrAlIHe+E5DK2b9XQjucVGiuF1rb72g3u1J/L
ghrfAaNhv5Xkb5Dpp+TR8n33McvTZuGtheZESDhP7ln2TM2z1uegPMpCOEfU8uuVppsJy1taTFLJ
3/PzQHsvORKQTpSQ8X+vECr2KzTcI3vz5s+oq+oBKlRHXm/7bEHOUVZ5WWs+M2DAy+OSuGPeonfp
RgX4I99r3dU6DcPgfEUouP+wIeRxJEVyY5o2ZWzKT7LxxXV5OWLXCj5d2rrRGq+Fr47D+Dld1D6y
RuQszj0OuF8xv67fyNsjs0c+nbCEmwAWrGSEl8MWo9VYZpm6UZLr1pNmjAtuaZPpfR7TUT9XkCD9
NcYQ+yAc7WOEHFYSIF9iIsUY/XLYxihtdco89lBrj8Upd1IPrhnCR0dGCTc2KwPRHqAxDtZy/441
+zEekqR0o8qhAFMX3hh2saU/Vd52FBJuDiXZj6irQIU0d2dTNJ2ZeXPuRtY2ps+it3S8kbrWn5E0
D+5Hn1tDcZ/xMKZ76Nr761NAMXXyLvWidrS6Z01qqQCDsn7Ok5MfpJE3TgJzkf1fiY+gwXP5pXgU
epuSVVh7Kcn0sd8cjp/uxRHesukn0S7e0/2p3doZEoqPjhKLSIZwOd6iNXUOM1aLctRlf4lhK/6O
9XQ6WMBbpw0YJU1fClDgcHfnW6OIUyVkdZHrNAhg4/kqQJo4yB+00JXiB8OK64fJyNwjeMaNAI5S
G9Uk8CYvZbrL6TmxwMJkLIyo1QdtO6Vsw3fmls2PwlK0GKOlSn+obHV9P65VqvixVaVHAXWfEMmz
R7eO+wNBQZZgd3U1NXvHS2w9msfOFHhvO825L5sy7KtlwiTRLluyhDwrUbct6S/d/763Vh5qCUJn
1H55nuwCzgw9EFHdxIjws9HeIxTSP041ByRT0v7rminuSZjJcpDz39pUMrLKSasgTHeDgr1BhsVN
tcgwhuqM+d32n2xouj/uT+0q12NloTtQWkZbCU21qyZd3bi4qWR6hEZv/q6mSRPYg5gfTGXQA3rs
DtA2pf3QJTiQlMO6NWeRee6P+7/ixgIjlondKCA7qdolY8erooJu1a6+VZ4WLbDrzCSoFEOYfl90
lebjNYDXSQDfzUp0v5lqzoh/f/gbu8t5UU6g+Q2/b/+6yoxpnGyhmtE4J8lzVrnat6QZnDBtxnLw
122pfhtOrUjG51FV+kaooqYgi/tERfkhLmfOfdKItejMKMsM0TxmYzNavih075chFuxlgg5fHD05
CCU3YrFDgRSoO6nutfQ69gmeOuuDGS2QGIIYCagvOt/m5MbGG4Va5GXNO4a3jCn1Him+X04Q2a6k
ndtWjxTkmpsQNfzZPk990poWANupqv2UB4X1cTaVOvvawWR4qufWOxIbuXGaHI4p9E1iGMqIu3Wu
3KonO/L0iIcGyvlDZpaB67RIg97fSje+J2a7fEmkhBGE2x8nd511V5iZEQ2Zl/zbUJDC78nqRJAI
Fy+EdBIHRYobR4dUhIKnSzuOCewmtrkbcVCvMZ2Y1e2vEimq515sn7OpdR9AF8/vt9yrDspxtybJ
eZFePXLgPd4J6dzRgoFuRKWwvUd3nkzwRmBiNWs0Ax7GRyDwm+PR4GUH8QCn/nG5h3KzJHudeiPK
8Nc8O7G5+Jna135nVOUDCcz4dP8j3ogHFDcsme/JSvJetKTgJsjHrbWjMp70pjlRM/aWP9J0dcfA
cXNtSR5jpD162PQl5irhXKrVEcjzRmCm6g++CoYWlXMA/5eTHgqnaVNssiJ8Ct229bVKS9vvczU6
pBh91qnvrTyfJj0YvLzOvwEcWcfWF3qD1kkZL8VR+nu9KDybTKlOB8mSqoD8SK9i9OK1TrE2nR3V
VNjLIGnE+A4d38lPDLP4jN3F8NkVhffDNer/4fpnbODdNJSoiACY3409buiUsbmiuUQ82ecucYtT
MjaF4ytq007vZ3fIJp/ym4bmPlj33/c3xHW8ZLMjkMfNRN8bT8HL8Td9aLQMBYhoyqbGPG11NT9M
1YbEfqca5cHFL//Y66ovUAIGg9dJC0naccgf82qhh1znJjRrK3LwoAncPK3DAjedR2MWX0lA4h8e
rm0fayOtH7Zxyo+czW4OzxpT7pQspX2bOxuzFm6lMCPGW9+DSKOTVlnxlznV1nO7xu2HdAQOe54d
FA+wZ+IFfJBu3Vxt60Wsl90GdvtyAbzezBwHPng0WlX1Ddr2F6HPGKUuy9FBvzUS5nhkPkBXyN53
e7rfmryzU9fEkT59hIsY/51kJjZ005K+sfssPyrPLCT2qV3yZXchjOu2qxWjt4CqoKT1Ccfe2plD
UAPV8qlKx2ROz3jbeL/Ac6pJtC1j9ePtW5gkg/ckNDAgR7sjlBlFXlqdbUXFNhtRX4rlC9YjI4bw
zpHg+/VdKxt+ILollw6pAPnvrzZwsRbIvkyeFSmJsHGSIaHP0Hsy6p/3p3R9LZisJO9G7j/5Cfen
UjGH1mw7J+K9nIaau3yeRAwHu4hV49TE21Eh69ZuoXaGtizhj2LLbl8mLXdhNzJebE7rchLC4DWE
RVP9aE/123wgyATZMBTLaIQgsyr1RC4XUelaBxMkx4kat7R/2Ik3YzG/2WP1DzpzZv+Xjr7sdOrj
oTGf3r6sBBg00mQjnVL/5cguYnOWWsR21CMgk59cyKR+21iWr+A6Wpy0pvjP/zCgVM2CnU/RY9+x
7Y1Od5vEtSMT6vPw6KI60p/MoUw+Tn3loX6CCtZBmibnsI+xIIrYPqTdwJl2n3LqMP+bVsUm42+7
T91UT4+p09kfLUwfHrcsUYVfuln99mcsUDEERIBHkFVcWQIQN4t6qNhBTm+2/gAqkgdrX5Tv86zN
z5o1rGswx8r2dRnV6mDKN04LnGcaxFKJn0RqV+pBKVQxsjRzoxprHh+XOSXIqjQL507qwTlGfbCN
bpwW6BPInyOUiG7PPuKNutoITWU8irrWEwA99/00NtWfM3q0B9XdW1MD6A8JWq7sVXXXWXjEmt1K
Zc5ujQBPNjUAcGOinatNsIvQZH7zhgXsKHn7sIpsWlKXJwSptdhGEoqlHKbuaZkV78NmV+1/NnXF
q7qYjmDht5aSWjK0daQu2bNy/q8CauZMTqwpqw3Asq7PYhm4jbEo+b4YUiL8/tyuWo2kd9xR3P00
nSWFd3c08NRpBVqMXhRPnYUDZqZ8q9x8C0TdrWFu9b1vKkZBlHXW6ayV1KROTmxpPynKHrnSXKec
/BTZ8WP7cGnugaV2Ro5NH8TjulIyH/JR+rNeLWSCtmwon2xtNX6YZpc0YR8X9V8H6yBv5MsQIUld
oPAN6U+Ditrlouu9m+j4D3pRuekqFNu6FqfZ8cRfQs1w/VvManoyvWoMkKxUxpOFoQFtMG8wy/Nq
Tu7Puk/rj47iHp1jwtRuvyPmRjLM00SeLXpW+/dQ0rVYmPXKFDSaDkCosYrC8CmPDYOPh2ZlnOwq
VsvztK7O597ioX/C7WOhezg2ikBMeu5rJALwYcSlwTKCMQUH4HsoWy2+UTZWf7a13kQz0sDtcbOy
3PBRGot/pgomLWd4J+v2Q/Z5HlEMUhR/tuLcWP2cxHUZ/Dz37NH0K1MvtdFf4nFKxtO8Vdg9Yys9
ZfGHfFPr4ifdrn76K1H1LgtrmxzhEf5KnopTm9tW/EMZdRT/TjHuDMvsu6WC5scJ27B+/j01cpEf
7XWaFfsUD9U8fzPNPsmel2x2xzDduNT+oLTQrB/brKmzJ6M1Fe+XNaeO+xjj8tiuJ8EVoE0nr5uw
wmngBvawOXHLrN7haDCNJyxT7eTJVtGm9MXkxtony+1AvBbtOLXIVycLHqIWvKz2Vwc4xIANUmy/
x//H0XUtx41j0S9iFXN4ZeikYFnyyLJfWA4yQIIgABIgwtfv6X2Z2qrxjqVuErj3xCn2i2kTxJ/L
q99SeLcaX2/TeSdW8UdfyyP/QglaUx88FLvTOc33pUbjR8qr0MLqzFGk2cTLdYXj1P0HaQYi+9Zk
2cYhbXyZf+xs8+wy1YB6h8yMyLZE62dRnKJtH+tB8yzhHegfxGNtJUn3rxblbuHvCEApe4pskbgn
2IAXtHU3hefbc+RgrWuRXV8uL6YsafhbRBtDvtk8T/RJG1R2IiojivXXiqxLOLOywvMGK//dTZVw
mAgeoG5DxO8V8tfQdNuyuPpDCyLcJ2htl5QtTm2mb0up+f4nIIJVyN5q61Fcbnc15UiSYA3erCQL
alnamq6E8hbqLGQjdQ4cG6nbScCz9V9q9AhOB9ejFk/N4uXYE4q1T7dLJkg0t01E8/oxlCvoNRSf
a3tB+YbDHwvLJOTUgREq6YRYYF1tTwjlAWjcyRJxPkk/oX08XBz4rCXBL4H3/plkd8K9yzTSNWgn
LS/Vdy9cstxmV+bjaUU0Ws6GYKKZXAonEHcwYJbeEtRO5k2tbZt4ZamFRzhAWdfzDS8pb9d9lOVt
bSqYiQNIEnFlhu3NC0qAMnTCJCZZpmf0UJH9LxkDmzoXz/OeDBSNlvve2bBD9JM3qmQfZTRGOJga
a/ERd+Al6GS7RFDwdb0pQrIOxYzeWIRNQ5HaOhM11a8I/fB3fWIinrbDz6IdE6ab9m434u9sj5wZ
UMi5y6cGey4Abr5J9g5Mpo4Q8DNqeQoK5F7aZSkt0+cKFGfox2PP00dTlKq4+rrCKtUvAgKSc+pH
rn6OHCTBbeVlHd7scihHu8jvJmlnGxj5K6fNQNYTJ+PUYJ6dVRziDs305X6G/X6F6imqRITWuhDi
EWdVbYi8zLGqzBXWsHl5cvGe+pe98Ps9qYeQsXlwGylCy8Vc5X+ZSHcS2hjBcXM7IW/nLkc9qnj8
O+Y88r8yKeT2nhDq5G1jmrJXgnS5+G7FIdHPCqhTDtydA/1WTcibl3GLTXyjcFSGhzkq9zS9UuGr
Uba7AHnQp0RXEJvyooReQqGyrPxJMxWRP5M5tgIKIVCXA03NbM5MylidUnOk5IYvd5N/JKImtqfS
FZFHPWHOkLneypFS+9uQlaEYJDP1jIZkUxzHBXVa9f2aqXXyB/h+jLrBzTWxf0XVKP5QVk8ju2yp
L6sTA1pHvshdmeMZYcvRcY0l4uTf8YBUZZdZp0xXbvkuz0eJWt8LTY+YXryW98d93dzxG72p1RyQ
wkpAPZXHksxXrYUdHyY/yQOHlIxACKVkm5JfBwQM+3Wu1WpOTsej+7VKXChdDTEScvpKUesjDMgr
nh2iQNC6ur+HBvlkuhtVDudGTGge/4QtVBa3lXrv9WlxnBwfKXJF88HWuBSQ2l6M3JwbiYTYvQXy
DMc1heFCV50M8yy6ebRWXnAHKvUNwRhi/4BSLvZiKM24q5/O4/HBZeH2tcKSA/2S/JImU+GvDJWQ
9rkqKbBN2O/H8QLe163o4dOkFFcemym64u+uyrdgvZ3+owRv9TXGhuouMkonSMyLQvipXfJmejw0
6sewme718qtA57R9MOBB+NznmvniHQwAWz78Im2Z9rgI/HjhBaQKApcm25MzU4U3tvXAtEsU00Ey
8QqMOUfXcbYKYJObLGQpW8jUsK00CkLBFw9cex3WuYbwoOUFF3WbWFSTvMwSU/STmnngAzvqCNGl
UCwjTIvDch11a1SXu2m1wxjaGgSLiAv1ZsNloSDf7fDdpojg4FNeXgg6LEJrGGSpD80aCzqwyAv6
oyhF429Z6bbcDi7jFeqWObqzf5j9iKZXcjSpGUq4trcMZeTV2LRu13AUtShpk6nqY7yn63OVW/qf
iaEYfjQhH6PzEdZpogMUw1Ml24BevPCL7VYu//ZNxfgJBZDu5sWTTYV3MdOcIWQbG3PofM5HzI4O
ldD2OTN7474E3WT+tOwG7NLvLAqHyjvck258GxFbgLKDSGnIy3ZHzyt8iekzQTmGeAB3BoNrD8/H
OHVNcv9EFigo/+JUWt2gBV965BrAlOnTsG3tGtDq9TKrCF8VyilX1H/hgyraSDbFv4Wy6a3aNnrg
5s4QG2PMsWM+I848oE16/IMUQLDwkcTYMHhaRbJD7GDxo5jrenqWcq3ZedlRono2K8MAHiMDAz5n
kqoTjJ0FPxk5psBDlaQNflaUjT/bbSwq/G2QO6MLbx+TVh76+DvVBm1NNYqQfyLriLxvmY8hayTV
cW/qMMtblpGx+OIWNPgMEIEYpOowHYvmDLNLzk7GV8o8OsY3ckkiA+WmmnCN3viy2jeXoWT6Rak6
an6MK0smtK7b8jUHgBy9Rijssn8U5+UbAjSPrMPYN774UODrdNlRJOjG5eYvgwGOochV5m9It8te
tiSEvG3WtFEP3grW+7sR6BqLGMkcsnJ67nmiS0zCCmFfZ5ESAMae+ESccdqS4iLT3eUtXBH7mwQL
gL7lDB/T5yZytXVV4oPv63I0pBe5pG9olbJrl1QRf5uEkn9ZXevxjBIe4X8GXmXLXx/uvWUI3i7x
NFOZxK4vC6h/0DQE5vInBkzTfI2YEvZdp3uhodwljl8CYnPWLubRzB8xJ0kg2TvDMLPhMleY10dV
fcX1NsU3C3Iy75va56bdkC0WIxfLJAENsmSu/o3QbmE5a7Aengm0K/KsZkzLnfViZNAEHLl5STdQ
iI8mkdZ+5BFoq1YKhDIPJalJc2ECpAGGqIDS0dmUBGUY6Igr8fgUmasGndPqljuPJK4mwTH4eBwm
ns5JTqJywnjXlCiGP4r4dWGL+5zjlR8I5yvybyyL0AeBKyxPEUp8HP5LGH2CIhubY0xYcb75ZuoD
wg1kVyxKsZ7546A30Msc5eoq2acuqkklLwL+8uYHrk9eDDNuqegMMs2FsQ1xvEW9FTCEgauu+Xpm
Wb2Pz3RD+fZ3Vm3VOljEr2fn2eax6Dwtiu2E1JrJPu1+M2CU5LqLX0BNzDJEFcMVRzIcZz/UHER6
vWsAJ5gUrGsuJLOZ+J7lR3lWo9wg/eEZyiZazhyjQ4PcT/uCzaKyPWbGeoZUUyXhmkoYR7EtHkjF
RNuzqGeC1zqbqxtOEEhd22Krt7KbmTKI5vfN0Ze2QU4zhgIN7jt1fOzzZbFVB6sdVecAo5Zu85ow
/l1scXaceJzJ0FfGGd+zWoxH6xs2x1cXsN0P6bLJpZ8lgx0xYwXx34LdqvgDqX+IilxFsawxXiGM
WOSCvco7/S0ARYWQAgrtxkLauyeamxYlcmSZHorRVYl6iQ60G2PapCs2UADzJfiI5ajjW6WXJO9H
pfbaYSVGXy4GWFjBH1U4EuRx4SiaujV38hNt6pmCYTD197Z2BNs9Y3de898U3yjvjaspnrcj0djh
SI6/am9WyEwTZ8o3P0J92s/GYAlCYtvyUUMkj3dvi7IPn2eTuyZqXEDWpNRm14QYvd0kupHLjtae
re0U780bSqSK/1hW+p8FZtm4depYdLsaL2t4UxK/DHiLs61jpSf1r2WtYgTvGnAucKQuoV12ybJr
Fpb8K2pOCICSPWnU1a+REmeVrFmJFGPua4QVi123k4tI0481CkD7yHlXd0KK44u5Fx8OCXVQNizz
mOoHJnKP8wAWMaSKR+Xc+yTbaCvKKC4ubmIEHQZC5h9APJoJIau1zjrC5ao6hWgdOcxBQsOV3bMT
W5Qv0LVda176cxpxXHOBwye77/cS4TzV9b/m2MmPlSKYsq1yWv6Lt4b8LkMVeGdnRFFlzSYT/KvR
PxXRXZkQL8VRYeZo5miQzb23IZWk+LAghP9RhwbRjmZG+a5sDv6TVUuO1WnCMdBDNC6w/ch5RcTk
HBt03QooiNNsmQooPoGo9DqfMO1XDcmTNkPWwu/CRRaNKiCZXauQcPGt3LCctOhOL+fBsaWKoJCr
FtZZuEfhubWGyT6K9B7hLK3M19XyrelGoBiPERJETXtwk+yDyj1ZrwFDZtRmuzcUv6AfDTo6Nz4h
wNWsSTdhOaGdFVtTtejIpF9WF/utLZVxaOPCDvKlZPQuOR8Ld5xgrkdPAOYC/ZhUM9y3LjfhA0Zg
7H12VAHogEI1W0sQE/LNpLMQna1y9gfrmYBLONr8dnH3d+/xUNuMMGk1TUc7Hg2cxI3fk5c6Cwzx
CHFzvER5zkw/eV+iTxxyqUeLNJon2CYWiSpXXlgcvrv8l+5zGQ/jZhaJaKVInDXHGd1DLTXvXcWW
GJelGylpF4K1uI1cA+Y0NOuq273c0n/RtGa8S3bEqHR4ypatO5jQrzl+smSA1ovQQcfehZ5OHpF6
DKBFhWZdw7/JNXW2rR1aZvEKYKDvSTklfzjqB1BnK1B+0M8AHvGzkLnE1Qwh1YvJ3IxzoYzoL5Hq
FW3TJUNCPRZaqN0Ls9geE6Ump4Dl5AlSK6CgKLAvsNA5OB4GhFeVR59RBstIXenyu0XH7U3XyGbH
3lvqd/Dka9FmRUA2ZobicIesvBj6SjtDGji6HVFlza7xBc97jQGnDhQ7QYKajRGf8X2CSx3JaS90
+beK7hZVnvqpS1mlPqX1eG/i5B0BpvV9sy1+S5TB/nSstn2z+Xv90bjOz+YA2ILTZKy/KeLvtSdZ
iQuXQvGD2gnoboCBiJB96LFJFlgpCom1HNjBBa/ZmuGgVAlvd7u7rJ0zlVf9mgZP8N+2fEA4k4TL
P0NSXQvhErV9Egg6tCeHa6LdXYLA6WjjOTy9qy8xg1aVKO6C+tK2o2IHfKgkOVRbyTklCBAUnPfJ
WsfP5bTrGJdznKoWkukm7Ug5N3/zTNyLY3DwfUwpLaa2RNvN2lbbIb5i/kHTbpVxNC37UsDkmWIa
sF8hXhwhELhXeyu8uQrISrasCKP2EYYeKZXtqmlx+ZdyhKIXnwgineHuB8KVcLRFoq92nX5jYkjh
vFEm+mvFzorBLVv5tuJS5p0wFP14Y1zTf/GsBRpnXOJ/8lQY0XODra3VFM60LiAFdH+DcJnwL7TS
bn8WcaZu1VFOb9O81aYVNJmfDC7p9RRqyHxvi1b4IVdTJQLsghnlQFY+/guV1XM3ozeswHCfgXnM
McdfGMDEqmPLBB8eDOHl2OLZCqLjACToCXK2RZxy4E7+BPwQS4sol7iVag+418Ux0i7PI6Y7UsDD
O2C42OaHBTjzNMRgVJpv8RFG4JqlXbAo8vnD22iqB4W8S+z8UqNIL0Wq+tdyivL4muKNsR2Msav5
s0QxlNECWfrmMVGA+K+jgQfhMk4oa7w2mAVkP2IqepNZmAG7IKUJIos1VUCFsSXrTnkkmnejTPMn
DzY9ad2KjAdorcsiPRO3l773h6H4I7rKyRWziIu7mkcBdcgZEjI6EKbgmhKkZ9OLdEiI6+qp0DG+
mBz/djH2kKcls54/RVFYdX/kOd7gFI1e8SWeIQKcNlmys4j1PIMGgeaog+Uxbjps5MfUgmCn+5kr
s2L9ajZbfFTFXB2nagce1C3azLwFHKr1Hzm5AoRChN2zm0ld8X6tC2RotqFepxoPQCxQAxfI/4cm
E74F7DTsax1S+w752iTR4FTir1q1pvsT/X+X9kpM9KaB8Kat2lBrBAbqEJXojhAlMGOJsfyXpxIX
3Ir0F96qqcEKvKImF+89pD3RYLEVoUks3dOrbLRS5xWyi3cCzSXvDgI7t0oLEU5jYbb3jaFXqfV4
0uZ+wb7HkT0CQmfATQ/IMBM7rYa84tUXHlXAawpq0U7KygWnHY57OVTNFLEO1IJ/TVVUf8Qkqudb
TYJJXlKlOOabFMPbAHfyvrW4VVT2dEdtVZ9OPoRrBUHW6wTPxt7bnUIyyjheylMSjrHs8Eob2zUU
u+8VJpTxRcWaqMHIInnFnduQfuTx+rFbU6g23GNbHqbYFPmw5gqrT2Oz7HUBWjq1Mlmj36xa1dpC
m1uMMFAbCThiIviXRNI060yZq2s+w2HfkZybf/juo09jGvSzMMwD/5B3ieVmFXNY2njLHbgIRaZ7
bhQ4hFMzL2QeNDsaMsyrFXW3VPvyR2RB7oNE4gnu3+CPZ6GL7Hd+X3zaPWB9OGMZ4KicgT37ttbY
tXtfo3S1t/IwPyYuyl8l+MB/YzKJX6SJkAg4jhGaBeOQp27A5YKpat45wLCdI5DlkRXcD1weu+gZ
8AD8ztjqWlkw/2U59o13evbFV3y3lcfLnK/vuaoEQ+IJvSfb0qN451h2kq6WweQYX8vKdPjZuDgR
htKzU9hrXF8jQjrWFo1D1A0GJ/TT/a38DwFY49bVcJvxYQSVEU4lgJ435ap7SkJh/9tqN7l+Yjyo
i0+deYOOZaV9vunwonbccEO9ChMeJoDCfsCaha9rQoBD0/EjAhWUTmwl+NiPfO5KJCFsnR5VZjsJ
iGQdNhRp6bYxUJK1hVsoVrWaBXzOdC2nLmj0I3Fzl3txzL5otbUongRUsE9VX22q7mfUs0gQXqQ+
AUtIySmPd/cnwZ1eDsRzcj0QE8b61YEcATG3IxPHjhTox5wLejL5ik9wRW6taIWa6JsRJTB1PLvr
h0icw6xkS8s6jpBH2Woj1pegJqV61OrM/4Fqj6cOLHf4HA8sRj1Zlg0NuGyq35xQqjqjO2v82Yho
udlo0+aRlDm9TgXdS4z3if1vLqxOuxnKCgdqCb0CPXxFsz3ric5XFlTVnOqRVaErwBxF2Ow0vQFr
sbotQN3eVA6NeJtuYbPdEe/0AaIStnVLmY6yZ7hobtiGFRIHqi3TPd8lV93mITjp1CbpHXVDQyQ8
BMA1AaEeAlQuIwaeWhXIfzuCmtRQgHfCPIZJbO4ZifQb5mlxtEd2oGfFUpbC8A3L+b9srGERZqkI
T/jFA30qioja2+QPrPopL8ivGjlMUbsdAKG7HI/UUy2gTe1Mk4of0tdA0OvJjXU7q8V8hM1HY+t5
rcbOAJvwJwLz3Hvs4PGMwcr9GGkZ/ZeTePyFvou9xtzDgFX7gHJpC/iVtXAIi/i2ZUTYLk1o8ZBh
Jj26LPfrf2Ej4z+HE9i3WKLZlxw+0qwF7i9M6xC0mnQkTqIfs4vQf8garIAdZNRhHqImW8HvZahw
b/m41kuHbO27QI+htKRlskHG0VHiQeztARfhkOswYdTzskCEuZFI5xENqaYeFnKz93VWg0zEaoz3
w82bBTMSFStvYXlSR2+3ArtAvFGf3QqjoqQ7zA6ESObH+lJl9u64dVrVLWLE+N/ZNSs0SSN3H9Uh
LTn5oomOHnjRMV4jsq3pcwTx6HIiJcBeXNdT9YhgbJsCwuHTR2KQYYjBNxUcaAH2xFY45Y9Tki8J
rF1ljJtSHgnejUp5hbnTu+l7JvH4nSpKtWpFWOlnreoQwHjpCf9ZUtG8j0CX4v/PU1tfJmw09ckU
FAiaS6bs3OR0oedoAblw3uQqj2cNN2nVpqsFCAje48CevGGSHeAcUnWHaXaesL/hjD5B9zXay5ho
ozCHpMm32VU0nIFdY5DdOXpB+grZNe7LBEMw3pyFA7a9P+ivcDpt63AsdktwSRC6LHjhFY2ABDbB
WlSxllaeJ72nA6e50ichTa46b2rJWiAITXwp86X4jjMVD2cNIABP34I69TYrDer41oChBLb0zT9I
tmkglDbSvo2AWE2tBssHnJ7MDtWTRNdNZ+NyUl06U8yPDZblpR3XBqF7Asj09xRv69i7LS3vX4hp
ZtQAOfxTkYTd+Lw3b0FEeJ0heQP6eKzhbuDK3fzLg8LBVLNCtjBQ4tPkMiebD5jqivFXxhuE0mZu
MaGPq4jeKqTvfNeUQsWc1Bv2BKhL0Eozl1ZLjPWQXEDnFiOAmx3HFHVgFop3mHPno0N8AQu9MWn+
sSriEG6jsvoJAY0Y3OPEbo/gLwQ5gzRM+K2uipE9Rdzv5BtcZiq6QGyCKz8J+QHiXyb+RzMZBU6M
I3LhoVDTrL/jidjTdis0gjNmTA7A5sfUzt1alwcIv4xn8zBRidJxvFhHfSJ2BMkVFdlrs400HZxb
0Zm0snKKEQ1NBAb0GG7Up7vAzj9bADD8Ha8h5awdG5v6p2VNZv5mcee/jyTl/g3xgfjIEYlV8yFD
1sPvfMt2fsKP5ShMechb/7JrOPp+oNpPq6cRsm5ztindh/rAdH8RK8eVKAOiUtBCmZc/ncg0YqQ5
XrqLQOJ6domtXOO3HPKF0HvP833Y63LDoYzcGI9jUIevMYqz/QVaIPBGbUg2WpxXAFdJq1YQOo9e
Anloc4ys+qvgDv9kQL4DlnLEPhXXFIx69bFUEKTAsdQc7kU6jS/UqTrVwEvnQrzNO41QOH5kan44
Zmw0J5lFVfMSjvKITqjUOuSAFEUuHmgdh63NUlColyKs8QGqOZt0J9bcikc6LXC93j8k+7A2oSi/
WUTVu+cETxjBLAMyr3gLxW6TYoD0cVMzGvywGGOYDJw/MSf9n9Vz3FsHrp3LVqfjuwXuBOvR4cCF
gXmvq1aZbTv6kZHttzlA+w3gxtjPAIEQHVCmsjT9UfoVfmNNl+ejKD2/ksiYDnDQ0amYfsVCveFM
Y19w37yPZT12TbltvxdrtitOtOJjquAX70dpp58BnrvoObE5lt0dDgC8MfUvhqDc98oW3xlSOhA9
tsj/yFFPLR4R1Wbc4ODqcybW87SR5T3RLi9PsVw0oALqfla5axrcVcto/i5Zwp7LeAOYxzCBoKxU
qRDdTDPVooMuB1jovG0IrtFH0XwGo0FVwE0+XYgqmmeoLQBcjSOp/qgsJ/kJt3+Tv4rKozqHYlpz
PZ8JQ/RizMq2OKYyvZAiDWeQ5tkD8C7gerngr/fS6hPwjXpto4kef/IU6eY7pBE4b3K0wmy1nI+T
XYVGXcXUpOHLzJEbRAtEhAxg/NchLigi2WAfQ582thIQOdVc/JpXChigNvfjhRA//gaNLX/Vs/8C
oXmz9gw1dEC8twYNUUcKe127RysUZpFKq2EjGuDoPo3e9MHq47znc751pY65PqcL7qgWLU9T3OPR
aUSL03VbMEhitdAuoFAYGQdYFlA4Yb4eo0XJ7QSHL5amhv3EgMCfoXSNsYKVW3HZ8Exm2MZMBm2m
JKw+LctE/yGtqwTUjW3uB9p+mwTrWe3/CAKlZ2dHOX1WFF9KUQSqv8JvWrWQzzEK8s2sz3Ph0GKK
buwt+1C+Xj+tdAxgc6yBTFea+u9IziVYD8IdACqSOHpkvNmaDw8FUPaMts7jg4bNrEAauYsu42KW
GcKcrbE4VqBeaUMR2arnKsLbX+sUfOEGNfE5G0M1nlRcTduTihZbgu6jxSetRfwXkliyt3Djx/Gr
x1QE+06GMus3v8SwTvL6qD+jMOLNGd3MhnV1Oz0XtgLzumEIe4Skit2gsUqQd0Kg5sjxXUXgMdw+
6IIJ+YpHEAug5I6hRF7Hu+2mclbbYDH8qh6mJKE/taTmgBYnxWUT4fxPLgl8TIA0FUC2PgNbcjz6
zakEf51qIB/HBU3O01xnFOCwRQEenddiP9GkQHE6BEJrs3YLJCCsH6sEnQpL4zDCb6HET1WO2P6W
CrKzk2l8jl0bO4e8m6r3vQ+UyahL5kR+LxeIaFo75Qb5IirMdXsYMkLc0GRARzMEXTQYbnJcBnVE
q73doPWHGMyWbLqRLWlc66QsPiN9rPuzjw4Md3lASiSkKGgkZYgl/ZNFRotuzzen+ygQyGdsDdFq
71e9RO3oZ2luSwgo2LpvBgC/YjxFpQXi3uLWzcdBe9xebeOqCeCMDGoA7QDlR6NnlIMi+GzC4BgB
SOlWU0LxMkNdhEXaK1AZctnpdivRI1heKnj+NFpfNuKvC2E5HSb8MgWatnIUANboUqPo3JlRoebm
5aukbvuOhWbEwh3F6ysZk+KKu0bHfROMwiYa1jtUb5bouvFAeAuntZiHcdrWVw8a9/fsfPOcy0xa
zDGoRdIYKQE4g4EVHTEg9AF0hyO9VD7D7AV525c59sdnHE3saB3Ec1nLVcMfZjHrqwLQiAQWcF33
yTTZ2pgv6SeWdg7hYZbyb6LibO43lYB6YztZkhYqrrjqklq7Hwvl7or7PjxUQOjBbeaULD1Op68k
xPhfoE4sLNVRUvdLvXjEMFuKD74aY8jZykTYogX94ZtB1/l2S+fFvudIiS86MY7CDZP1y82BmRM3
JI4uORK5I4OKeqvml5RYdjwcBvvShIa40MKVj2zaFARY1vo82d59KsrTDpcP1AQpkjVPKybqe9DV
NGM1idReATJh49LqgCq0NnWT/K+oZ/6J8xACEEYW+hLXMZq0cNWHvjZZPX7WkASe6noE0TonBYrB
uRq39xEpGCBjMRjXSNsfi6VnHCVdgJcnhBSmFAIivDRLjgvNedwRLt+sQW0D3LEQYxB7OqDZf2yC
w/0CtHrZO6Qdh2mAxAO0cSQOvbyyOVl/5BwIRWfzhGdXFi96eawE4WC1UiOl7yeaUpBo0FcO4H70
ct7xe0JyqouCt0Cb1hX8PR7jodjoJPulVDn4hWzG0uACUrDPCmvE+qwbE9vrCLAIJKkyZ6X8/LqD
LmeDpmRe3paRwc8048fF7MDxK6KcCAQIIbBjXfQ0aoYvAmmXN3TRCN0VgeXAFyOoFB53glWpx/1H
knNA7By27cJGkCzwNQXeh+bh+MIgusfu75FY0+kUcTmtnpfV9Eul9V/HGBnxQ9fLMgDmh1zXYPn5
XVaCpj0o4oJ2zRJlcbfEY/WrKBzCGByI694RBbO9YA09VbysHpfcbn/wqUafsfRSDgpLaHzJ1qoC
dQYJJdipkWAIreZ0M1AYzmL/DYk1NnYIyNMnNJ6FbzteJ9FNY3Q8eMzibkjWOf6NXHP76JG3Rc82
iutXC7MJGv6WxWyX0gRMswXXLO3woswLTLtIK+wyfiAYS0NFCiRLjQKDgkBMExaEsXoPhQdso9Mj
ay65HOX4si85ma4ego6yq/LDcqRWVZnpIjYV6WmKZIwLwCTG9CogVxes+dLEZ1+i9rfbkmV/DogL
Uh1DjaXAEwp1ftGOcWVBF2xNc5zz0bnxYtMNiic9C2wQssZAwub/cXQmy43jShT9IkRwHraaJdvy
bJe9YbiqukhwAAESHL/+Hb11R7ltiQQy8557Myn9M00QVraBtz3cclZOAiM747/DWpf+ldxQABHX
09LdOf3KcJVh7BBv8nB2NLW4movPQspEfK80UPmxZShWb3lC29HdoL6w0Y4LMhx3MKrM82bQo3g3
FS1EdkA2VXwYYmae22kKo+k0kffTsDnaW7myoeRynmnNddJGjfOTArX+V4bWq/kVsj48ujQh8e1f
cjeXC6/jK1pqOWw7kSX8S8MOSHgZ33lhE+UEoIwFqtwEAm1ljvvmV5nBlj0Qm5sXB39S82dV2U5u
J1lG/iGgN0OmUYr3ZRi6mSMgjSv33Avu62MlSdy9D5h9iQP9V2w3HnJWfKTGYopZMsRzTnhYhNiZ
aezufDuw1EGxFJslaxUfrxDm71hH0XBMpM0CKhBZrRw4Iujuo5kvb9sYOT7bBpqTuVDY+Zu0u2H2
AllXHcJsLfPHtfZtuosGPxgOEXdE/M+LdfyBJTabDzMaZnwp06T/7fNeM/9oPCZyOmI51sZhYEtO
XpNDq6ydarYUT92Dq53yrnRZZFeJcXpIdeESLsCVcG3ZZPAOItlH+7XG0gAUmPT+A4AvMpnofP9Z
x8GabztDduklM1PwFnYmfWwCs1Q7tP6G5ddjqF4xAfrNXQ7+MTJbLhz0sSQTpyE1jFWiufWcfYzk
SE8TlB/LkNv1vSnbqDqxjbG8YgmtCHKLAGKOovL0PX4gUBcz4pC4cSKl4drGqculHrE9Ecpzyjfs
kAyoddeQxjj2e+zmIiCaAzIxaFCS0swyRSMKdUsoav6PhMh0OcZ4jpZdma7dH6hYWOCC2bZF2gjW
w4QXe+/KIrsQh2v1fvRn+b70Ec/aTc18WZacvh1R9YaP54V1tnaU8msWjH03EfcwoGv2XTd9fI9Q
PT+Doix/8UTF+AwYczOhAXIlvaSomvZ+lAHci5rGYD/IsPwYtMsYZuIm3DlAt8tGo+y8wMkMf+YR
cpLGoIyf/KgYs40qiCi7zfT13ZDPyaUv2vStRTK+shmm/q9PB7qpvgjspTRV+CS9cXxsO3f45Wg/
pehIx+nR8Msx6Ndh/VkaivrVhsO8sboL/mtW3lSwLbLe2BjZ3DVmdai7sOHtgtSZH0zjICVylzRh
rGbS15to/eMODN71eIPzbdj8sgndz1LW1DU1kpeXR87WJMG8vw2O93KIzKGalT6ubqz+03Ptn20W
Rud+cNR77/buXR70Ahk1oCUKlS52aYvUF/beAwDlsKePnp5BT/8Wasz5PPhlVEkykahdKguSmSBZ
mmw91UX6g/+OiI/ypj9pc3RibR/h4KL32wt9rDwkPTHza09rIE/Kz+0xUcl9rhmAe8ESbIjyRWAO
Tf0FyJte0X4PaVo/q5rl0ARc3aiWNDiU49Lf5WQ9KGf4hlD4rxkmUAS13LUgihv+68wYK5rve923
b1lHcOZWakic6V1qQXtF2uewtYke2eE9N9F7ctuBtQ/j3t8qes2HsIhiGHFtu79RtLIDvnLr+GHt
a3Oe+ohtm0PTGUj4pAUekeMV3zpPNzMDaO9EsbR9bcd22BdltRBmo914GyVV+Mt6q3heMYB+dAmm
kKLNu8dWqPzvBC9OaUWKw0/UBM7nQEPxLToRvCnRuI+o2e2T09fNxeRi6ndOUfmHnLvi3mVf+D5l
EH2Hqk+VPCxe868FswS0YcvkJgl0tB8gh9DfvfS62PBGGo12z5y1/nYr2Cg2R7vlpUYvPiYw0ghm
pK1/RGpJfiy3/sVDLv2XNhBH8dVFJzGw/AMza+occ4CUmB9IrVTvuWup4hNj7hiVYVtv8lW/epl1
fkKcJ3vKAMTb0TCvS1fvS3QBqOhaefuh74L3hHflVE2jRM4YGWTK6jXn3n5yY58fJbrY+y3Tm+li
DnN4v3C5cObWqIee6kHdU8lOSzXFH2m+sv+0nVveaKj0J7cK6k8u5xjpLvMujiD0EwhiyVp20knn
OE9JfecoyGzAIaGQV9xm/u0HonieI3w5tSzFNVbV/LKWnTdv/N6wKlh78luMmf8lp87MGC665Uyx
JkasI0H2SnZA8zUT5wM07Abyv67IfH5+nklGI2b0vhkI2BcMSRpaZYl45ua25ueUCORPEOAsEaDG
ztOz2wSCWWSKgYljhNCaJcmxDYwT71ve4o/RqpH7qTX+AzClvrPgkXceAMfGxmp9nMkNK7bgea7Y
hZMChEwKjrqaPnLPqLB9SnW1oOgzQXzP8l4+V4jeoKWOmBk3523+PSyZGvBbgRDZVbR/i6Fn7zNo
XLKJbJjSNISSrRRuWSwGYjAIH1LKyKsWFltShP/rD7oKBKIfJOt7q1I8/SkOL4xj0c2JdcmF8H5T
XjVs2IIWtedVB9lNWFm9wpwoStzg2beO9C50Y0yK1lSI4b+2MZOzYcbmfPiF6SOwcRztX9kIDH+q
TD41f8YhiIejxX9YfVf10jg0fEnW7elb1nCbDKJ6g4QMa+CUSrnNHs5kKnemr/VKM6UilySiVXfY
cuZVVWHLHzdV3gW7R7Wc6TUsIN9tKyeeH4YNJCgZbFkap60WTfLSmaW27yIq4O22KPhyPcjYZPGT
TbLEe8gb4Oh9GObJGU/M+pd4bNlsi6UZilNBL9A+qYai4QAXNM/OoejcJlmvrYhMrA89fUaZH/uY
WZ3cJGbUI2a8VC/y1Ri43JF7z67Jl0J6iPahlK19G/zmhnvUvl4WXAsh3HJ/9DuoDomLbmWTaLug
PewBZRMwBrtmBtewAKVw7usWipHNc0gydLetU3q9hvFGXDLbGdRuznf+FBXuVaE0JSdWEduMzxMx
x/zhkPMYpk6rcUd79jJWdnw2/TqKIyiatMMmGWF5fQr4bGBtlpP0ydKzioye2TnEiZzyt0HEXMzJ
QOzkFSymG5hp9L5TsRwUC8F75NaDOo847WJEEeruSwAykNLSztO0DXIvI/+8BszcS6i/6r4IYpvt
+Ltl76Ciecn8i2+kAMOPpvlnwHDrvC0dJ+V3HzvNTH+wlIz+NnmfN84XAdkeyTMrlWv1HA3W7a4a
Rdc7Y6VuvSMJGh2kfNAhzvAkVBpj1Fw38hppND2gyN7x9wHSTXys20zZf1Gkqh6lBgL5FVdDpj5b
f3DRoSfPY0Liz4Z6dZTalde5wQXL4JwdM95WYkTKjusczahsNGlcHb4jLIVvA326yxPiju4cyI1s
xe+R+PIgPF/6vworY/GA4rnw9Xa96JdrhsSVvOFswWDgqKIl73Zt0/KpBh2O4SCVn51wU8bZhnT5
ZT03Cwa9xz6VfYbaH/v0F6vgf8pa+pnT6SSSYZmXrWRWFqgD09xWPpPWE5aPbPPgQF4TB6RCRTpk
BsQGs657FMXIKGSTC1Pl6daiW4ThkT8wjU+uE1eQyjiTh/qMlX1APY47pPRNNLV5TrATHXT4y6mT
wf0JyijDJDJZPCt7nMU6Q/LEDHWLDsq6dDi2OUXQXvMbeu6utn1gj/7Cjk3/zNmeUGUPsmNWpDzt
+9/aETwicV8JT2xvxDzFr8C7ZUayszLqV3w24XyfjUxuN5x0ot1lfJ3xAP13G4ZsfaE0PAYj+cz9
KJ3WN08hxFD5mLkJurhhSNH9g/ls8kuQ8GNwKxWg2xufGUp+0TaaxiMM45T9kMg9df8604b9WXkM
bPdQvkXGM5sv5jjEw9Tck7Qg0mOcMLg45XG7skJEZVm2c2OA0G06BX7wjes0KPfE6E/TUwnPJA49
E0E8rQob9maJE0ZkuJFRsAtFU840MDfrXuSejnhIPVJ3dk5VTN7OLWue/UPCxDv/pGa0RqF/i9l3
LmFq5DAduF48BIROxlLcLaKBcbXSER3CdkXKOtdHpODbKXrmqaa3U0N3FwRjqhFde1sGOxMHYrFM
S+zivooZ+QGViab8NVrxiQDfuv74IKpFxcewRhN6n+aGjW0YG/jvN3kYrmDu8H3dTWBC4w1LXsot
SwKN+cJtXE7nvHX9kFMOV2tLMl1YYm5ItS33Cx/KsJyykBzbV7aQIy94fhuUd22mHThhP3dQAPYJ
U2HzaOOyLL+1W+a8qvT63lrv2hirbHagAGo8exhKt9X6rLAZNd2Rfe1oJh+RZV7/5eBd8RaGtLz2
T20S9nX07mU+/uZNwXKGaOfKIZF0VLmpk4vSufo3cpKkW1GPZXoIcztiYIbNd9ZjNvvVdE9EOVbY
lY5qfIrxkuJsJZfmOZ5Gl4bIr5p5O9XE+vBm9L7X/25JXndxK4aIDNFBtuwQeRzStquaLRNRUd7H
YSWCr3ht2QXKkqNBHZQOWeiw0RzFhYNdHQve2URBmt03ceQyk6hZqRdcBN7reu9zXnLQwjWmdwsC
QHsGXRgQsI2n2gfj6aq6xNyziDkTYke7ASOYUh6mdXIPkWIye6r9mU2L+GP8Lv/0RZW3J2aUqfBO
o7to333vRs7bP0Xst8Wnqkjy8uFRcdDaDbrj2kMzsbtKbca+iqCDSgsjNLOhodiHI/MFjzZy6u2l
91MGVfuJbU76XlkXww0ZSVXcb3syUuWzShCq1aZO5hboGEmw3iyik+lPR2hgnzOcF4UsCA8kM/sQ
dGUweXsC+yN/fEzCQa1nHNZa/cYfgeDBX+GLZ80u9uXeTYCpi50WOf1aM81D9oJx27JwYGJqkW3w
CgM4tx67se94vvwKyWjNwxyzaCbmY0cF+zdcI2Mvgc0IoxBjNKCYxCbVr6tTpN2vQoAVBJxrVaov
CEJWMJJEIGs73B9BRp9T8TkVuyKZkDspeEy0nfOkqo406xobRB029Z+aILHiKSL0ovkHNWmKf/50
2+m56S3x5BDuwGwLdZp0DMYtE+LhxEPo74SXNyHjWDnmH3gc6vI8gKm2jxE8QvFcu/iuDmsZxOo8
LaWlEFpJgKrPvmxDWuYYVyEWz2QNHSRkULufUVnuJKL2LIXPOPW6GQ+1tqLEO27TZTwWoePm7a4c
0QpO2DgR5bPb1rY7Z6gitTdN5/63qLqunsH0w36EUeXduzTwXJfSY1BKqY4d+Fc7pEn2B0p9mMSm
HiCqdwYqLE52UaZj/duZq2xdTkuex8NHqMizUJvCI9hpk5NaQsYLmg6D/GTMq5Ao3zCh35q9OYp3
psnH8aCRXs1X0zFsxx3puPMnyMWoMFtw/7hvPogNN5MIZNvtVAB+dtXekqB6La6THx3CwaBhAj0J
ZklulR24/DlYR4bnqFWJEUiMo0X9PNReeQPHkEh9BHVn9s6uN3flMaNeGk5tTLlfUgGWlfhaGXVA
tkrppJ/B0BLgsGU8mdl5M8RBWf+lxM8Bd4mfpWsJ0WOz+8W3sSGlg2HrCxLQ4G9L2G0KLjRU9ZQD
YC0fOQwYmRWC63rXJiIK/nC/GOc44TEjajWTDLTHgkAAufFNmJmDTKVnrtguhdwndtHB3yx24rHf
Bk4TTIeS9K6SkgR+eeYXzKPuh+EVS4MDkq/KrSsCJkIbnHd4cZew9uC8cynIExgSFA3hjJZguV6N
miXUmerDW82c63cRjzPQfTjIsjnYzsbFP5txnEGM5nM9vWG/TpYjZzy55jRAc07gOPWhe/OQYWwE
FqQv8Vztq9/LqrLJ2el6pJYYupEXJFLjEr+Rez+V98A2uLrL8cYHdPEgm5NsBwcGhV0bpDXYvvKX
t8CmY3CTKiJ9h62YlkrE5VLO1JD4uL7JFum6ownxoZ1sOtet5UnWYn4lYgIF76CXnsHMEo64jI6K
qqfYsVXVc5eDmCCMj1WS0/DyVU/hsQmHCJoSkMnz8ZX1cwYg3y45Rrsp8+rwns99Xa7DXPj6ENhx
TH/jSeXE2jmJtexGyaW3vGm2335BgwVfOnBnbjENXCTvyyFkGLgHMyWZIfQGt7hzPSUwgPGclx38
iGUGtWNxUb3e26Lz+k+qz958ehN2bHYGc1VN9zXlQ36iEIu73TJgHq/PPO+qT3YLVRWu2jHmAhX0
UaNN3pwKr0VyNKIacujRrFxZTFUrMsMTnc79wVT9Yl89v7HTBFw6FSpAfNDQm+zsgTXqTz0usdIS
W7QO7aMb82Yrxvz9yiOsu7KYX2HwRfG00j4v3xWEivgJSZqbf1c5CxvPLQerXCFNHTf94WNtl+PS
RfBQmCfnMt85jbYzuJ1JaKmdMVjWP+SXYXWiWBsDjzc1TmHEEcMKKfxNaC0DAJ5DMwqzIQMjECnq
I5Q2tzcXbmTuVyKM+27PuDFuFXxDP0b+LiA3oilPwejr8p3dCi1kObRDOP9N17xb/jAScOwfhLvI
exlwsMb/iqGavP+c2fRjtUEUDWrvoYaknvp95qhRHY0je97vfkrHOOGSyicb7ty5JVFiG5tO426p
HSvrY828n1gGD0/7CbVdBsd5zFXy3ObkotwRcWrsS6V0El47IzL10iGxlr9MC9p1KKY11VcHNS7a
+CIo2cFDfy9/Qob/2TkEn+Ye4RZ1dyNLtOXWKQJWM7pIQMH7yvw/enEWalbST3x1+wlo3PfzuCR+
d0MoFxZ2dVwhCJ6tPwbNXZY7a/0ZhnWYvuBpw79Pm1x5audqTuRTmpWRezJMuIJ93HIC3VmeC3Mk
/MmH9NEOIcJJwX6K3TLjOb8s0jjTLWRgpQcJiWWYOZQWE/hPcDlrcIpcIp8kH4o/DPbYJSncDLL3
tOLkCZdYXkYesCjaYSKImzOylPFWcqgDJjtDvkqxbxBvQsudC01mdmzvKMC/2jAR3W/yYpp62E6Y
J0nnX4yYgzs9uWoWuxUd6/+d2owdGd63xIeJG3gNy2UDremL/yafckSzWzLK5iMY5SSvocF6w5rr
1S8Oed3n4ckGjK4KYijoLS79vGLywqfeDjc8NcKI/cC35iw0xW6jQQKm3HhnnNgqOKhVNJbio1kJ
AWhxsCUP1GDKfRpxzS3dHjs+4RIeJ+vwYEsTqUNh5iHUkCSpE/1QqhfkiuECpiXrm0jRZ8LIoFdD
XYkvGohw5okGXpq3QQDa3u9AL3PSuyVGjrG8T+dCKnpzVVn/SzCrCp5NxYF1LmYkjjsFC4xJkDtr
JKmkct1dr6KkYJZY5qq8DCilJZlFK4cZwSyGGTdxMaY4rPzD9HksoqU79kRe9W8dAMntfGv9OPpo
Frr3/whOSPT7EKkaM1fmzTH2O4WE+oGhxiHJJIKl/Rjb1O8Ohva5/QIZWDI4PNJK5J9JO6N+BnwU
FHJYFHmNoS+88VksJBmjo7nFugO3rJvnpBluCItrXMr/LhlwTI5RPYl4k7YmM9F90dbA9V0O1nFY
bTkOx4WYF7kPCL0IyWjo4C/uqzzGBZwG89y8tkGg00ddraiPkx34W6eE6s3dsdRtmH5NBR+vpvYJ
OXuPTcmY6VIzG6/2IZ99mm6rOU+DYx4n3Vd/CwPA45kuoCSj704/yWBJc7ww60Nwopcj1YV6miWC
97HGCfidJYFkNk+Pp6n5PXSH8mMlnWCiYgOerSjsI4hOuLUMIyGshBZfNdmm9g1pyqp3NGP00U07
9MX0AIkwrbf/MSPUdkpxnnjKMtGWbqqW7tEturyK90vaugyhM+uzKgScFU/LqBwfT7vx7HLl3mwR
pYTF3wFu2Vb9WCC2FwE9QVmFfQM/7IMRlMy15DVLAyO2GEJt9zMv/apPcNut3OYyIgAhodyBNJL5
RCAou2eGMEw2DAVqhBaTJnP3EBR+nb7Puk2hegOdOMGG46sw9B8eWT0bRmNziBcmMfzKCS7TncQD
l7yvCqc9VkuZcaztpVuySakLW4udvDWxwGAW5q5ad62T1UlwzV2PyuNcBYbdzZFpvUU/weAMRfhC
Y+Wzu5qtrHHwVqaOP53nriaAmoktQ+i8WdKYOVMp/QMheY73XDdK2udwYQL+bslOcH85CSLoISOo
pL7DS0ye6+iMbZJtoiLMIqIVYp1cp8FWzaWSfYtFNJcBW12OxRJMLFPsfJL3SxDdpYC0bW8bS9HG
vbKhtQ9VXdrvNh00H0bhupcpSYV8xBGnaQW7llJmpzCFqKMYNQLxBjgRk9+O0CVAAJS7gpyCBgqj
wORRdTFtK7aCrFv3KMDMUBMYfvowIaOg25PpNKaPTHYbeeK0QZFi3ie85KvVVL2/ls54TA359OD+
MSIyEcMF7Abvg1golzfY2EG7iGNkuIwkFDv8yrRe5XnEfBrsSu4pU25lrphnxixh8l7qDFLJbmNV
5uuXJQqDYDh2RLXwCkDfGY+WH6hh3KcGxhQwsChdb09YENRc44xJ/7SiSjH/B1pJQdDEQO5lvOTA
5iRT1PLkSWub4uEWe9Pt625dIJl62jD1WDEUcOR5uNVlkkICU6DaDaNtYZRgN6MhyS8Mqej9rnpK
sStA3Id2+EcnjFtyi+pzI69UVNbzaze5RIId2Mjuqju6/sX5b+1NanxW+XWFJw5eMFcDC4OGlk90
XdEgdvh1s+W51oXTvBDwkkTTOV79QNcXXCe2vGLQKQ8tzXf1H1P0MWFAVAHhWWyohIl47vDmTtFA
+6rt9GfGIMZ9ma/TC3OJJD46bSv/Fjk86madw8GPmbo6vWg2K8eXfxBDun4GvBR/s5HIJjYIES+2
oaX076pg7qZ/lPfuUx4oiaA5FKm7CwfsShigjPc498yoDrXIiuosEk8dmnopfJyac/88ujesA3B5
jL9dRqotSSMTkTKQQ4CVE4bl8rUjcVBdC27h6veIr9Nx6crTYmTo5PX+9M45Gyf+xonaaPnoxoUK
Y0Or5NaHltHcDUv1hvXaa/yJOBbXbty6ndvT+ATjrSMI2pDtzfiBoGkLA7zkzXjM4a7B5g89VzzR
GHHex89cPM7vui4gwDH9+JcpjIv2CO1MYz4SDebxjLZ0tNuh8nDAF3jAMoY9Emndb5bV26HZqf9G
T5GBH4NJvQHu+IAOxKB6v/omYc1G3cKdncJBm+pSJsp3ST9PG2+v+r4c7iUko3kOWYnmfwLg2uAz
b4LBe8wShhl3gh2n3Z0EOiAlpo4ar/tkhBmEZ/Kx6ovuzcy4PVJpCntDzOsxzQqCdPljRXUu6yyz
QKl5G/m/IfVU52y7kmC4M0xOXB4Kf8W7FblOKq69rEeG3c1Cx7NB8k3Wj6IKm+kBkIhQiOn/afHk
bBdPAagoiRO1TddL2ojIfgluy8RSLjLUZKqiCv4f7L9xB5A38rZGEBSkOiSF0eQ8gbwrz5XDrHWl
drBSKoawaRPPe764OW2wSEBNIO+1dZNW2zBYK/Av4tiYkILpZmr89BmYBtBnCeN7t+pFcEcZFTl3
OSzecCewQwVwolVbDZ9BGBpxcVIofcbv4exBwaX92J08Zvjhj0gNcXAsUAins60qXKc6batHoNNZ
UXH5cbV3w46Cgbpm4lRJpjUi44UQmQrmPUo5p6TLT6arAVAumznQ+6RWc3Soy5SsHY8QREyEJQZX
vYMTsT80zfO0S+jCMZSW0/I6i7JkgupNPmFLOajk1TPT2t5MGtETq8jHcV83eT7teyTI8mnKptTf
OdzoxXWpl5sZYSq/JX6daw6aiCPPBX/eR3W4vJgSxvreFwRy3c0ckWhaVeddarxMlMgUHYzK1xjL
1DNDOtycJDY5/tF4OKcBz5mYP3V+lZ1rjjysSQOU/CN3j+w3CQdZcrrhL8GGuAnt8iQkGMeCIYow
OMVyso/As5X/ZyJfIsc5GrDuR0C2Lh2mrtH0QMdEpRWGoOKgBi7ptik9dshMTFP1sqCkL7tl2rO9
lwUFuUO7z8k4BYTSbsvOsSNJFkKk1Net+4/ztAZOMpjoGnXJJTBrcMRIVgw7l2nYuu/nJQ8Ya3rN
72RePN1v58S0X2R6YiSW8dAkt12HVqQ8pEwwcIthdNWAjboYLyxhrPnSM4/olOMaqjgiyb0tRHta
Z6dengnxwE1Fb90v70sBYkwyjSqD5bFtK/+f8f32PzyhTnhMwyS/+hkl5r6UA1WVo+hRaJVpCcHD
ezYs4wqT9lcIxjoecoqtc5xLEqRtJmoCKFbp87uRqnCbWTeRrQ4ZDMsLWHyJeQsX8T0Rgi3ucZht
98Df4b9g9VI/rutV8lTy5TSHuutCZgokNC6bmCJFXPjh86EU8SpfdTj/39JFOXbJHBbC7og8gAii
aeXFZa4UIVZMxR+/jsa3mBPuj/CCZLmXxsbd1baOeecv6oOvvKn64XdYMAJiqG0rdXLl2LXnou4Q
Rk2r82yPiEw+Sp72+BLcBTM8qkhb7TVpEyDohWyGZw+kfTkJRtNEmbh1ld/zaKnfrEOuo8Payexl
YBTo73RAdb1vAKNGngKsl4wLwiLZEYcKWp2zYQSapesdR/0slQ3zLQ83VZGkNTR7j3UM1e9K1YRK
MdjK+hqDtAq90ts5Aplwk6RwlTjOTD1GJ6KJcwI4kpKyEDeB5kVa9mwaa/UWJcY0u3lkRv4tZKDn
s2eIDHlynDxbbilRLFgF5dZ1TGiDcSkwVwPQuimdHgVuk+K7K/dDJQUEGrFw4TV3evsf8zoR/h1I
Nv3V9a4sX5GBIUFi1OYr+iDBsck6eWe0Mm753DiLODHlTP4yeqovqSCxC1dGUOh9EMfxM4y4LQ9R
PxHOgv/TJXuZeOCGAAGWSW/rjhg7glowU8PR4td49HG5MgbMjCR8oFoFLr7Qam87IvWbd7yj3TFj
6L1QYlXEaxBSqJ1rRm5OeW7TEMA48/M1vJiU1x8Z3k0ec2dU7dbO6CsXJoZjTUWliekbWxfMUXPR
7LB5Wk0YwTJdPejMcdsSAeaCTSXx60Q7pg8dD8w/QZjqLYmgXehRYVOdQ1plTXYs+sQ5N7o2wT0j
S/yVfXWLfaG1Kt4qRj5k/tEteFtCWJPjgsDIeD+sXRzgghWGD0bF5tFhQXK9ZR2Y+jvx4KDJjiwR
j5jisTgCfV2wtKRBuN24UrkRExFgkF2l4oo9xmPaxycqAYTRcaockDPkI3ZbTWv3wmkAzLvKop93
ZBmtsJYIz356XKxZryoO9ZPNpqA+RjdBPEK0iY/RrHsSW1O8AfKuZWVX4B8UX1R1QgbJaZLptdy9
EX0Yd5dEM3ZxP1wtQmv2mAsLUACcJs33NERueV/12HePVG2NZQFrlP1dUNjussFN9NFOJWl3PsaD
XwVcOEIpPfNHRK4HrR/lEzsyIu4JcZoJFbY/Y42V5kiluapdXoYchYzlsYTnVeTxilE7B3c5OYbO
fmXQtfwQhYKm/3sxrcJK7WRNURM4qDOHtajYcpMcRsIkdw7/Mm7eUN40N01sODLgQzjB5bM7LA1y
pltIN4claotsXhY45jxvPuo+XU9t7w75r9pZM2IVPQKSxoPsFtXhtIDU3Q1TRCBF77muv/H8Mb2S
sDugJhkokQMYLpqREIJYocTlfYPC7timhOO0wizN9bWC1892+CWJr51JCWrnaucTGJbu0f1J7e0m
j/gcnpCLgx2zO43srrwmi4znXdwsIwtlinGQ7gurSMbq72yMQUHIEk2ID2Ezrv8JRMUKhL1Ha9Se
vS4masqqNv0yKC/pnpEcU3BZa2846cZiE0+yfLhgRAuTP8lC7MMvzviluCd0otvNKdw4asownyUf
JYORJiEvGjxD/vWqiMXT3KLhgv5gpkd6+Fm91WTO/esH/H/4knVN/IAXrhyTveqrZmfkBFOMQ2jJ
7wNQUMY55UTkh9cA6Zw9QuXJPZHNUh+nKp3Dw9J29fIqPRaGIqSmib4Yck0LKCEvM8eka0Kctpqx
7qZcQWqZBZP/WjGSRNE46amY4bESwiVyUPryAK9DtxlPc/0cIYnrnbRepQ9z4Q0EotQVd2eepNPw
MOtSXzTPOl6zeBXHRt+W6Q3KOM+ZKUWyL/1wuF/N6sKBr7zZdzVkKY7p1gzn0seKv8u9ocIAsEiw
0CxzkUA3rHLXgIY27u9nTOh0UKvo7lVu8NCp8X8cndlyrDgWRb+ICBCD4DVnp6f0bN8Xwr4D8yQQ
Qnx9ray3joruqHYmiXTO3nttLmyvyuFkPIqZQWYjbViGv5qJxNWmYuH/hyM2u8QjCfwj0bHyyTFO
AAfhKhaxd1aLwtGEBu9s4HigTRlvCX/J6JpY4VlhcidlCG1lIGm6s96QXxSAAv7385x9jJTJmR25
Cq/+xZ5d+xuMgesDVKMp27I9kvhN2dzB5apDLOSJFAGm3omI0cEjkN1vYzs7v6LRmRaCjB4jnC5B
uhG7n34WOxPYuuIaMCRFdLjRIDc/wLJnVvZoCXxbOjkBAfF8rFZQjM2viM1q8ViXbqaJLDvADXll
Nmq6dEoJQu/kjspj7kbcY7UzE0eg2KtFR1ipGlHLSIxgSQBJE7driqPq/F7fD9x09WmoTPYzl7yE
2ay6y2tmZ+PvtV3BORWod8OOhRB3Gmja7rCtaYQ5AQ6f2dbnpX5NsiKMDo1vjD6Y0gy/84SL9nUo
np7b0gkBVGvMeRB3Ih+yDjZaQ5Z4DT5qTP71vqqsX22WvOQhDmoO/g2TvPlMsl62u7pt/XIH9GFG
6+pFfGzXriAQ2Bd3TWbrtwnkBCbJtq1+YTTM6tseFu67J+Do3IIv8p/Q+et3EDsrap7IxnMcz5qE
OUYczG+rNYQp02X16wfsafFfFNVM3gRg38wZk103PCRR2N7oscdTCjAieSN4DVR9rolVY7wqe/sQ
NBkR+6JCgsvnufT3iAp6j6/Qkg8bdM1KhxKo/ortSjH3AjJK/kbz3FhzCJjn50PZhygPqYDHfegp
LEi3QCiSc5ViZNmRU6zMqZr96AZA4nQEYTgRPjB5gnPbcDl5IFvZuPuisw6p7p4uC8JwmNIFdttj
4ec050xY7Zj8Vlvx7qmkGx0Ak61vXloK5z7vEKuuCHRFJhFSAD/gFFy2mYov9FeXR9b2cyIf6qhM
nWekKdSjeAnVdHajwR9vliGr1aHACO5sSidJfi1DCoqi5sYHfHcRxLGiccncE+lIpt+kRRB5Hao4
RHR3Fhl+EjYvY06PEcOEW0Ft3o1aemmHhdyWLIh8K9ENV9m2za5PIWsDHc8m/eWJhHFjk4759DbT
Ccbu15vUTk+OLJ7rq1l4M7WJMzxWig6p41RTVnhDJNSxx6l0JZiwecC4sw4V8+w4srvYrvjsGBzp
u1J3eo7b9vcI8eDRTEzdd6kCGYsFFZ8+i5gATPhmGsuovWPDD1gMzt084JpwefkbSwJy161r+VQF
sv6d8je+jCXDDhl/PkiWlvP8Ch50Uiwc6xX9V1qg+zDPkQf6ED+437eSVXjWV+2ukGvcnyKLZ4vX
WpV4ZyUTeV5G67+HcdE8UF8MWMfD0vaeuwIiVyAFpFKWmMuL5foE/4WA+XiPaRLNPFswcBJK1163
83Knld+roS3jTPtgnB+LkZmcKZPd8K6HX0eI2IGKCBaF1005Ec3YigC260aCw3lDu+ULLm2b8l7I
52U6cLus410Vzj5g484pP8cwMm9gzNkh9iDf3vFKpNUd1XbO+BVlkrI8d87VgZ1F7T4AYA7vWx+5
AaWyKH9bN2vvclWr8u8ofFfR0cJamot+DO2UkgdEK+7DwCvn2U4oXCZYh09DNI4oS8P3dsK6X75N
lCZUb9O0Dvcx6m/zHYdBOFzwQ5l/E9S+clt7q/eL21TfnmFUqwYvhKl++tCpLs3oVhj0IgFZzlZu
gnHdm6y5F6FLloiJhs3JlLhKPSV5iNgo+bbv7FwWv7Wfus6PS1SWwKJUVh54LFJmGcaveucJSS4I
iTA4LSOrgBtoN3PwhA4n3edm5SbCy7fpwuW2dnMRP0ly8/4OR/9Snb2umf7MXuL2R22SurulMLJG
yilC5MnW4DvbDPGwzCzv7OjujIjYLm2m0FmHl7oPmuSC/1Ys/Ctb929XFUlwFmEs3E/yrPq5m+rU
nMeimSWRCM8b4b3izb0wm9Tpa08+Id3O+NaXvQIP+7xgB+yQHPR4k5Ts3F86AL10bfg6PFbtCA+c
+z3EJeIJJc6IL2xqUXgfQ94tNnOM35NWMUoXTlWC85LkXZlUh9GNMYUlyDPbAE70Hug4lZy6CBz/
ogwtg3epFRPWq6HSyxYVjLViY5LlKbcZpV5c3ad5a/0i/KoW5XXZtsu8xmyaPm3wZ4dw7/CoDDlJ
Hy4FIBFV6v8NOlYG9y7Oqw+Ie6V7TBEmJBQhMT2HhkNqF+WdWCkX6cvpTwgcDakvYTMDm5YPe9/w
PWOuGQuP1co6duGuKJGZ7/KBxZ4IGx18ymnQ/k/M7fNmpCCBNSAtNdVvP7D+uOWi0xEz4BeBHSKd
kjOrBo+xfm36u2KicnJHLC6Fs9oxVW1zFz1rAzVPfbWBl6PXdyoMSRLL4SepWiARag1UgSI1Yf4H
57v+cVKfCQIsdPBnbUhr3GdGW0SuuErRADpGmmHUglGNUbjb0OjBdQ0SL66BWdUOU2s7Q6cDwyl5
luqgHh/pWmFhg3CbyW1YGQvJdKTnUWE+V5CSKnpGGLO6K3QQM9QJO0TKUkzjmPAK+HtIT300bumu
bQc2OJ5448YeQeL3W8hiVQWZxc9DvREcS/88i6kcOq7qflMYkFFawUjBqzhlT7dx53S6kPrUnN4c
kDngyNi8Gmwmv0G+Q2tIitlYRgcXPhi5Z5zOoQ2Xk8fleNmwhyHtOcBtehqxr+IVrGGobAYcQ/4O
JqT+yqsVpmjF5oqqlaCJyvtilaAzJEkFbL3h3H2uI4L71V4kgUuZ5rlerT7yxADkgXngPA14ZlIu
bOVw9pPEJVYZOgJacKWDf37istZwfL8+FLZyfrDX4/IKVVI+6qXnJZeC8urZ/tbqHacFgFhZ0kXG
LlSM26q/7ow9wg7XuAj80F3iL+K9F7n7MjZz1+4RpPFfV7oRfBPzvPxhUdK8hQQBQ5BcSDUb0fia
Bh42J2QnIO81YOCikJhqs3511VD/rJHIoYki0lCW1wSk2tJpStncVVHEBp3d6sbz4+Y5NxIXUm0w
3PKnzdFvC1P1xJcW2W0OxWMgB1cUzsHNo55+cHs12zZV3l+GphcZAc+ChQNWtynf+jYBxEtj7Fpv
PcazV91Gw4WjswZQGPJGJ8/YUmwf4bp+b1yDZ37Ju/VDNxEmQH6ZTb6VcxQ/Ft7MRYFJWxOMFI6t
N9oTmEQhbXbwdlJCdoeU5Eu8pdO58ZgQSjbgeP/793kU6zcMgVIS2MQ9nSEYApcP5/zfdT4GWb+6
y4uUVQjODbMV1zg+b+5sGbtP21LzEXTaIedmySm7NGo8DkIusHbh9cabq93ySO1Mm5CxVYTbS7Yh
xbbk93wD3y4ezrZGDt7kcC3Iy+Yx/lZD7uXLiMpgggcB+zRXAl2pbtP4d02YFoZJRPD3IPsofvds
w+K85g77zI6T/4iT9VpgU4z8MJ1J93K/dhLWxwh1b92LOK2fiszLv3t9JQ+SuHMOLcdOvlX9yNMF
DSd9iLyGPDG3B8RCPghOY5smXKZllizddimuo0jTttySahF12b6b/ZGlX1kMmCnoDnvDXYraThDm
GsW2ibqZPawhuwmjwV9ndbK/NAEpgZIfi5s0ataPmfeg3iZjLT+XxVE5olNRvBEONp91E4qYGFig
H2NgSe628w3svdnl1NoUjLIvyeilLHAjDTsICZuh3y+xrLOIwIZIrqoKz6Ucu4/EstU6p3x4v7ER
whEBJseIv1a5PEtsrMWh7qAjYAKY9L7VqXyMQuvo/Rg2+Z1oFl7J/pKWOayOsH+cxzb+bQt+LgcC
GYmzoUNJNHvgkQiMMzIFe2jUX+oIIubQtV8QnXS4GH8XhgrIKmKU98fLpYejL1jC8VToMX2qGh8s
xozBP98tsIu7bddNBiqVKtyg3hhfCB4W1wRnEmfOd8L6KeEOvlQPfJbo1iOVkDdIX/wFpIAyfWhp
c2LGGpf+tivZd+/ixLf8E1b9L36KmDZskHg87oyA+gm7E6Qmn8ICqPHu/NxJASn0MLc+StxR8hCP
wPqJArEzUZdaYY3d0KjEr7ddB6ATqMxZfJuFRfzjCoXp2+/U8M/MOA+oCOnMRPHnBNjz9+pBRgk2
jder+OFKB8CNxmPVYXpjRe3j5MfR0Yqjge2tP2syAIowMg0LC2QinEv0y6TFCW91zy4BE8M80QTr
ctX9lKFlR3+wTJHhCVwqkiaKGvxhlGyOnCGPlxN6M6Grblb2VFKMwN1QVjnlXQmZ7DD3h+9CRSre
x7lXA1keovyn58X0TWSCyq5u6pKcCTtnbbe0E4lVxX7yT5L00Zpum3yQU3dele/HNyyCe/K2CbZa
Pn4VKh3czRxEzV/qeSxT7TSK9loJpa6jDBi3hpGiT3TyS3oYxnYsZbOQkBmSzFH0bX7nN9iOt9fL
HMT+eiGOZgkBkOis1Vhu14Kdg65zj8y/n5pvNOkA64HXt8udBXCegI4XdMvz4XaNwTYEs3UenkNS
FkNEskfS9VFwdSfInLGjudGrUm+VW/K/o47C9o/FwkJkI2sn/k5SqFbcysgYbFo819XFZNVII0uV
Vj+SlWty0nKK3xwVG4vfMCJO4zed/jfYgIxYAz2SL8YBzUtLNFP9Hk5frI7JOHSv2BZVuNFce8FW
tLKhKydTi3ybaDh8NbC7MRP4yWhP3uLDtc4o1bHHhGB1vw+71m12k5z8BzQfPfEqYO8ab8hrVcOt
8VQx/WTIrO5fB7+64JQYa3g7BL+Pxl+iS2bYuH70hUF2Ln23NzddFTcEwkGndfWWZVZRf2v0zmnc
tTl5Y+4UNiOOu/FI/Tl3DDf8uHBJyz+znkAA8qc49V3Rrn4CmGUMkZPTcghvxxgLJqVKRVpupiDs
qZaC6jSKxzi9XgN7CgBWgJx5hBPOr6oSC4gxdovslgPnwhrSLPverVMFtVtUvnnk1ZI3f0OEbnUK
WNxS/KHZ6m+gCGXtC/n2zj57ZWSfLRZWVlXLHPMD7yLohTyrhYEKv5biZWX7nnOMJ3P+Bts5WT7y
sZy7O9ebhLjPqQLndVeWATAF8gLprcbLR71RQxxuLyPiSaSPq/8FqFI9skkoIR71ZaV2PVXeXFVD
FJYNu/Z0fIy1svY01J265XjnqCFvZ+Y/rMSoNwrxH2E6sCkGM90K9ZbZspX3pgqTcOdq/h9/1Lrs
gk9SpZ58krBd+bSxJLN2hZSFeYhmLP3IS7zjat3DptujFaXuwWidHbmNF3JbG4HQzuOnu02Dk3f8
xhPOIhTOEZ7H1BqWd0B7gEhm9TIPb6SlAGFksUr1A5JAF+47zY79S6/8Rmq+Mzi+BzwNdfEEbwyF
JIh0/Y5pcog202DNYz4aCEftOq9YROG5ypNfh/1yi6g7iPdu7Nd554SKGsgNujeZbpO6XvkPsWDx
bxSZi+kyUoDXv3d+xGPCLoW1R4gjm4f+j0HXxU8kG+wYqzdKaKIarz01mQa7DkNJS70CMPqA6Azy
UX/LRMrY1eD0CZ5op1Dxmw+si+QrVoz0KxZR7j7DNpzBfzHlnoHSKPmgcaCMdzVy7ZHdR9viwse8
cEO0BIjP6rGV/AHGGaLmYHwWzk0xO1H5yoURozxg/lq587YpCbK8xlK1wSshMB+cIHs4InwYIZ3t
CMCCwCCRZBfWOQyB1wIvRHTkuu+esEbU8SviH51cHr7KYtdHVlxMU+T2FAI/uDMm817TpCKA6JAW
2Fe6Lc5h67J7Q7PIwKsUDZelZOLR3y7+XN8twzVREmm0s6fGQUs/T+RvSPUSFyFrMFvoPNgKJ+dm
xROZk2J0YRM++mNGc6S/jsY+ICNh1aThu/B/VR6q7Re/qTLcY/TE8sGkEnKE6xoP5y+a4zFeSlYK
dLnVUs0NpfWWjQWXXEkqYiMDzuazYMk13Lcd6j3JsHS6HxInwRHoAuGTJNIS4qkK+Z4EAljpPEEP
njBL3ft+Mrxicmq/mWFl+p3wZ35rObLRrISoUFKKtf1Hzk3F7MtqgYa0LEue3yxdlj/hwl6z3QT+
YNxqMK/QS5AP7tn2KoQ5vqWi3g6ivL6OQtJc28FpxC4sg6F5Tm0/eodgbZhTpwXvKvgUs1r6v1z5
GMZNGB+qpGVREMY5SkQ7L+A80mZIdgGiEk9dUZhuN3MeO+8hK93oc5qct4zEDWGKzjkGkqMiaPmE
NxRDiPiehpd1ZnXjdxzrioCR4Mqa9E750AXLSsh4qgrkSTWgqMVWLneToKaaaxooc0o4kkb3K/GF
uLvvale92UH1V5zb6rmXkm2xc69ApAcXyPlVcNT82tUxtvzi3jvB9WozefDmgM4lc3UspzD5yvNY
/o2xEHMhWJP5T9VEDWUPo+5BEgB0f1FT1FC+SfdOix2nXd6Za/F02GL27oIWqxQNXybnMjIQ1Tql
bDBJXlNXkt94fQhcCIcEMdK1oH3hWBDB+JYYF+zLlXFgHxNMp6BOB0TdfWOLrNhGOAvLY+0OBVWf
zfC7Tmq3Y852eoyTTmL8U8ZlrduHmPzvhgRZf8dm3TUsFXthQKyS9sbnXNWPsx1CFCRIKe47RByo
dNCqGQFn2Yj1bllLYL2en/T61ERjPxysy9Idc84g6i2tr55zqshuM6D7JYwuEeHw3FLN6LIRlKSc
diky2FPIPRKiKOzjccS8qgueQ+u09iP4v22mHJaCqK2g9u0ei/1yw00oyO+F6PpPJtNmPAovCoEi
jBpAeybycUdMqyeVA0Ht4EetOTiSkpANXbp2OTRjooqbpsDzDgnFS9h48qNhyxcZuRxT9KXmweOG
sN6GYTSH+ymV4trzUcxldxJhHlxSPQf9V1hQI015iB31ETVXvqeUiEFjq9E7SWXHQNkAy1NXUAhn
MoxLQsA4kNyogmiIuG4neRb1T4H16psgqgsHzK0/rgeP5Vh/ieZ1/Jvge0XCsDb2mtuxy+xOiysL
m+3SupsdlvW3bGuRN5yOgMNlBs9P8Q2Bi0st4r44eFw4rk0mXRl8DpjmCZ8vhfPt+S75NpSeoNnj
xtN+sZ2BT9Qn5If1eRXZkCxHQRwp4IJNRF/wdRgfZd5fHecWSxP+kKZJuWpmkYMOC1OP2KeqygOv
E+eCg7H3tt1E1Dqh3a+Kmn0cBXLetjmSAu5q5TOZ6lb/smNc3YYLRq1twu49OUbajwboSbB9Iq6S
khvu1jaR4gQnDiBvGKa9BW9/xEFgWnDFSCIr2IEVPTPKE7yvbbRUzkeOB/FW6Vou2whejj3QJEgR
6uDgG+BGyU0YsNE6fayEgpoDVjwQyZMGUYR/uHviBee+UBGSrk9qkFzw0Da7lrvSQuas7q8M5jBs
HEAI9fRJcR2mDg8fEY7YNn1LccL9QkwUJd/hwgIDc5TwT10TN4/eEHTfXXulh6wDzOQhSax/Vzoj
h/+0igWuUtm5t03vWf3TuEXSP7kEGA9cmHtmehtG7avXN2F2lgjd9dllUXYMCl9hqVha4T71yId4
PrxIfAfe9UkpYmHo/evCDg6KHxPztMAPzT6imiTlZqI9lt+el/W7tc+gfFMUSXkQGoKfv9hlToNd
gx1C7ha+hWp/ZakGvOKp8jwwQdmWk35S5bOy7uweA00B5wYOBksWdDVAGrNwCeqwM9dOekRMjhAO
xyyV4TGde30VQ0Z/fQ5ytfyh6SL6O3AluoMKmWNQELRXH0cl5/UNMzm3jdBb0j9K99l0rzwnvfDC
gZCFcXkCK+aDbt34E7f8m/87Qj5dYzkg8cCrVPyeZEb3szsQKNlDKufN2fR563w7I8leIVQVP1Z5
Eb4T9ujcL8TVNn42Le9JrJQchS5Fymsfbr3QXacvf5ldB9Xoan3Y5fkQp7hBiC5vDBMADvkm79VN
AZhXvuLRCUBjIYo6X+MaBLegrqwCIFh6xKWSSkMh16EPP93lH4BTDQnrQLFqz8aTmdkFXHnusPqN
2T1fUf1FpLOidGPs5UzdQzfe6xGkJ4zbfp5vJy+nVG6T+03GD5qvvP3O2AtFn0E/joLBoa2o6GLl
iledmYivRfP9csMDqRXw7mno4Y6bybkj/Ac2ZiLI8gvWQRLzDnDT+UapeGlPtcSvewgkL9xzzg0v
PLl+mN7XTJLrJehXTB+jXJeMwpBcZDdMwbixNy5CZXoerl3cFzwF63p0i7B3H7UPhLwBloYVwGvg
Wql60NxSW/5a8o9VIsKn1q/U+RqSXffdVSAAluFfIkBWf4Vll7abcUnhFqZXfEcC0DsTC44Q4bo4
y8bXajbj/HtymrGdMH4paZ+7OK+dvTLL9UEXImJ04Cb1momKZuiN4UH6RpFzxNfV4eDvoSGm/sUz
hU5ukp5h7b5pZHReqbYI73BXshWM+YlPHywxdX1Mat9ZtvmYTNBgrBp3oFPqaT+ytOA0ja8x2G0d
BdHybdN0hE/M47tM6zaRq3lzAHn7jyFYL+Rn+qVZ9+966xCCv85s97ja1fDALjEaDx1DBS6MvGZw
x9BYLd+TbTWLRdWb36XpU3sJ52UgvD3NCcU5vG+JtoUmnJ/YpHge/rurv4ojJ3+AgSkbNnAs1BDz
KdXaitCa9onCzrE+5jOC4tbQIXJ2mymi78JMvEWrouy7Hfg++XiN5DIu0c8YbKLFa5xLSyeZ3YT+
SNXKNMBfPLiGODgEMArhdyZ0shc6QIR3xuEr+TN0NjcHBUbgdRkA7G8hqEv6U5Y5R35bZpnJQ1N4
zpkmJTwrooTKs0cK5TbVT7E3bEuqPUnhlFibKOgoS6+xUIQzV+1WMDrRwWfr9uMmpU2RI5LxgXXQ
1ZwJjXaXkcZe+TQWeH0EP7iBmFyDB2Nh0bQHFjBI7FDGr+QzQY/kVk6wxv2hXxRNNH5vdix1u0tW
ksfeDunIpIDDXdGLcG0Ith7AuW08ObOLqjeFv2Xf6O5tIvktHpF8XbEdoszD+gmw8B7fYXWroC2u
27UkWEZLWlOaM0V75V8PNFB2yECf3fpSFRncA39Y3tpycLA3T4lzW9KqFN0Vrr8m56IIuxpgVrD8
TUSviw9eZfNTkxSyO6PVkpXdSASypzLxliup2DVsEuMZD6lPqSVF5kvPcGGQTFlEeVxzPD2RoKXH
etqnXd59EkJc60e+zbY9k6GjqM0W4NBu0BAJFfCY+/ZPyZWHM0NHY7Ml1ydoKhCssHccNOjzTp8a
arpbKom4UKd1SPtIha+9J38fbzxNtioGnOtisi26cw1MGoQP27CTHKiggCXIMmun8ULRgI5g+rzi
DJQnVMJoeasnSQhlhNxwUoGqsi1W9msHJUU43fOU4d+JEtM4L/FCtJLXG2LfhfVB8OR07AUuGZ8Q
del5yoonIMB6lE6JSbVH8fruGiqHN71RGm+BDJajY5viHt1eBMeSN8jZuIvJsYYA43xIglDTnMIL
uPTJvoZx+0hw1j1GtNqArOxaNR5sjqH/Bbkye6VIte1PbRU7R9NMtJG4Q6zOVcy+8WlB7iy/iclr
OHdxtBZ/VOlQiAoXlAcfgdQfPmYsG2fpDC6dmQup9XlwsubOrKRyN4uqfDjHkmD9Nib13J+tho6N
CpaE9UFqZ4G0Y6lv4J8YyDoef+fOoeOBrcSMmkavSpg9ziDwljMkH4DsObTPf8APNV4mdL1nvv+c
vy+WhdxXPigC/ARTrT/qOu3IU0s0Q0FHMRtI9JZ2z3GoguPEqUMyh2Inb6NsDYiUqIW+a1q0qour
SEGxuyA/TCNq0e3NUMIdRABZuf6C8aXV0ozpuk+NAZ0bspKRdwE000s+02G37fO8+piauPQPMbXz
Be3qa/hoW29K9+SUhpC04hXCvSLlPGGiQeBgp+tjhyi95BchJIA3gESm4aFjKS43+Gr6XzDpcjZP
6ZV0WHKVQxibSdA4UV1S2Fcy4m1CCybhKTEuXkLhlv1Tx63MPTEoiI9w1B7ycBmbE/2j7XpZXNxZ
eNDwYpOmXt1bXEcUjy2qj5PnXDax2q+iVKyFJ/GPjahhvOPJ+8OV2pwxiuJAdnkXg0aZlfvvan6m
gZJaRf88RL1+iuEZhVvHMdh/cKeRG7UUf13p2AMdRbqq/3hjgYN9y80uPoBsCdJXHY/52QNxWf8l
v+TDnyP+KnDyFeMAkNCwmaew21/c+ajhTyzvAcOs+yf1/KE4xfidWAoSYAaZ77Wvcxrin1mDIiP/
mw10ge6Qy+bpFiBGDFmeONF+hcZPVKEN7MsICISbVpLb5IsuQAlhRwAGhGzS5g+ULFh+0tbHfJQ7
UhRgK5eCJsYCL+ltGhflv1FGeMwi8GcTS5m49AgpXLs2Ca9zKZKzyl4Wtc53xiIWbztKadOtOzWW
ykSCZo+Cs2Z8Dds47TbjMLXFsZ2dACREsmQPSGr84UJpyvVarxO3yQQTcKPSlcyAwcHKewqzyw83
bJ3xLw7Yu2+UpgPxJGtoHyc9OsOxC0jpH6kpuN4MHYT2m6EZqtOicPhvbS1XQn2Zp24Byy4/uHua
mgIJbloPttBBusvHLoZdrPG/74AhhsRRI2AHmOypcDi5KrYZdQRBSjef11TpP9ZFvDJghehkx8Ts
fOOLZnrMOxeUYxoEunmvbLoiM4VE11+Y60GnOpKRcYtDAu+YKKU4UaGn7SFau6g/mzoPuzuuegv/
ReGE/2DsTRCrRiGPaRLHFBxGDf7bjDj9cEOfIKk5C2ssZZXOB/YeT4X/CnY9RiGOyFXBpckEvI0S
o+BKCkOd2G7002cW91JGtz7XZPvVrotybhaqOO/HqCGKxKYxeI8wsUTbYgyo2oJhsFLCYJxuxAIY
5T2mQLowAQG4iYqO/H7y4GiSCnZfiWnndVTUk51AoOfw6FSpxbXaIIAI644s9BDqGNrFXDEaeomu
HMIOi77Ghtx4H6jBPoISEgHu2GS8zl3Eqfei9NP5AOOAnhgc+HC5u9mN1YZyWZikHLj6jjrLK9AK
dy6ziV0cIE1+ue6QEbTaJcaqj9nQ6cQdBkPang0W6YNYCv0GS3eid5Ix4EurDjG5x0zMax3SmouR
n9qqTco4k1CxPE7PIK3opmAmdYituaI/q9FE6s5lGL7SFidpjp7bDg/8TPP11lZz8Kt0KqZ2WjrG
9a4qrfs9UkzUb9O1l2+jqVqmcrL8NJPyJs235Kcbi8DPOLCH4Ri9MRxn9CiUvjPQMOImD0vlTvH9
WBsOaLAZ3ltuhuSBTXVVcOblNXvy1pi7VnSUQ8FNmQ9qBY12X5mieFw8E2fboVN07TmlbvMzB0/1
2DC2UgXpySS+X1izEtX2J/9fCX3j6Elb4deHIXlgC+JEZ4iYCy8LkeYXDjPXbBCyI29v1gIPZt4B
mxM4YXichsH5JM4vfsf1QL0mSeXhSB1Q/bcXTvfTTpSnYUJKWcQzyZZlC3U28y4h/ZUQhgLhYMWE
r8cwLCxbiu3oTfjQU29E1k39iebWju3t3UyZm9jyo4YCNfUrdr6N5OG1u2y1od72AdSenWec6tCx
yPO3TV/4wRMqeqX3C1VOVwl+Vul+XUF941Z1mv6eSwOtf5uZRsMXHpiW5kO2l0xRfjq9R1XHVcwt
qZUi8p3gGvVmfhT7NsaUvoN+QFJ8JOX7NxBz/FZxraWdecn7H+iSuEXEYqy+700nhg8fxW8vVa1D
VoYOwgkM9+mDSg8ATRFexke3z3Gt09WMYwe01kdDF1SyJXoBOaLgbR+iVM3TOWzixd1Vwkcgqehx
vtiAZfdpLKdlujFjET+DNGBvELC1SPi/rmkcLvjM6VsCp7OhoIIpv01SOhRJhObxKR5CiZVHkLq8
oSocMzIQMkHVHxWS7z4zhPODxziFy2WUul9Ck2VP/izxVLO3+8Tog+EnDIlV7tk85YjsWR2040fY
pcl6w7SmZ/iiXQJaPU5X96T4pNl/0wboXqlJYf1ME4d9tFoypuQEzm7IuGXNoacxs3tA6opvIfGG
PHQRoR2QCx3c6ZXemvq2Ac3mHVP1P599iWPwpB0w/ImOrH2ypoE6FgFYj1+49MWjWbgU7jwqMfRW
KMhd3L4ssI0tBpCcspLF9LJWmx7iQHUkJzgThAwdT3B4BV5ND4G/Ps3Cl2x/KzM+NfDb2BhPIRmu
99ClF+C7AVER3SZwZoGJJTLTXn+J8wBP9Y5/W2sdjuvKY3XBztNHDOVANDCQ4prq4xXOAA92MbPb
9zDXvIBUMN3BLCZ+4mIZdPtpXdrbfqzdeRd6Adn1buVC8slYlGdHVIOZVXglxnPiQ83bcdnwk309
ReNbazXjQZ+7BuqQLcJTJ9k574US0R9CwpqXo+b42PRtKz7KWcS3oCfLz7ij5GJDRYumL09Fw3en
XCbqoaNugSpcHDObEIGMCcebwgtmzpS2PNmN8X5SY9sReuyqGx+TjT7ZrluCI+sZmoO4QiLcLhVO
6yONDd3XSoen8+m6lq51BypezTyTzifaS5dLQsgXg4UzVN2342DT3SZgD7jDRh1WQkr4HFYfuWr8
X7Bs1+pmolDgfgSwsmxEaqd/UC3KaLcGPnHZNSLRfaKHwkR7tmddc57Neo0uAGDCtkoLXIK8R5Ad
r1s4/pZeFv7k/UDUO3am+j+OzmM5bmQLol+EiAJQBti2NzQSSdFogyBFDrw3BeDr3+m3m5gYachu
oOqazJMr9jrin5OpwiuBS7VIzknlOr9xt3eY0gIkF3fkM0TiSn0eIYVevNaqY02IVnwmpLfYlWOE
XGML+SgqT2EIkORq/QUMDTwChGySgfaWjqZMrmxul99RykN6ws65cDfrhMTPTnGFIumDo3Ogskce
txrbqmdsccR2lvGY+HvsR9gIEKpaCxpDksQEWY3OJe2Zn0NE98ck3Zuh0KRnwCla5lsLgb8ETEm3
vofTaNXZEUWf/svzHIuiU3Ye4Svg+NHybagfVyp7/hycvQMb1rxzdxmGDn9PTBT5e7qWNLQl7dwK
CAJ7IMlR/MU7jFVI9gFEDHuq/fBnREY6ID9uWQTVknZho2j7meN0RfwW+xUjzUfNGiZ6Ji8OnyWQ
xhDjJi8JQpjrUvSN/0MVsmaHiQvqpyYL56MZCNE+h0ELzcqyoFkRNnhsTXgCq/CCvaK7kEoQR5em
7d3nIdQlryXbCvdQ4KeyF7Ij5v9IZRb/KqZAxe2FKYI95hvNEnQImnXXCQjdaAmd/gFcm3X+eBNW
qGhJmTIwb8x9GuU4RbLFdCwfX0oAM+I+ipllfzc5cQHHBUkinykYK/nOA4j5YttDeopOCV++99Xp
QbjnJUXNx3yrmZ3iZIwvcsyrnvyPJrpFwD/zFV2iWZMku3NcOaCPlEzhvh2VUYAHvHuEJUR9J84Q
sDAUO0h5o5O78FBeItyuWDo8xKOcSB40+kgJ2RiSXJFbb3XEKHfceTO0WNApcE7YxPmO4hobfS4h
ESWOvm8AM8MbDSl69nEIfH0PdkPrJ9dt2Ttjd5nSg5j4iR9QRyPOsr3qztpxtH9ejSqYyUmNVWuC
1OXTyziqPcStKR54TiMSziam9ECPcwA0Zij1PoWOJflIWSbPF5EgwmNGrALzp8TjACiu6IzPgrge
30XaeJ8t2pnwpcedCBifBeEltP1I2q7OzBPnvEPC2WIZtcImqO6mRhLE2a4lWn0INuGpZ0lFrr07
+NcRbPB8pMSk2W6cIGC6iK+l3KlgluqAxMAUb37G6uOcWErylzABYbIZhzjR90RNIIKGK61T1AVZ
qZNnRrKK5j1nUKCPQwvFm9FueQNThAo+K+h0w+5mt8YOPevGtKSaPiOwkuXDCqcqPTBJi76qGkgp
nkXkaIdyICNzW7qWhRQtEjl+s2nmd2ed5vfEWO2cGtUYec9MDS8fUsp81wEp+a7GRiJn1JkPz7V3
XWdT4u22aAs1g6YVrUK+WSaBZz4bx9nuS4JvQnKtZFOdBoccy73qAjJdBRAW51zrqRsv3EzudAp8
uq8nnDTTzVtY0uoOMUz2NGRZv1lxGhBKJgVxO4GI1F+KB06UvqISO3oLA4tNhKABaW1BnNGxDCUx
8xg8QZ16g7K/0F4HxR/D2O4WITx6V36BxedkRC6yy6MQwqbvw+gNi2YpPkKM6guEgSadnCfdV8hc
0hHICi5f9BqvAHs1KEGcOyjuLfIAve/GrE+vEZnOiHAdmeTXpbGy+lg1uX2f/FBd9NkorzXuZ9Wz
Oz3hRo/DQ+33/sMQ0L9g+U5iZzvlQC0u3Dcr9ElKQP6frq6cpwxWFeOZtWnX4dnWos5Rf48QBy4j
fDJ9GBUjsAubiXH5TLx8er+RTEHN2HVi7hhFYgemIZGMbNwyTs64qI0DAbgxqECHeBJXpxM62M6k
DzZ3uphIVgwZwTFATmVcWcLPODvBWECeS7Zu3gUPt60LqqUsLSFLjgC9Ngh7zTXzopgMcYg2yN5J
D6cnRgwF4PXWvdTTarLjHJSZ3JN+w8ujeyAvkBN5EJ6ZMwewhZaQsx18iWO3c4xmDa1rKLnF6iGO
/mFhmcLfTcfNe5fPq+bz0fzZ8DHT49K/kIXXZb81+pybOmd0I6oGcnJwL7PMPFdwr0DxQebDW58t
qYZohSn5YObQo12AXN8g60uj6FjrBFj/xp35nLBQpFBU1105+51HQLiR1RuN7vxbaL9yAdGm+BAY
kOmLYJHk0MQ7EmG8yb1n0rdXsrpsAbhjj3WxDHYexyqOmrSpj6NuW/NHhildJcvI9YANG5dDC/Nn
QPbNpobtk2WLnxrP/OF4RQ2Oc1jzPnVmJA4R0tbffjLedwJODl0RRyUc0pBxETILId4SBq9EUqIY
JJpcNOrvnOakVlOKkAxPl0nQZNQQxAPbhOvyFyogkrx8t/If20UrEtWgjVMv1r3hHNu0EQQfbOcd
vAcvD1OxX5A13UJPtBLHFUDrC4tm9igVmur8qBlpIAOL/x+JDLQPV8jYeeIiZy/MoM9rQgS6kkqG
BeFAQunQzfIvKhRoJWzM8BguAXN5SKutKq5h2amDz5CCWJe20POO0tHjZCWLDmW5zmaWbuOI0Ivz
p4HLjjuC4TPXc7SFqhH/pINoCVysJ9DS4ep/jykpfHERpV/0QGAt0CB+Q48l28HFI372S0ZlGwLI
M+eLcxgpf9TzEO4pEon+LBzXICkroA/e1bWERyf9sa1O6YwqFhEcoPKHhHb7b8msKtuZzmQvopGP
8ziHxWOXzd6dMWM+b5dO+WTELAaMY7g4wj+1epagPlgHMhMH+5ByRKDVfKZPH/SB3epKmsE6UuYU
xZJRiZY99RWUv9VW2C9L+kcoRQgAIdhX+W/TeFN6P3pr/s9da+nuyxJrw8hv5tD2bOnf1698QUN4
LFe/mbeoU4nejkd6wovL6K/fVsbNmo2T6xrJQ1WKt27K7VvrtqY9lIF1w32XuY5/reMweueZmNoj
HFMVv00FQO6tcXoG5MYs+r5c6Cl2AXo/YqLnJibmqY28hRs28l7CwBJO14TDOr12rQXBaUMl7moS
TsodoBKSQRl8+fOudmXyWi0C55Wfg8nAasR+MdzNIXq7rZj7vrzHW1JT0VYVqp3FXcRVLIqw6gbn
KXCMIB4FarespPZ7ETj/xNOEBSu9EpDWVH8Zmw9wobsEq9TCkzhHxROdb/wOfo/hGlYsZlqjiWK5
VbFw8CLGJWrfctcTM4DIrtZw5LZdUjvD3VqZsdku9D3p86TajkNsNirchUjMMBJOjPnAmuFJmZEZ
d21USA71UeCN652Rn/GmMcGUwoAVFBQP+OT28bGqe9yvTVE2Icx02EwNa4w2zpidZQ3+nbaxDCer
VI8Ifa0TuMjDseHRVBS979bimBBoYtd7XMcJC9nWwW7f/fKatHUPdF5N/bpUYiW5y/ebITzkadTj
I9cJHuVe43F+Khs58sFClgM6gch4xG3JMjtcLt2KjPEwE5dT3rdBpfVdlg6cj1c3ljXJKii1gwmc
HeechHvQqPHIWn4cv9hDzeo9YkOavXZJiZaZCBRYCVu3J9R2l3XNWt0JhvWoyUomuGDCgmgAF9Ua
3PETI/Ti6Fb88eekwO8EYo1VBULdZlTOJRuZUx9XUSbpr7ZAq7mh4W/5j0prEyB2MXkBaN6n7m5w
52L+yOLaI4DNWSQxDaKotmEj+ytZNHJ9FnDm/EszFcChHHeZzHmkEZ43KSUo8aHkUTBjqPRCuStb
MExHy/rgH/2PxRuQGxeRGUUkSiou6QoKUAw2iE4KeuilY6U6bqPR91b6Y5DaOxfCJyQELWy1G2o0
xLvQc8biSWRk/nWbVhOee98tXFzIvQaATfesH/T4lHl+X91TSC39q7J0v8w28zjeKWfGNegjxIVd
ouvh36D8NXnANe/dVe7YvSDzFuXJbz3oYBoziGBgUBNns/hUgkXlMQuq3UqwCUrb4S6bRzjIhY1m
tCbtdCOC1YCiPqoMdSw2oDz4ynm/7B6wqC6IZKHk3AwJIDGkqCKEgM4XI83Rb0NU3SkoXn1awrVn
3UZiZrFFsUUYKqhm3EghZSABsgZoH6t2a5v7ufZo06sWmDRRuzPawZzQlfCcD3IM3l3Gtm81yl80
L4hw7pMiS9cHZ5pE+RfESJf+qjBcQtoBE7MiB++K0DyP9GntDtaC/ax7h5K9VlQmJ/Tw0Tva4OYM
rQzVPbo4wUtPO3U3lS0qxuFWqBHryMTphYVDa64AdfEVCMSX7ta2szufRnQF3r4t3UH/Snh4MYQV
ED4enJFMh93MtfcVdMjpj55WY4IDkuHipnMDne3cqinCC0806RQQ/m75DLb5YDNSdDul6QUgifTL
Zeb7FlurGCzftegKUG3Anh2uXdPE63hS4+qW36sKFufC/8GUz6nbzr9Ifp3FneMJ9UZlKMuC9OY5
A7cJnQFtybbJ+sB9m0s5L/mR7yKPWURjH1RMFok4/dsk/hgdCt9krymrVGLWcl4+bHs3gPozC8sw
Yf0dVsOfKIvjDou912GiBIVXuAdFhVbcs36Oor+8vKsPDJeFPtqFNonFjg7z5tsfSktcMv6mzpRg
ALws+xxygJ23s5IOKFOed2Od5Mp4Oy8oGOyNRdSjoRzTVLbPln8szrniFOYMZfIsX+p1mC9JmIFg
aLlbSLfJaizKjYYZDyRY3R61PNOftGGyfysxll54wiwq+inAmeU1mkaQRHUJ5TcGQvyFD0vJkwky
MuoTyPbNW8HmpCFxim8dM//iIjRrQQwePFTib4q4+AekDEQFwrrq7YGkMW9AZBE1M6MQUw6MqAL5
CiJSE9lWTI7/B42+rI8W4ZF7zm8EIMopMoyetMLPM9phKk4F8PNknym3wfeJOO5qkyYOiVLCZbH3
XZx/lC5OdBbNjMeoX7P8i5e8+2uxuUOT1cJ/Z39ELt0CFTE8JtojtJktWvNemcglwnbq49e1Lcdf
YKaYXNe4HZC3ESyNw6OWU/VFVRban9zxuV8aRSzmLh67dL5gLimfqnAM/kvAj1gy2T0bIIYNIGNl
yVDlW6Th8/pqZumd+wWv5Nbx2VpuByayDSscrqIjC9UIKXA1QklJKyWf66BbctxWEKk6t7hVTI1b
+iwubpHqaM6zmXEhMaPnYJiQ1ZTNVJaHdJh1t7NUZkRBQmQnURihMXm/c8PaOAnjGolMlzK7BE+J
mJHazO1IKBm9w0hMubPPlVL3Xu6MaD5WP3vkemETP4WeB0u+M4rFfT3r1mxTh9PpQIrKHByj2dzY
4MC1s+Etym+0oaIL4g7djsCI2ce2/8zdFOxaAEAIwy9pCBP+g565qeeXLxXCHN5zCjm5sRhVoMZi
j/b6JzuGyAE2aO1X737CSvzfmoIK33ZWOvm2XJjlQEQgC6eE6hY/u56Ps4pnfnlls0cFDQOQbpw5
RA+fNHVrJLzGOj991qZXWdZhfqnXuElOjo6r+yonOBvTXztN3mZOV5/sbslUZzdhKPuYccjFl1RD
5Hulcsiuo+iq7GahDet7S3KE+Lcoj+QpfLoRyB3H6955bOByx5gU2i3zYwXeSGfxq+9irjm2pYfS
8gzYu5w/JrwByFdnFRbHkcnZE4TA4HtCxocOfypd+WGjYZzvifkhyhN9LMBmWPw1IWADJvxNkHgN
m0a3+ofLIrgnKhcBg4/L49lYj/xhNBNSPAYOQ6/27K5iZb8JgGV8qFw1kBsjutL9pdY59Y+K2yhE
Cu7IvGsO45QXtkWETmrCCDwMASEVfKUCsVxDKj8Dksw1ctpAhM4dmhVW+KwLWxF844oKJD8E+c8n
9DiTIe4Yae6mTHvGD/gZLTgc0S/YpVO3B2RfLRqKlKRbwnFX4nah8pzvwoZk7oO0IrhAloi+JgNS
czcWrt+8U0dOGZn2nBWfHpCMVzAmI7EgcfVjuskeKzn7r1gyzE/CjUzUhUtHgEecZC6Czh9CtAV2
57Ww8DCmzPV/9NfTcppFBq6vIQDkFU02hz6GOm7jNhJsQkzrMaVJrFbRFUzw+hdVyvqJLdP/C9aY
X8YLWOswwcNSdzBIiG5ROpjuUsJc1tM6UjJs8ZNgXQopBd+JiHZXPvkwnE8kcYw3pyDN+SNz40z/
Qj1VCWQuVFztvUo9vd5BK3SWHW5Bg5+cCBXYf+6Nu9VVdEm82wYwYIeuqvxqG237cwOgCbaB8bPi
GsGzcgAyE4vypAR/KttEqDIZBqO15/gEGeHeA3DNsRVOnXlam4GUDWT6KQnWI7423gYSkVOu0D9+
I5xvjPCufzLwycTvORkibm/UBISm4Eurd51fltnDTd3+h7eEPJk+K5YtGJzMYxW75CfPbXOQ1XlE
PNc/vCyIP4fIk6eRWBQWpJmc73SY9fKcEcoJk42aH5o9liPSVdKQtX396hRZSSOW0jWTZYshfu9P
JWE7cpy8Ae5aYpu/c+d1Zue37rAeWdzmyyVgrsXuHeJy9Y2OOOSDyHi/649SAxI84ivw7eEWDrS8
qtyZhm2W39ifwC1IE2Gt1Ubhk5/xnlO5So1nDHs/kKUAjEGXN6TVbjK0KhtRO2TnxjHl1EWHZd8C
4kVzHh1u1zkwmIIkLU8ON3Wr73ovFeuyhC3o0ldbn6B1b7sS0Dk9F1TyyQGOlniqY9CbG3H7lhls
lkN6xN6Th4w4ak7UIh4sSiJbijshgvJE7CRZFbRIa3sC3INQIKO0/8gWg5kh5KQ9Tahc+X2Rn/0C
SKOjL9hjKd6ZWLeUPFFHHiDrpeWe/QXJFVGiHNiXk4LUFXDk/rHeguhulC770ln7HaTGwVn2wvNb
/1eyTCu3DU5+xEDop1+GxFtwIq5pez8JrufQa2x4SKTLZIqFbLWi9C0kebdoPron+okOEy8+op+g
bP32SsaAJatgTsc73vvSoMsVzQvCDIK/0XPQv3RObiOAhMuY7MdaqceMPeEKPxPDaNq161fN+x7T
XY1wjRnLKxfXJos+QCgwbSOoCThfiSowJzw37MABycDca2n/kFz5oZcdfU6d6tzThU37DtJyNR5Y
nqTenu/Vxeye2IDdUjH6675lvhP2u65m06KPqDoGzkeRgqR0n7w8o8trO+U4x6H2l+6ovJ5PwUvZ
JfAoxuhDMmcRf0apbEGz5aBEaAQzp51I08j8zPBdIlKgSO1AaNYCzqvgYKOxsnPPK8ZktXhCuLgs
D1mDvYpnGYxtPU4NlylJCfcsQ0cGoiOn2xFAgvpkyeEhhKWvHo5tBXL+jGQShVWaQ1TYKpwaLzcj
WML97LTYJKqpv88cClyyHRd2O87sDcyG44GqcSg8xH6EHMQ4hdAzDBfrcGHsMMFwdJK3VsUXTf4t
sPo+iB+ZqsMAsvh07N4Ecp3/TNlAZgplQwKeLiaV8j3IRXEfxnAMSGTGOYNhGyn44Mstw1KO88hp
gy+JoAQiXouGd9czL2fEUCXj7zXuSThh8hBcSN4gfbHJo/jq5k4QvrZiHE8FGSD5RgcT0giSwBbU
ZIzlb9oA261SVEeYnZ69Y/uamCfgRxB8mdIHD6UrCKqq8ab9rKRcDjsElFZuxc2mcNJlMsM0UiFd
uIN01aKr8uWpSRYorqMibYACqAqCA/XLaB8bUpH2BQ262ceAOPy7Pgi7dt8RZCI30wiO4JBnHhXX
RJ5adp7Bov208YzCDjsioE1yAf/rVvLjTok2YL0htpCocmL5lK7ndrIACdOMgp03WRKsDiari48D
mxtWuqblin5o0JMYn2+jb6ZTnvf93z6bB4WiibznW8o3OAfu7W7s0+YO72wbTCdNGl9/yYVXuOh4
uE7f3bbBfVBamENIstqSr8Z6M5vNFs/iFqE7AMeONuazNU0+oThY2mVCmAne5SMSRX0EJ1aKV4kY
PH+C3xF1DzMgrJVzn9rCzjAX9S0oNY2w2XmsnpktrpAW0KvhGd60DNqyZ10a1AeGXO2AxX1CRZxR
u+NTyuNeP+CZIAeIDcCN0bISLrRsa69ny5DnU3/zrZQ5mXZpzkDRDZX+vaTkDpxMEnBmbXTB7Jwk
u4GoG1S6HP9sxouF1Wy0l0VQ0UbxVMooO3gJIZfwWUZww095KdzwBmBx+vkpRKKPzKJVTTlsciIs
l/hAg1HIdrcudfhXOUWe7FrXWfs/Dclt+a5AkfyA5Wx+Tp0osxv8rgx6Zrr4YNtDLr6vGEg+lR2F
MrvJ3l78wEelqTDuP8VOnNLNWELaD4RmZmeDaHo5NpBq5YdDt56R0YL6J9tOThaD91vTAi5lP/Xr
xyotQtwtL3cBSFd4tkE9C4fsa0jH8pZ/FVrdPviMt7gPGYCiYQ9UXkSsS5GULsOmjBr0LMKk8Nhk
woj4YTTIS64BFDk2gmWEPnLHXafkgYxuJyDNgnjy+oEDMJKIOmPF/hEjPWCtbcexJMkXNzFkGcBU
0EB39G/16G08Fo6Q29GxpcW/wEeFxmnJuYwOn6wtAGo50Y1IEqkDEufOaWdvuR+rWDXfDANnpjeR
KzTm9dpL3WMF/giVXoGhHYM85Oc1GPbI7/P4s3aD0NvLOZnjqwdqZSTZ0p2TaH2fua6+E9RwM2VU
L4rfhLvgR9g1KERmit2+cB+yNLx5p2h+X7sSn94Te0dfvjf+4ADx8OTkpne1WDu1n2dwLnvkwvn4
I+khZMRSNYGN0U1cvuqBva0q0TLWERxbKh0/eQyIR3dRNKVZh9muWKbuATfnlO85B4vqEUCUREsI
4i6+SxXSjV+dS4P9Fc093Ke928s5YnmMrDPBK8+SRv9TlBPeTfobFe8+Nxsej5Ep1iUUMJffF6x5
SODLvhEpe7eaXZG1rPaanYdpO9xT5MO+4W8EN/wZzuOq4xeJvYGlIiuW1BxrVsvTVy8Dt8OZmzTO
wdaddo9BO1Azr2ABE0hEhoyNXY8iLCT8KoiswDRdUmJtPYcMFfbcianvUIGHMeFq6SpZuKBqmeJz
73ZKwO1qtV2+amKDzXGSmhUpRF6cyR95Rt2M8NJL4t0k62ZBXGnD8m7OW68mNz2hg54iGCBfrlVw
bCyjqAHhA5dA9Ajzg9sBz57LKitMBNTdqpmwn/YpKEszNUBdADMHjXdcs7WbH2DQGsnEDUIOgh8x
h39mRh7Fvi/DxRxHPDb9oUGbnc3bUg0lifeQbsQz2UEkazKc8rqz8JueXOFU5gVnHpYeH4BJHU0M
nkFNOobk8JneDDPF6qWABBEDockPqW+g4cJjOEAVbKv8VAJ5kDUGDA5D0tMm4/LWEh2Uic3Cbrz5
yIdh0C+6RShL3lKniSWyhtTLbZ3ZxO+xktPRsj9mEhY2O5NhLeFfsq34qsYlr7a47Xq7meNIyI88
SLosufLeGB9bdI4uv8ZLADJ/Q1wIpzQjYUGGXyy6CGqZBhG3CbJWQ8HsJHkNrMNmAE/wivAW0DE3
/DIdF/f7zOzDv2NfkYsfXaGsR4o7O+CLEUvLgDCJnGko1GLSzLVANg+20ciT38Sjj8RwYaVwKTWT
1pOVQXpzOwqfU52oEDKvMM+gwRuY+W8VUo6/BXXc9I2+gbEfEUZeMJKG0kJJkRBaeq48a52ngRAM
uippeeil22qt8X+zV783oMflr8CHoDPC1AXohBO0TsankfKrDS9Ms3tAcVtcnyn4nQq7b5E+GIhB
NnsATljb4FADWWvbPb5frwSxWAkjgi3YfHzSC9kHFvV6kK3TIa8yU3xE1AHTNeDJG4626simKOMw
tazRqz48TbM72GMjXBL4nF6CK2JsgdHVustCutKNMnpm3D9MyIATdJxdX3rgwWwQkKgeQ/val6Oe
zwW9FWpQPqRyV6JXY5GMWoGBWVakTyhlW+b8aspJNmppG7YLPohmV1XU/DvHhgOlEfMLurWkIp0O
5bS36f1lSE4MbNRyMmz+xI6VlnjxeIDCkyBU+YtTniFjmWl5V/sDIbZet761hfDGvSjzymIL73Fv
ScwizJRUhIoAtwFz0WZOpjMRUdFPX/vEKTcqCvof5CFKfdLauA1fCQq4rUbGok6EK7f2N+o5Ym/G
2YeuUGd9aQ7M9WAg523vbGui1Vj3+ZMzsczjROp3DZ4+i9FkDeRXHtj6ijYkA6iXr3RRLlU7BVGh
ZkwesYeZLQBJimG8zdNr33d1eAW6MNW4mQt0bDEh9t6e1RSlmoljIktMlvJgGafOUG/Ws1o5FCE3
IuUNkndnqNP1VIJs7Hm23Sq6cgogkxqmYPiXsHV8EYWYWfniOEMp79bUw5VE/sFsijqBoTgN2ybI
g1ptZuxyQCUWzTvggDwlXinU4V8XSID6tfgUInuqG40AhQYluZAuY6ZHpOJZeu5DNYirmYtF7UmG
SP70kwwC1L/0gPfwy9vXLEBc+amrmKlcpcBp7SLFXuDQ5K7zNw5U8TPgKK/4Ntz+z+isC5YqMv/K
rUXp9QUsBos/ObysEJrolr85adE+YUkuvfNKctu/ItZNDcoJwjh6vmZNSQyMrceaL7PXHvrmzzCh
AYNGGobrb3Kzksca4tNyjMpStVs2vLfwmlqYem9IcyZkpjPVCZVxInduU4ctM1BEjr8Hj13TYeiI
pXpcByb7z2yrSOHg80lqjlvikTYsDNSRFglaXtLnryAU/P9UnWYnJNVg7jFupS+yHeP2kmkf9AU5
O3DRdeCIhyWecP4SLVo+TUJO9aHUixuQsBRKovRA3bYbqdP+ua3mnOE0h9EhQ9xcHYO0jh8DyWr7
NPlMu4jdKUJsqRNRkXunbzXwKJlEYuMbBtCPSVVaDWp8lJgb+iFgIBNnzla7KRYEMgCkOTNjmc/G
cXF6j9ZI2oQqxtxDBnT7AJeXuB1HGxynLuIhQmqxxhBDEWrnWHURqRg5SoGc6bPsiOrpUvbQBIs6
v+pgBkoI1ybzN4jSYlSZOJ1upzWmtkOreY0/oxgj285EjnpCdwS0fqxs/LstRfYtnUzcVYzJGcT9
H9LlhArZfr6utwMR7z2ixHIZYLAPGaM0cLzVnQJTgT5s6MVNJz1HIRlI4MzyG7RwuMIaMMjN+pXb
Ruel/ee61MCGJAMoG6ZOzxNRBLc5E+4/pICTJJvLWcthJ3TTLle07XFzhzgNS8ScJR9UfYsmxKuJ
X0a8HupiVULiFc6G/K1yhuYrIzz+O4Oy6V5uSc4vTofkcsuWsbq0/ErpLsFKzrjGJW/jpXb78DXm
HH1Sc94U6L84fAUa/E68lCB1mzNpPNOBvR+fchAZggj9RtmtQXzeU9wAjp2BP0dfjK185BxQyoqj
UJnvnUQbpP9WIdbvgOUSiYvjmh1DCLa48pxCBCdKvYU1ZchvT0K1iLGq8uqENLnCml2J+INor1j1
dwMgQcl2nCeFuUmtIHfKnJkZCUzrxY6Tgb+F0P4eqdUQn/kGfaDNLtrnXSVUzqKjCenoZiePgHQP
Re9eBzyM6Wb0Z3xV3LzVw9KldsKeYF2oRJ5b7fwVus7dunbt6xjk4zs+R3A6oRPk+d7E1JHbcXBv
HWIaN39bhkEwT1KGbB+VM/Xf3Sow3oeDJQwJsUimg2vhVXr6wnnHeBb4sP6K7cJLOXqynTcs98QP
safLD5vWarxr1wg55kZXUfzPRcKTw6lbe/8UpCR9b2qAO5ymqOG9AzLyoLof20BVh562zt/6plXd
sywjFuHE2oUH5IEjGR9Eud5e2m54sTEUlj1r1BtKEBEFAUnU7SSowX+h282qxMdxhNBtaweJYSJO
Eu9Dsw5Wdz1pYPNLhXsaqI2flMT2IlrC7OxMYH38yHHPwRgWxLnkHWWxHiJVXZGVkREKcKL+lzkr
0+iUwv45qGX+jpMs/org4Nl9tXB3o+YI6UyHyeBsT2X3GDVUids4maCm10MXf4DWxn4Etkmzmquj
lmFQzBIP0aMC7IOucdwp45OFRVBVUW5zicufgHtzCyWUjnxC/MPCUacEMc/Ecwe/Slf73wADJkDn
svM/iwQ9yQm7BR2xXyP2IexrMXtNnFH16GMbybm/U5E/uAKj3oNNO3WjoMI/wEQV4C7fFSpYz1DX
ZxCF5QwyUZRh4+/S2cXv0ti8l1Tz7QgaE33hcGqnegZsBk3DPbohCkF+qpLwogEUyS7BViw2uDuC
8bftaHk2QYdV9VL3KjtVI13CdWmTFkB4xwRgs9IAqX3ijJk5cHYvZ1oKiRiYKFftPFiJDcOcRETT
s8dg6k9vjEUT8Vg27BH+w1aDT3s/mgbY6GFCTJ3G9yz/CJE+smjw+2GfGTyl9B/epDI+5zx+dmah
UmBMYTR2d9Wo/D8c4sbsVZJk/XYxRfzR45jov9cFf7XcM8sd3K22eLcJ7JZ++dkmhb6OA/YB7CVI
CUpCoNAY7/JFju09QrylP4x2qREUIolx5p2iEot42j0HF2QbMbp7YseLI0LBym03+VJ4IYwG43Vv
Gs5rfcSF29QPC85QB9tkBO95C4KrSn6R/JV6TL5XhjaobhbEwyxOoTrgLycRB+qYLra5I1d7tRyM
6WnlgEbnRWxgjAcZkdEZ/chAMynNdAsa0CGHBpa3YrsqMf9J1rCTuH37sjsgK3LLvYsi8UnFmMx2
piQ/iHGKU/zJSAjw7qNGU7wykEBuymS/k3+Yyo0/IS8wtXKgJiIBZ821jPdHC7aBBNdueWpux7+p
2/KoGzWZU+MyWmarBcLmxHLHi7+J90IMCa5Q6kPdJAi9DQbf5ESCzuKzOJedqK4qGYfxmwveS++B
QvB5ZRj2bhCdWj57t3r9CSVEHD1DmbptFJdVAicoFh7rw80xnhzsCuqLOy4OvJNUMaJLqtjxzSzJ
kh7jGNP/pu1nTGV05EjW6eUFg5XEpXnRlIyQaXQRlNssoObdViiU3CdFU89uoSRKPXtMAgyq3AAg
pPIVsjNFEdRH4A1BoALARM3yi6rHIxcggAp1D9xR/fQAOpY7xhhB/zK5gtA3ZuItAiLjmHOZA0n6
bVNK3/cGx4Q++THDISRUlcV6nqzTZomVM74liQrqS20R1G6ZrDaCeKu2Cx/9/5F2Js1xI2ma/itl
dW7YuANwwNE2PYdYuYgUF4kR0gVGbdj3Hb9+HmRb24iRYUFLTR3qUMxKDwC+fP5+71KMjdgCVArO
BuIpi1+mpCW4g76m8DgN8xAI1MLH8xl+e59e9+EAZAYe40F9CqB22o8WBNQvHXow664mtbjdSZ8C
Aw8FE7nPlPC5dj3J7YtbRD0O1RpxX0iCdl1DOvkOQoLum5QA+wNkwFFiFk+UAbRUwy/DT2Wmp1fq
iql/rDwCnIkoGqTaw4AzkQwZpa2zFVzzvLwLgryJb0lrcOP7sqD5s/EwMKRljdYjB9zBtNtCsIkM
EAN+08JdFQBc48MEH6usPKICUKs1HwqYL239OGbKjz91SR/B7+ezsGlNMc14jhnPNx4iR7p1/Ymb
xkD0aCCDjA6UMbcEUVS23zqHEoHKiIlFh2adv2jLO7Tam5ofscc1+gohVKeueq1kdODIk8YDiPng
P9lBXDVXlDEkCw6ja6EZtyRHSqYaO38Y4WaH26XnI6+EQvO2dSKYW9ypaWfTaxJkkPg2cnM/UxSn
lDkNMbM4XRg1pCN7BzY9UGGbhBnpmzJAcLN1VNRk3zEkwNdiDN3oWNlDcD3ayFgAlExysSCN9J9N
B6QD0lw1jNeyj9GE2cHgfPfJW2/WNcA06UOJwSHqer15DxROFEkSM1c3ywnmLKirc/BMrIUAvPGJ
ogFYYEsDTQjzzbyR9dXci25xq6oQVAkPuictmykpMRXQWJHWuZ5vfBcpE5jXiGdk1WtRYRA4kMfT
gAsF66SFoFKnevxq5FH6OIVeGCKcChWMTajYODfjiXcYS85HJJF18FmEeL6Azg/GnYHIAaVSw4Ja
Q8ijmoe0ZvdLBG/0At+6/RUNJWwkAwo+HeUyUvxfcMgAUDciLMspAH8gvEaCrGAT+/SQ0fptlN8h
hYT+DTU5H2Z9SJwkLjYVdPsjvH6ae5EzDuTMojP8AqfGJDCILJVrRxFft+0Bxl/aeenxNGY23ddM
0js8DQE206TQ3QFb0fR1ns1msVQbfGMdup31iFXQ8DSYfvuFzMr8l9nYyTefvNkb0xw6TBxLiPmr
kcMcmRvUolfAUZhX9VTV5bbGh8HYelkaH70uxwJPwn/+EqFTezbgxofQm6GfbAYki/dZSGDWyqsL
+FeYuNXfm4RqhT67mTwipbVePGGZv5Io+iutqevc9ayzGnZ251QC50uZEA0I+5juXZDLjSNN9sUR
6mmyoYuc3WqYmTgfEXNcrWAw4qk8YFeas+lV6BcnuyK9CHkkjYzYZ18jFYXGUaYdREKmHbPfzvGE
jKIKIa+tdCO4EXDbM1IUfXbxq7bLxlmTpln/pM4qoq055G5EAZPj2hnnpnvbQjoUKKlsOuG6KHnW
inCbiGuF66U3jpW2CIvYrzrCoiCuagFHBb5i7Pd7NoPs59BX9jdjYL9dDMEz46Yrneq7S4vPg8OX
5SS/egDy28DA+WrbzXZ131pSP3PmBM4VSXzEN0zwZjHDyHlPq459ldubEbn1dQ0Eir1fH6TPddUQ
SmlyXpPoW9C03UpaLr/spjM+DTCCr+aqND/iqby462DL1NAzS0IIJxzt68GLzWwf+QEitClM9W2d
zt7nHBeMbt3h4wC7sSiQjUQmRQosEOS9Hh3BBwPSTHU9ZNp86vs2fKx8yVkY2ARoYToQjPey6XOM
OaCSW6sQc7JbRH3zN9FTna9Di6zrlTNyC6fDKlHU2v04vgxiwieTyyh9T3rWNexsKwcTDr3sWkF2
6tddrdpH2mrVpziYirs4Jx5rBWcG4Ew1bvOY4voITBO44y+ZxHBH6IQ5eytp02LXCvLJd4ZBAv0a
3jkBlroa56/Ip6pnXfcBJBKxaIPbXubZjrqJRHPWfdGvhUE5tc1VNA/rIdLYW0GmEyswvuQhTkT4
DdmTC0Y0FCraoGGMnzwuti5Vo5+9dpbhfvfito83zAQyskquZE8ebj/8DImOZ0sTobr1FpnCeg4y
A6RtLpPPtTfBU8mMQX0ISpmbO4/KqVq5TcwGGtQAScQGsa+uPMzJjvU4uoiPHb4/VYPP1OBAgyDE
3oA3e1dG8oEsRPYpDLnka0CfiElVdPa+mdr0qDozPWLckn9pWwtipRST/YGGQ/zJzx28oNscuP66
z+Jsn464/W1G+tpfoOFwQ/LdCir/MEOConaIKXtds8B504RtHl7h8kBzvEHe2l/bOddn7UP4xt5p
os9VsxixZypLygGCbSBZSVfgZszdkTzJZHa/k+VeD9iYqfqYcdt8thyD0GUEIBo5UGU9TqiFxq2B
EutrGob9x0Ej0qO8NhVFW5/Z80LEAgXDUi79bAiYXiukowJOZBB4wwa0p4m3AhIQRM4GHHjVdN5i
v063BTSncOWLZv3SUHfyBOvxgcvuKqiDrl0DDvUlfXGYAFuIE/g9k2ucHBTBX2I1JwOx5kndaGzl
+pBkiKrxuYIF2IbZu4yt8l67c3ALMaYcN/jfx8GXuAmtXxFUJ2cFh6sBXk9bRBhZWLxGWDXcimhY
zP8HiTsxt45AE6wy5Qd8f+X0EbC2xv0DxtZdOI5mdi3jEScTTDsyrIrMCmfPmItLcZXX8UK8xIMC
36eqFsHWwHq5v8WqkmaiXcPwBKyQ6r6vMuNnBxl7r5afjl9rMCCdI9H0uzNlEvZ7txDYrV4tlNek
xpPQi8vqORkz95tXNwOnKHsgOlW8QLaTMG1clYBCP9idjc0mFzSsejSmaeme1EN84zgnq2FVm2Y2
En2AgRz0UGSE+OhU6Z7E4gKFUBX44ZUqC5xG9ED1vg3xH1Ns6mr4ZZFgFGwlV6GWLnZjLKKEsrlG
yimPGKzTwx0dTqJ1BF5NP9fABh0z0t7NATyE8lecaLRGMPui+9BF2nuCqsbRjWwtuKMnTBtLiJ67
nZBDfkgJx41x1y/8F4j6yDr9YLD2ZUvjko+DnlySS7hkZo560Vfn3N3MMvtSp1ke3lJA2B/5/hWs
8DIOvyFBLj5nOgN+Ln07yG4CHDYA5g0BQhDRSmp2da+LZ5+EHMrnJFB3Nion7HdGZ/gSBC2nND0O
u96E0gzcbe+QY78SZlbC6wGx3gx0uvSqj1FIQtRv6o8WF1+0+cqovrHSycNwHL/4NaL6IU8WigVE
VbuLX7WHgtrquEnuchHiA4Uyr330iBsCaoyL/BoCe9mDP7nEji1FJ2CHO5qHFJN5+iH0ihctMzE0
2FXq/DoNwgX+bxL4gh0iYfIK6L9yGlUhbFvLGpmlBMzk9yOG298DfIoIu5mrqFqHbRK8NNBJRxZu
3t7rIhsNmhgs1pWZdKhXUqtuSTjw/J9McOAcnIZzwPVYPLMzZs/BnNf5RrXN9FUivXik4dCqNfB6
hdU3flj3/twuM4bMuoPrTsM1SbW2WM+NJxY/Kh/zDBn0SYAxyTgfJVTnO9SACCtEh5EGr08Au7mq
L+HpEzY94Coa4vHIy+C2P40S7y5BY5WiJTFUsUk9w7qTFGBktUSZviX9G6kSn9MsNlZt0TqcRoti
rCVgUqyNoTbpYVOdIAWSszds68Rw6i0kbd4+25D7ktoRmG0IuQfcoyqtK+Y/j1Zmsjo4pub6lo09
OEYL4flxyhapFMWt3uTY68cL0IMstqKkRTeU2lzLOkQDVzWqGwJbor7/TKhh/szFu/82hnGCrKgh
JscAaijXOZhltgqJFBfrYM7k3mwJO6ReXcS7tZUnL1DW65cG572Yw3FRMkTGRMfaw8wbP4aYQC+r
j9xfbCra3aA9ifV2SNvhNcQV6zCX9F9XjgWKuyUuLnKuKo2wbB9Qs35sdMfVC3Z4DPdrSKMXy0a9
gBUnwfQ3YWPkT/AKQ7g6COTRafn5+CUsqbXWYQ5SucGrUV6zc3GhbyChpBsDusBwhZQguEfMRVfL
AvnAlTHi2CGZLFPxGq2h46HBjwLOAFrdmKQHxfAtS+n47FBGNVtJdABdwgqyDXBnXRsbuvh9+AS+
HFBulYWxGVFCivt2jOW48fIUntmkadNetySMfkLP21xhGChoD87QHWnX0mKlhW3G3TbuZh/rBaaE
tcGJx/rSGS2+kTUJlO11qBGz75bponi9rKIt3Ww8N7iA4lYJb7Amk8twnWpnIHvmAkUc+ISXIKnj
Y1FRXqXaxhtC24QbQFIi95XOaiOwQPSKYa/lUHVrik+ODmTK1ZNLVlmwq6Qzfm2icXF8qU0Ew7Rc
bRgM0D2I7Wq74hWs1ca2wESGsjKgG3+OMbTBJUaSobeqcsiXGztJ8OIRIoIcUuOojU1dVMjXtsRk
es0Wbn6c8RuCJqMGsqN6OFsEsbb2RDPfW2xlmzAZ5ms5xlGzyzMnPehpCtWqxGULAgb1QnrVNqVH
ijRKPn9PVhfXENBDrEprrja/4i5GA2m2sLmuM8NtcCuklAF7tAfbvwqASpC2j+Rf4zeU3s1Tbxsc
L0Gff3Jc4k82yCZ87z5mf/7ahUNIr6iotNxUuT9wfSXP9xvAAF4j3diUgEr08qxHvGHKeoPeMn6I
ktoaoDXwxw2C5Zl1gZSEzG1NkbOxlBEeZzuD9R1EVvCQ9rnVbkl3sve9K8hUGlXS3VHvjdHe5EoZ
rWwOIsHq73DTaYxEfsfgKX6VHV4v67o08voTPu36MRMdncVhNmuxVx3MUHjLNZc7eggR/t04UIHx
mFX8iuw0/4m4XBbrVPhoNoielPPWsJ3QQNGFuoNtPTLAVLin4LRHcReSetlvODBrKhmcvY59ojHq
q7vWebWdWddoYywJETMIl3Rqp+uv/E7ZECGJsMt3mor3pwUAGWxieOQUmMhaHpALceCqgrYdIqz2
pwaiqYEkTBczJVRx/r4XqO6xpVDZC4whWndl09pbABUYISB6XORSnBY+gbeVHypAOTRWaZ0PnzIM
Dd0VhBy6LXBzSFWGxmwCS8ZuvNj1Ez0aZCq6aoTKXGZxNmF6D9za/ZhhVsXbpoZisZHwNY4Ju/uP
nO3oecKCNlrnypm3misn/vhFoF6sLs5vRUOSycYuLLroliq+Zq4FjQYPqfIBY7Pw42xpG6FBl06/
QGnHnwI5yxfKyfJGg7fGmxKLP1yr7DbbpriNvoR84CeaVDCFkg5oPwoLjOsrL7fhlGcL0uaVXTPS
xMmInULMk9yzwvA0otbthxLLd6Kdux8UX2CoLMoyTh8hzYQOHFVd9CZQBNvzRoZTxyYiTNV7zx5a
tHzXhr3jrkw5DQlym1q4fr/KNH3obj3LcWo/RIlZ0F+GaNV8JQeA1+Qm9JgBuJtIWNcBPv0drZti
qmAeASvTZ89nE8RrLY2MDnDE/FxiNFor2rfEBY70uifBSqlk4CU2px5c2OvFpsMi9b3CPqRNPGt8
MKHNoKVQ7GDVg2+6Js0bvAUc8tdiJ+2CF9ORItPrjm+OArSKFcb/eGRhY/kcEwqNSf5Qut0t0XWe
vbO7KVZ7h0DD/DuaVtPFL8IsmwEPxrJwthg7YJJ4Y3k4s1L/B7LDdD5MpYOKF9BzbO9C3blNfqU9
MpecW/T6NCC2UagjXsholTjubJsEdYS9xYpwxEYlJLduJcD3xXJ74IaPpm+kVPOM+SHFpz/bQ/mm
dYeFJ5tkZrcc+JxQjXsTkx9orEeZF6ROQHYicBWh1eIFNmDUHpM+PmOYQzLwOgyRrGO5YLL9oP4J
D7GHw9gqruGlUllEuURD6yiL+zm13sYmsvReQa0n776GKpI27E8r9NfG1xrA7Zdj2/ULWG7drGOs
BiioMoJa1m3kqwNNbRJ8usKUcPAUoeebqEBAsxGBTq113zv1r4UyTAbAYMeL7Umt0OFDZSfrPLGw
HMWA3OY6Nk6/tIPQmiDsbKQjBK2fygdJQ7JFhyWuoBSaCgiirO/KzlDTCrdv75ubDtMOp3fQeSI1
WphHXQuK5toWrLiha6MvIxT9rwFBedF2zK0c3InLGolj9MXUFb+D3rvm0jBfIZiiyscgmKKsHCss
3INZdTb/beg7Oysx/uZe50ICmlsUh6NDtbrGAdSvtzgeERBfKFJFoj73jiDr0FeQwmbOjUMLH0pl
k0CA9NrMeBKODT6jrLj6FQLCTutsVqq71XFtPlPzwdwKPArj1SxIDt0ONpyXlVIYK9lCWPE12Sfo
Scqchsoa8SPso8jUZLhbtuFWN+0yRTYxshljL4ZxjnCQkpB3fT92gzUBZjGWH3LWnx1utDRT4VGY
ZOf1JkIwuJ9kiVQJaerDBD9spI1FDWcC+pQlAnC2B/LPuARD8MaNICc4pAtr7Vw1dd7exH4TOJuo
N4d+rZUPGIH9Cv80vjpqFeeF/w0mUXPwYIVSpCKy+KlkZf3AIKxnmjgTM7s0W8ziR3xrV1GLeekG
aZt98ATo7y4HpX6EMAa+xLMlVx0c+0cslsZvKrfKO9Mh0HYX0cPxt0TV2N62IYSNE9NarI2smr71
xjYRHq9VxQcmn8Gp0zWpGqBqeLl6YoXTFp4FuvcnmqVx/CNPc7JZ8yY37jF1SvF+c0V9kyc5/squ
o6t9FhHgeO0hub8VbZ0c3ZANmYxQjAQ3+B3AQYTdDH9Jto7trvw5yg5wPCQ6P8y4voVRMn0fcDDm
fg3bpFmpKYiiFcAwdx+uw5jO8jo4+Rsw0c9OaA5fzLktHnzFhwJfzAEicgPfeiLELOxyp0G8xpnK
adN30VMiF4Q1yqypx2RdM99sMueQ342gNtz2EBFQvCIIcIMhfhUFpq0yiXo0CwZGDuie5ujgTdJ1
NiFcQm9X0qAuVxQEdAowVVaI9CSHNQbnQ4hRBAFbKH+Rz5Hc5g7fufxNxCRXY3vLd0Q2FEs/Wm5d
oHGrjq0IM8vSVHrxVHC/KM9eZMlzhhsNd68cOhx5FB+5Yo3c2I1IdVcgk3W17hypHrDxGV/RL9av
MTeW7/Ryg44L3zweU7TFT/Q/2yO23fXziEc5LkOhxF5HWg5PjAkkL+I/UL7BvqTS31b4k5ZXlXBD
jDVqryeDqytpBN1E8PqJp3LQEZjbf//rf/2f//19/M/gZ/FQpBNt9n/lXfZQRHnb/Ne/7X//i67C
8r9e//ivf7uWEsJWtger0gXwhIPK37+/PkV5wD8s/yMUUdjUDY3m0sraux4r/NIP+4fLg7hvB1Fc
EIRne1qatvIsx9FvB5l1pDRmEcmxKcT0wG5EYqdRBY+1r+21Nc3w9/GFCfeXR13+rb892n+P6lgk
t1i0oKR1MipX91532JYePddtH1MVO8+WlRvGlmywCEXXBGlPp47YUzuipL48uHNucNfCmdl0+Sr2
yXuFVAIAAZv0GDf19GHRl+lHyir/A86tfn5d1vWAlOnymGdfsza5zuA071ru8pt++5YyI+fXaUV6
JEMLqfQM/veDlmr0pZ8Rpk2hHHb5IIm/uTzsmfcsBUOSPC08j3j2t8P2EM1KVUXJ0anGp8wHWO51
AkuHio8O/sid9JDIhYYEnTb11pcHP5m/y0dmcE1TUyPUk5Z8O/hkTrQZ8yY5pmZFIVqgcLmBgp12
V5fHOfNupbAdtCGuyYM63ttxnJrrJsPwkAYZN4YRsq9zIAGsDH37MuDwuM+JXPhyeVTFv/VkCkso
nxRrjmvbKDHejqrpNo9+7sZHJvliO4oocyI6oIyhHRZtGd5dHu7sy2S5MGVttBnu8nN+m0CIHAjo
McrkCHOI7qeM1SG0QryvLg9zZm1I4QkHprl2HFedThg5NyOOFunRL0b0nuTp1ASq0ztzOW7gT1Wh
6e8uD3nu80nB9IStD+NWLX//7clIvLcU0arJMRpsM3oadEI1ZzDStA2G0i6+6ioQPQ6eXI5vLg99
7qWSssQCYYt1YU68HTpocKLHGJunLSdw+hjb3Qqr26D/gxn6+zgnM1T3yaxlpFCIQLhD4F0Fz1De
qi35Z0gNwgh/3SKIvv3BwwF2mQ4WyyYnyNuHk6WeQYut9Oh6Rdt/TJLK7B8dqEybPxnH8hwYq5r3
ePISUeC52Yjw9zhy/cL4uxFz8FTU8B/fmShnv5Yj6W5oC6O00weiNw+pqMuzIwTkJfRejcEWQ1Pi
Fy8/0NkJ6ZmCRqiQrjZPvlaaKh+4LcyPDiqqzxQQodxawvLw4YsblxueshoJiy6mWr088rnVh5jm
f0a2xNtPxh6GHgNO3BHzcPFRuineimw9EtEJxsDfmhac6/KI557VFCbmPbDXTZbB2xExtIrJkGzy
Y9xB6vUpOe7aesweBcbGGDcWNDOBjJJ3Rj23d5pMSZr/joMa+GTUqLLncmjy/EikikeDRczlNzwI
y6NLbsP3y0947p3+PtbJ9KS1W4yI3PiakdW+eEa7mGpVJBOPCIgfe/TmT/9/A55MHw8qvbD6OD9m
Oq15OMOJ8i3aovJZNqb9pcpRtP7BvGH3woQYwIKL5cn7DMmQNEui7o7FkNp7WmeqvdMxwXbrOdUK
9zQ3dqrby495bjWaWtocu6ZU9ukqgRqO/LXu0iPN4KZa1z7hstuR5vU7r/PsDP1/45yuCZXHlYx1
muJLGr7SiZ2QOYTWY6QTpT8RATtE10T4uu8VbGen6G/DnuyeLV4fYe826bHHq0qCnmQ+vKSKpt+e
THo7emdvOzccx5/WnitNPuXJpAlbLDXmKMog7wl/l6CTuqYyDDCYzqJPlz/cuRdqSVa7crQjCAB5
u+Q5DssAmSvlr2mP3xftwU1uQT1YpTrYc1u94p7dvfMRzy1CthclFP8x4Ua8HdPJAPBVyAE40A1y
15gfldeonNxbsroCAMS8qj9cfkq57JWn9ZlloVWEw2J6pjbfDjlhV9g6hs2xpNvw1YV3UPf9tdEX
kDJgUi3wEMJV8KCRrqGhy3anhiVY8/LPOPtdHUhbeGZ6rlbL338rbmavrVVm6fhoBNhirLDP6G5x
10GKzY0DzPXyaGc/raYYVpKWHt/27WgqNggknML46ENNvkYUXEKuR2T85GQggGVa6cPoCfudHfbc
TmDhKLrUb7aFwPrtqDaWaQsau1TCoUBMMPXNpgFJHDeXn+7cu6SQoQLWKKKUPJm4KSpveCZ9crQJ
A7rtRr/sdmMyVxJmQuW/s72dH0yxGrVpLuXw24fqi4G4C2+Kj7iZ2q/YQBs3oggcrFpFt738XOcW
h205gns+HQDPPhmqtSY4VobFV5NCkyFP42c9htX0QN4HdHoEgtU7X+zcPAHOshUuB1pY4mQ5Vlkh
Mhd57rFra8yaw2Icvk2NA8zSWYiJCfCrx3oPHoMn8+VnPfdaWQ4o622u3kKcVDi68SsOREmxD2JP
zmdUyu2cK2vYaNwe3hlMnh1NmURwE/LMDD15Tk5EP59gfh2ht9brEpD8kyldPD7cytobiKk2bAId
im9nGp5tTJRxgQwd/dAgErylb6hwPCJijdYWWO9LYlTO9eXXIZdfcLpLUWcuIAwADyX022lG8mqR
EniaHtHPQ9T2HbLTjHr+mSBQh78mE0i7ynrsPfIqcf+ULREl3PvMXUgaxuXfcm4Zc332XBaXAz52
8mnaYRASB/P4mBbEOGIoKDAmKQbRhH9w1v0+0OlXic2xScqCq2wmmq9ziUvLxuyllNddAfP8ndW1
7D6nb9hl6rqQFkyFrP7tGxaNgqOpK1AI+kLFGqKsAfeodlzaPvi9Ac4R6wlJO7rHiKhZX36n5wbH
Pmg58pbrrbksxN+2f8cCISFnSh9cvKNgTsfo0x9Id7CNZ6x1p3hf0fGM7/BcTdpPoQupbX/5B5xZ
AZT3zH+wJ9Qx8uTpu3II64bfdVAmDlW4zqadc2W3Kn+BQhVa//xx2f5p7nPSAYuc3qfTHn8HIDQP
LU5XP2N6ifWarHAY2SkY/9HGzRscbvJgqD8YNWy9Pzj/TJcag0KDDi0A+dvXbY4ICJPK9g4Slr1e
EGu2VgD8ynucJJk1vg2L+UmR8pe/czad22pwozFtx4XFQ5PrZCEv7LAqpvNxcHqHPlvfmZItJpi9
hzKDZLwDMw7yJ9RDcA61NxgHqmckE4LgvK3he5h2W20/jB8CHHtIGimnzrqbRrQMx8sT4vwP1cvu
yzpntzuZkhatQjSmpn/wcFwq9iB0ZFML1U8P+HkI7E0mmmKy13TQdDvO3bUvFupHGEUjnfOyV/4+
qDiuCLH2EnfPbNB7mYr4nfrt3MQFDfI4fU1Wrzp5nzXCxMEvhT4MBqpNku67DxERFN8xUOnmf142
mZTCfJG/9uBTbC3BETMQJGkfrB4LZNpgMz3DshrkrdHnQYWzaDOE9rrspBd9vPw5lsc42Z2W1alY
mZbNRfjkMQlrGE0qEO8Anx1Xha4lb2JIJTd+O4cD87GpVfELtX/6tSll+jTiOx5fXf4JZ4oBwCHF
u0Zcg6HByXZMJL1CIO57B9ht9GjxjEFbXBb2586fkcWYfay/4tudqOvL454pe6iKsbRSlsWiOS1W
Sc7ukPhJ/4A2ZoBrwpmbLxZyeF8HcxLtMQuO8needdnuTl83TsNSchRoOg8npdZsJ7i9lL5/SLBV
jm7Knh5bnBSmR+IfclhUjV1NfwkNNQ5sYf/l8hOfm9PE6dEE8ECppToZHW+0XKIRMw5xZpjTBoVd
CqHW1JUVX/V2W0/vHH1y+ReePC42Prxlx3LYEPXJWh96Zg9h6z5QcSMbmATavZ79pJAvQTyKp74q
pue4nRa7/qiCVTea8ZU2cuwPM8KEeTV5IbaG9sU7YPa5soeKB4hZSMv6+6FMUgmhU6VlHBSeGy9B
Pfd3Ce+G1ir2jfGmb/oMi77WwZAwTxGZ0vb2HtIQ/yasjZbXdfnDnJmKHMTCXS4vEnTm5NzwXWAq
kiiNQ+rTMuBSqGL755xGcOVApeoNhftovjP9z0xFbuHSwmOGFhTy0LdnVeY6ggTGwDt0lWvdFMTG
E21LyLXeeE6VQFMj6qrZA34EPsTPKPVfLj/zmXKPxwVHBfkW0raXyfpbaSJTkusgZLgHY0gy0ki9
Es3x1MOXujzOuXdL10JhVUVf3DJPthcJc69CGuEd0iiDN5VPUnxww55cjgZrVKz/i75/vDzkmR3N
Yk8BvWFcsO+TRxtl7xUhiQYHuFTNbTxYQ7hvIzOBDkfg4BryFC3mIhjYdS4PfPZZ/+qdoOxnd1m+
+W/vVHVQWLxh8A4NJtM3WelX0KJMHItd4bqfexlgPfAHIwK9s51ZUjr6ZBb1tK8nPC38A97H3o0R
mcEXZLQoaABt8SIm9FTuLo94ZhPjpOIKvvS9ODROvmfdFZB2/dY7JGymuwDT6dvEjD4l9dh9vjzS
uRlKJcnOxZI01V+VzG9vk/581VLB6cNU29EGJRK5IsYwzeYffDVkqnB8BZ3Kv+2S2HiCs2eGPthV
0+5Fa1fhGm2B82QZ+LTu8sKQXy8/2bl3yIKAFPFXU/b0yHVG2UWoB5gnizMeYh96iGsDmhUKtp5A
qX+OZVhKerxG8MUFiXo7LccwjGLCtQF/ILVBpixmmEThgMGJ0EhSLj/bua/Gie7Ax6DKpKB4O1iM
XTM+2JF30EzGraJJs5CPMKP8g6/2+zjm23GsvhqttJ+9A25Ow1PqEXm3KywEKFj0LP4J2myzH5cf
7cxnW7ot2lO8R0nN9nZIOeme2BFLHwzTfLX9xDvM1nyok8p5vDzQOfCSkbTLLZSTG4f8tyNl+YiN
BzbdB08TJZm1tbgj/Slw8fWt8z3mKMS9Kg+hbWFE+qAGePVmU6Y/L/+MM9uZDRpAtaIoQt1TsKbl
KkfW08i8abGjt2JHfh5Ic1wzXnYvyT9957HPvF8uyQClIDUCNd/JZlYQixp1vmcccNSnAJ918Jj4
ocTOxvS6fz5Nl7pTKS7g5PKJk7G8pPKz3LT9gzHnOKkT/zWRmBstiOk/fomKODoJ0EbBCQ7x9lNi
4kf4WCyNg60b2Lc4ysPprDNlNFfE6uXNZxlDv37nWnGmuGDLWJa7BVuA1t7bQRH7+EHdzgENIQKq
nsM80FtpjmSVqAHH+g2xJWZ4V4ZBRD71WL03cc7Vd4zvwvqgKQwV+GT+krjp1NXoB0cEL7LfmUwk
D21Av0QRwPV7lCowr4ElIriYOWFAyZjmXxBBYyuNLJyIh3/+DfgpNI49CkVhnyxcB3aImbtGcER2
gmJQ4h9LUzXHfSKBOx+rWX66PKB5ZunAf4GpTDXAMWkvf//t7IL+VuIm5fIBtIETMLiIOmZcgqqr
aZChi+kgkZLBAxROiyzxsoztY5/2/UxsGglLO4H3ZnwVkKWCI4GeZXSPwykmtAPdsHrnOTbmTTKz
A5z9Z07/4TBygt7FujHkR90scitOFpFA3UwHaKl+abvbEkpH8AFDsLb+dvlpz802oCwBcoDTBSf1
24cNsL9qBrszDsSS+24CI7Pyxo+ZnPJPY5+7j5l0s+sxddwPPUFJ28uDn9s0uN7gc4ivHxPuZKpV
DWzzyIuDIzbwzYsfYd5DpFverBJQznfGWv5dJ/cpmEwupZ0LwsXl5e2DYgKBil9N/gETCa6IOC34
NVYUOBdhwDzckVaIzF0hD24wBx/EsMIO3o7fmcxnqls6vOxa7F4mcPwJTmuZTVdP7XKpw6SMBFei
roJnPw/FExt5Omw6ROl3U6vG7Nc/f9Oc6UsDhhcAnPj26QM3Q53jtv7Bx+Vt6zQIaIl1RYsmQjXv
L4917gRUrgcXCeAe3vEpMFJVCnoxqhlq+HDGqqHM/A/CgDyJ4U48PsiCJKid1q2Jx5hCEkVIIbxl
VJL1WL4DRZ27RisNQkLLiebs30hROUGpkqQu7u2Ojj50xLM9mKXn7PUkSSb0jfzZJaCBSA0HZ5dM
WS9OSiRpUxszSw9vrVU0BoX3zrlybhrwMRxQA/qbFJJvv0bnARh0vfYPpZlhkO1AeBZXBbHtYkWs
QilXAh9EPHVc9w/mn7Y9BSBPDWufkjcC16tkSeDyIUo18j23GbuPIlwy2gLg+/VswLbakjxNjPPl
OXFuT9Uw4BSJsgruyMlJGoaDCvAH9A5WgrOjxpZoJbo0+pjH8hp79eGdz352OBxHqcMW+57T64eY
C1TObch09+rsszMCgK7K2DDXo4uDyQ0nX9TfX37Cc/sLGyiVM01ciFsnSxuXhaH04o5v2hPdvIp8
h5RUnCGS+5JWHIq6ys4QgyVd+rm2m3xnh61+vvwTzm2nPC2+udQqOHcv5f1vB1eBIKupR8c7REQ+
XPUUSS1Wpu6PLg774p0S/ty5sRwXFAjgA+oUdokSkHRn5HEVvihXyPjQ5XAIjj8yAY1FknttPDpz
iye1LmF5/sEW4wD6KAeMAA6yc3KDmIwCj/OOk2OoQXdCInGfnMCx461N4qC9dZKBtdNO/nGy9C4I
IcHvVAG38/ofv3EASTgfoJIOh9jJQm4kBIUaV/JDu0jDRrN0q70a2tfeqKronTd+5uty6xRATuCP
wD8nXzdLZqyxiA04zlkdXSd44eA4SdTmTil7qN7Zoc4soKXLQOVB1w20dfn7b1Op68VIrE0UHXuk
948LBW01+Vl616OMI9ireK+Pfmb1/NVIhW2BuuZvjA/0cDF6zCo6dlZiIXSOoxFH6rqt0w9OMP3l
pjc530Q22zeoAMLwdhQdgbb//GsuYMyCWeAR/zc2JLnhCRkc8AaMpbUO+a34NED4PNqNsN7Zof7q
Z53UI87vg51MnbZHGtSNZnTEVc/7HsFJFvsslt2+nrDNp9TG/WFFKYGByP/l7Mx240aSKPpFBLgv
r8UiS6rSLrst+4Xwyn1fMsmvn0PNi4sSVOgeoAeD6W5nkcwlMuLGPRZ38OehnnCO30mau+i0oC+H
7LNh2d9dpV50nxbdubswB96bcNRv1mMK0YZnG+dzwMhNZP0Jv3BWTYnNUpe45qE0BnzDSYLjovTx
2393yqF1V9lBKUMam+Hg41kI7TyG62iNDgsd/FQosaTGNRKhT3Jj2uOPj4d8/yN4NubcDgUUQv7z
R4ySJI5RocQvle6hrNrRLWY/AcWZ8RXAnrq+mlRsfK4HbIZuqtKzQeN4Tu4kuxHz1muV2IW0Vpsj
RoJb1fxyR1NoF3TO730FcjHrwUnSjkTh+U+seH7Qq2jVE4wXMiy5TGgOUAeulA5zngvf4N3B1vov
ys5VibR5H1g+O2VvK+mLBp8zvu8XZRjCBdzpcFiwdPvz8etfd6ztElgLCMYaCSMx2wQF7WTNDqCB
7KVsq6TYWz16xSfc4paLx4X+3khMYqQkloZuZjMSqnQLW5USp89WwYMzJ9X9HdMG+sd0wMetj+IJ
1wcd0SzJ5kxeR0bWBOhZa4CMVnuFofwUfvzs7812C9E1JyfZIq7b55+1GJoxMYSavbjfsrSbjlal
tHdalKQRgAizv7SfvxeTc1YiYvv/eNYmvd2bfWzgU5G+mGamTdfwtsYyHA1J17dqJ6eWLEv0AN8i
9m17gA/EDYhO9DJp6+Q/7LI22lPS/Cjd+P7nT76eJURQGJTpVdnOOzC22X6pJuOXRQHV//dvmUPT
tEmdqsSCm/m8DMJbaBTNaN2xsP/vpVPCiRyR9e3UqQVYQGimXohN3omMSKByihgkjdat5fz5JBAu
XavL9KXkblvdepHMh4OG5eEtPqlxHqatiOfD2GB6CS5FVnjPf/zQ752lLGCyj1SFPeDd5z+gwQGY
kIDYSOmHNVtRTg32SBR4/MFQaBVVE352IEk6fgbEku4cpTL/gwSXfjSenjwoSVBj3Wj+ih8UxR4j
ldX9YtTK9I9oZiDNhcc5VU7ly8eP+96eRQqGeNMiFNW2teiO6B4lYZ+8JPiBZUcbG74AhoQRllU9
qlcfD/ZedgxxDPcYOtDIJryus78eTMhmpP2KlCCUBkgKXal978g7GAetrDk1KkNdjslQYKyA0Urq
/RiJXvCBzryB/6fnIS7EEe/tI8xvg6ZgNHmwRM5fdGqMlVNHc4zdn+Ic44UoaWxNJw2aGfOPPXWY
8uHjV7DO3+2uTbqG1UTky9Cb6WXJ3swygzOzjAbcivVIn8wjjpp2HTSKFfut4k54I+AwGl/YOd4f
meLg/0d+Tdz99e7VKFcBhbpEwK47GgGVXWt6opHZQ8IuFee29EqEWh4BURX8h2d2HYuwG40Uypbz
t2xCfVE4XOKXmUamRxSH0dHtcd/8PvG3dhO6H/foLGr7+98P+6rxXAMU3XE2H1dDuUgickhQ52pD
OOEGtkvZxq8SXDD+mRohB4wVsnz5D0/rUiJkPdGVp2/vdnjdWqOMSbnWOP8/RxBsnnsIe8dWxRct
zEv4R7u4UODlffy47yVr2Cw45dctG5nTutT/+sC4GVmcvqnyZcSmaz65GI9fY/KAtU2sDg60Rprh
CzftnBMSWxDGjrNXWiaDr3XjgkGA2uifB6TV8X+IwajkUApn3uvcOM9/l4GL0aoPi18GmdBJBztC
fMOCcPjl5kP09eOX8N6CJj1oOKh51k1mM5aNhQuz2Ixf4gKzOL+eHDnt247uIWfSxn2B4dJ/+dwm
85qsAU3Y9hqm/fXWSXrRt6QW6cvKwHmSC/hZN23kH73MJ0x8ySrsVeVirfHd5zTJyCKuXLfvzdzG
VyHFszpJXrIlXV6o54zqg/BaY3mKkDV1exNL2UsV93X+bLcuolvyQSQuOBo37xbDIQyErSl9wWKk
/9pl/eo2ubiN7xilO144hrchl0oTOHl1yqnoV1nA217lASijs5DgCrW8ix80kI++SWFwTxcQDgCJ
QqatXCBwaGCIRpRcx9Ui98KP2Dzx62+wyX4amKEgNTA3m7WKGoqzuNFCpUxglqjTdNNbC24cSZRf
mEbrNPnr5b4ORR/mKo5a+3m1zcvFrUOPui7WqBh5+a2Qc3zCWDO98EDrn/JmlDV5jmJizaRvIjpF
epUL214LCUzNkHB5vRJ1SUg3nHmK7dI8RTh9hh+vyffeIndSLg6Uj1cDrPMVYuPfkIKR00LJl/bH
oiqOOk4PmDmU4sIeuFkWr29xbblG4M+1W9/m8NyoVL1+NJg0UaZiNGwoPjhETJ2aNr1RYqzBPn60
994ncRodrtz2aDzZfDUjWhakFaoWdnWu3+sDBOmi0ujCzqXnG5Sd8EnNs//yPrnTrnEyO72zOU5L
fQYYPXsQu0AOQlHIsYCBVRuonHcXhnrnfWKYwrFNfKtyC9DPP93cYm02dYjurUKBWdMUObQPtnjv
6+IM5j62nO5C/fadN8qIDEfFgQL8NjWJK/6Co3ijhyKO5T5m5z4g5nUOpZV0YCWTbzPtEhfC0ncm
KNOSsWh5oTdku8wTp11sfDNY5rg/+jaZolA4YB7srOwPH0+Y9dtsFuBaE+XuRscib3SzABtVmnru
RWpoSMqZOfZJ+4oSyd4Aw+pT6lnCHuZmEGGddmGqvveQ7KMW13iaF0mFnn9Ks3PnKoWdCewoKvd4
Eg87CG5mEHvu8h9mDZVvshLk821qCOdDeaM72FQq1DBrYjV0uVj42TiV93rCzVxXBvEfvt96gVnl
0tjpbRdEbpNtwaFKCyn36uFau0DvHpVXiTn/+vjzvfcSuRquvg6rOmWrncjIVjlqXvFQyVzpv8Rc
jvajpiSqBlcoXl4+Hu3t6kPHtxbf2MzWRPnmkAdcoxu5x0ZNEVsNFVTnQaqnMbbFaXFUi2UIPh7v
7dOhhmQvQ5/F3kJMc/7dBmk3C4hsfPIT1boyC1sLE31pv9lulDx9PNQ7x/s6FpIz5uJaW9zsLKNN
OsXBDje0pdNYoOME2fgejz+naw+T7LM4tIZBVHd2p+d56ScgVcErdkYdw9QhwRZff/yL3m48xDVr
OZErt0Eb6mbSNtMCJ1nJ7dCNowgzV07EPP4hbXMp99ZM+T5wUyeFDj2luXZh7Hc+NNd9nfyShQiX
rqjzF0/SrQE5NVlhnJcDjvmVqx+rRHdDLPla37FlciGz83Ybet1hsSaxuOaRMz4fEH2vIASpvBD/
tzwcZ4K6CInXdTQkKoaBSn9bGhG2wNFUX9jft7cUjmjCAGJWqj5sgZa7edbEGYyyIl0PALdRox1w
qMHnmi3Jio/N92Uy5Kkk2QG+vLJvwLqrj+3UwP1dpPhkOq0MSo+2zo+//dv3T/exRTy0llfXDp7z
1wH+rDZSuyYsMuvkBGt7DHLs9E8Jdcm7xnIf//1wdHiQ3aE6RGlgXYd/XRnoh+CYG009VLiJP7d6
kesAUybYGRootqAtTK+4cO68Xdpk8Kj2sbT54jTdnQ/Jx3RhP8VGCIMXhUgJzqfe9Yldh5PmgTv6
+AG1dfWeH3OrwYGFyhouGFqGzXDLWvg0Y07Uvk+5jLiN3Nn9qD9JOgwAWk2wIRa6oRGZlj/YPV+8
qHd8PKDh2NS05nz8a8x3fgw7GilTjxAUAcv5s2M7B3+e61DYxGTigTTMuZ/FAyS+j8d5O4tW+xgU
fLxgvu42uFZ7fZqKZNbDtJqTTyVU4xP62vJU1pOyswr3x8fDvfNYBqYHDlo+/tK1zULCSbqKExxl
w1zyjhPgyHfQQNWHj0d5Z+LwNBwJJO1WBchmrjbAsJqlUvWwLjLzEzf4AsZpLsSJluTx0g3z7R68
+rVQPnyVkPMyz78UnGnMu7VID80+Sb4nYPu+uw6GjdfpNCp9wDkhlQOYKLAo//opuaezHXKmEwa+
uWzSGrtGa+uVaBmhKJkdHu/92NIXoKifPx7rnWnCWB7LEGEkke5mOrpaDR/anMzQmpPymLBZ7jOj
Wcm8XhIkTp5c0EC/Ox4nLS1vKot/e6r3ri1x38R6386X6KrAUeLoEKxc0xkKw2wWZvAfno97OxHg
2uuzbbwkpO3sbpghdkNiDTx91sI6jxw/Xy9ic2QPl06UN5vNqsCjHLL21SB03DYgGvmcGG7rmmHb
LU4XNtXgPCuA29pdG3V9oLq9o+0ypzOpMzY9cFCn6L0DjoDotyqt8w3U5xe2nDerhp+05kloaaf7
Ay34+URewNl3ltJYYcX178SvnoNKlm2IRW5+Ya9983kZiqde/b9WfdD27EqybkmRDJkhcrjmLm5G
eUgWmQRD1jfBhOvUhen0ZtthPApvnFrUtBl1/Rp/HV5WGkVKXRpmOOgd9Jq+NKoGE0cMHHcfz6M3
75BdgDsSGVTDxq1u226RmyWRIdTIA0szw4nLzA6z1+kBO/mXj0d680hYN7Hv8KFolacdcLPtSFfp
bZx464OhifiZSWMdrVxPLqRB347CH41307rB0Gy1DTBTEDVVOYDh02rFKAMcYnVswyNZyN7916+O
bZFbuM2BRDewt7llLkZhDrIe3AOljfwnmhD7CjuAZq/lqviXDjxs1i5pXSwKGElDBrCJmwtHo9XO
aN1DmlNbp8Yw7CNbMW4iYzgVqhJdEIq9fYvcYWkec7nrEbluZ8WUj7ild417MO1ZBoaxLKeoNZWr
j2fEa/H87wAGcR+xwqupF9kyeE3nsxxXZyq8NZg7oQgNf1fQSVV33Yt6tPd0WujxtJtGyxF4qjq8
Uhygq+hgG5S6j6kCAgulQ65jld/3ToH8uyoGv8jxEdnFsp+7UKti7VtLJfU3PKruWVABuad703iw
otyE9dsW8+cGe9xTlNv6M55+g7qLx8oFushETjEEj62fmRya0cdfVb2VuJd+T4SOFrHVq/k0ZOTy
9o4+w24vO91bjuSw2P9ysxkoszkzpuK206mPWDZh0OvphVLjAjAN003UOOAE6yKH6GX0ZgmOHfOI
qCvEdzr5oYRNDsmRm7g3Yeuw+bTDVYSD1V3dT2IIx9JRQM3ivLjsySSXdegA9YBglasZ/E2hx9oD
8Mv+lxhx3j+M5ICCaIk0bTdZchG/DGTSoOolqzEQppGK0Z87Ky9Nn675vNgXZibL5gjr1yWIswfA
F/AcAHoeNLSwhrED9wgqfq97+VjeV5jvJAHMGiv6bZhyBHdDC7jpp7CVyuuhIVvvu0nZapBRTKVr
eYXmSPaAcDRtIUEKr/R2qlsnkRKuaEB5XVeDlL/LpkXmKkgmTWxH2Hl+meikzAFw4wnnHXqo3+b+
woxkwp1NSPIbrDRaKajvQ6jfRA1D1S1ak0xxkMZZfciQoe5LrdaAl8fmghQBE7+4XtLrCt5K0A1u
dGH87TFD8wABIMuCLYUMy7a4NC19PWN2mwURno/Hwem/RxMG6DYi/xDm0fDpwuNux+Pyz87FoWaT
I0BTtnlemPNJscAGOsYG3YSh8HTwm4vsIKNCaTVojE3KVFybOh65107fukPQ4699kos6egdHYkxx
cMwsXcIpatUoaNtOBbrZmgDT4h4PrW9IdpEiIfiQ6i2l7jx6pvVP1L5REdrezTJWj2IwjHZXah7/
rbAWHkvC8OnLEGN4Huit0Ie97eSkLSwjh9ze9faA3XgptOi+nOoauHKsozQTTkwkRBmj6r72U4Gv
ZJorCYjKfALwqOO5fp9Ho3mjgderd+uh+0Od0skMujbLqjuvS3BUEIOaaFd6pud/NDPLwZmpLVcs
2IxG5j0IR2+e+myKsVXt4Q1q07LcZjBEplvHUpZACFDIz6Ivc/XEb5XpD1Rxlkk3NE4NN8My98Yh
MlqnPsQCgxzXr3JNz6/svLevpdb34iGVGLgeZuighe/l0rj1am1OfxmLVx24z0YjFu01AVFg6ela
rR/1mbSFbeV2T74m67oZf8mu1F9obWxlcyUAOzVXbgsj6+BkWax9kk3sOcMuFfZiHXXupsp+Al4U
Pxhzpspn21i0XwNhnXYiaabFh0Y2Xszy1IsyiKh9wa3obHd6+Xgm/t8p5O+lR6WEOtSaFsDiiEz/
Gqj8FfH0SSp0trz6GGcgZXq/JZfjhPWwLvhEqesYaC3LvguhE9ifChnJPwh6u/GhqSKO9rweRhgr
HciBHd1k8Xi1OFX6Q3Wr5C6uOciDcjKjyadnukF7wYIAKdbpAH4RckpUEWWKBfo9c1xkPi0yOqiz
edEGvpda1w+TEovmccGYogxXr7Y6UFVhQV5oQflBpRG0LtxMNCOBMp+RdmO5jvG6hEILXfZWKbM0
Daq2XNF+vaR5+Is59+by1VYW13rRu6L+AXLXcPzR1Mb+2k1jAEkjbi4zDK5Z04s7bwan+zudI69h
I4JWPd8NdlFrx5l+r6AEZ5CFHjX3DhyBZ2AQ7xRGgfsN3Yt4DzTwc6ak8fBGXxKkm+xntJkgl10l
wOky4eKvJVkchRl5wDtTr73+Lq2qKvpq2+UEV9JU5/Y6HZ16DrOY1X0bFZAuAt4NiaUoNbJjRD/C
yPmJ+GB+FBiYjPSvyMUJrXRSd7lFJuaxE6K6wvpS5j5l5VG9nuF1RSeFEP9RsWA95jCbpeg5KvVu
BjWJsCD7nGOt+rJ0ZTTizdex+mq/V9qk25cFDj971aDrag/nPrf2+DtaCqDjZu3D7nXOOtQutYnl
v2sAB2z29dRMYmcndareq1USOT+dBcER9F+jLoMh6UbaVjXNg01B4IJcuqW36xOZ5wUHeHwCj1bm
xj870KhPDawi7ZrXr8771pHZy8D6ia/oUucjZ3S4tMo+shb9YKhZBgjMrg3Lb2RsvES9kVq7JBrT
PUen0R5SYNzz9yqdPO0erJIzf2+83uAzabos7mSeoIAq2kh+ikfXyXxdHcS+SnsKs7RHV/Rx6Sjg
8MmPmcdRmlh0vblRhj5UWFXxGceN6JupNINxn9ItwgfPQBqHdt+UV5ZQZv2TA8UyvemF65E3aqY6
/RQZfZnpB1E4qXONjCgGHtWlg9G1e/I/eRkspqjmT+A3rN8wWkel2JmLQ2EO7CKrHlAboNRDFXPM
XcWtlkR2QGG7N/0sa5bsO17zmvlFRBgVEZxj3ydPNNRn5jFZEhcosJYbNx2QHHE1N3QB3ya03xqn
JVJKbY/dUjNRlgZFtUsWV6KPrIEL/qKANnkn/iyLYDUyRmiJTusc8N6KMYCK00QadE0p6eLXtPJ5
OyPv++bbpLVGEfS9rf9UIyoBP6emgUyTQFaIH5XR6P4xNVqyYF5LYz7MQjdr32uS9DSOMp9vO3RA
kgQUp0tQDJpyTU5DIfgDMEgb5tjCeYESQA9iqLZNLCUZ+DJ5UVnRoCVFOX6GQKYrf4jBjGpntFHd
HOkKFxoaalX7FatJplxIwrw58nF3ZqOl/m1w9uOLfL7PZuYIkLXt1aNCU2Rx0JZoBuHhUJuTu8zq
Nbg3Y6coz5f2901khXUAZ4S2KlTIH6DbPx82nhEZJLKxjjnhYvXodgv0SZ/ESPfTgN9sw/yYlmiX
p4gOAmXsSnlokpLdzJSKtTyAmmLJYN28/LFm+tn9vq4mCBCRhcnDYVGi/gd2C1MudoMQYPfAirg3
eN+3+r6cxnHKLySXX8vpZ8cVFZW1BG6su+kqsjt/HpMbWS4psB9drY+HYDTqsbjWcfDp9lWH0a6f
1X36vahq97NZWW0JcsVpnAfXnA1uApLqx41Sxam6Xm00UHY1FejoiUtWltDVFUPTIXKnmVFR2OS/
9PmQHU34sNZzZebmF9caoAVqqVeM1zYQaPeSgcoa+J0/Ht1Ba54eqTsiwq0U1xvohIwwQzwKDCyb
sKhU9Xa0uUk3Q1fdZ7Oae8Fgjlm682IZJXtFRasyV7Wxn7GdPyru/NWktvNb1esC+Hg5T5/Ncfrl
RkK3L9wi17zB9qdqdHOvbVRoaPXNJdKk4trRHyeOwp7nRuxWNBsktqyhGL2TTKgeqVCm3jkqdMvQ
QsVe/MvCEjVKD70lGQdkNGQE1iX3V+hijgl10MhWjwM5z88UsaCi1RP63THjyMGggNj14+X02nV6
/tB0oXDPIVdMu/Gb3AOPOjQ46dhHhB6Zivyiqeu9O3G5ODmNkbl3OmEUbltx6h4VnVTIvOtm3Vl8
qEF5pO/wT/Ocx3zqlxJIUlFMnzKaD7MwrqwKQLJYKQlEsMWdzf9q7rqCGtWFZ3gzxUhuUYzDWmRN
eZMFOH9rGLM6uWVI9xj3rrhuCIjuycN7NzR2O7/HTig+/0B1KZHydlSSsOSEkceujXfbdesZ4Px0
XAdOTeFAW+oyDFWuauFM7kNczEXyCbDT4N5gp65fKjS/zsSzj0bVy2NQHoOrpbrVhlbY4ZAbasoT
BB7vxkX7CjI4NzhoUsqiD/RjiWaXtYbZ77S+sfT7JG97KzTjGUfnvIvU6YqPl97NWTZ11Q6YtlUc
ZKnjQRvrxbinIUDJQFo11Z+eZzTCJgcsdcFbZD0fzh8C9zuSUJiKcY3XthKquO+TUVcr5ejYQKm9
NP4urGH+zVliPXAWxsGsJeN93VvW79laogvpvVeLm83waEfW3n8q51gMb5Ju+pQ21QLA+zQtRqvt
E+ywb4qhtcnWEHqUe5hQUC6kkZjts0O6tOXkt/oHfVos6UdNXjpfkdfVcYA5APGtPy1lVP5woYDd
wlJ26zBfuHL6taydXu4SxGlKULBHd1AHRzw/0P8l1s2spyYQSNOMlABHdXoFdlXSmL9MC97UDl2Z
LbGu0ewhSFsjiU9UrDz9NMK2cncz5pTK12bgqpxdm4YANEzKylOTnaUNWG6oSdRf0vu/EQKQNqTX
EnUoARe1ju0mSf+jR2JMzU7CjjFiN7x5OGr9Iu7IoNcH8gDZyaM2vlO1+Fcj4U8bxTh8/3jT2s4c
Dkm8NxA+kMpE5bRN13t1k8aRPU6nqqMSdA3OEmYja1zLjtT0yG0aWICoe1PrBIhJq1bTk5lCVQ7/
9c+gIo4tFfJdlKTbGSSXRWhukQyn3Jk7IxC2I/2xUTVAWHpSanBG0yGw4ly5nWRZQK0r6guT+DWt
8vck5k04iElIu6BDXHkY51tfB3lKwyqyPYloid1DMgBp2vWT27nXyzBCPk4jObU3XLG6H2Y7uHpQ
2mZ9lw9yReMpdIUc2yKOhd9MA+jesUunbt9hipEPu0HV5+HKndQxC7Op6G/qRa3k94hv7GH3Xbun
yowAfAJKaY69F3egpdyubejRHBflECn5eEmZvq0x8LhU4dcH5XBF5bm52guaUzEidOqT4to/peoq
0x749ZekHRrzQnT7pia+jkX+AIEB35e632asLBvcIuV+d4IY91NCaTZ3UUG3STC1c3poRnKjdNAZ
Th1CCis/C9rr9vCwxq9k5KZrRHEX19424GajB4BApQrzR2T5WzMm7LKl6OasOylIX1N/oCFhV1V5
O/iqRQrT1/t0udS8/6pMPp9hVAt4CSv/gM1jG26zndiqbIfxlK7SgRM+HRB7p1rvpyuRD/oEQ6al
9+fUq/BRnme7LJr7FvTcPkcyXrwsCQmqF49Ex32aeEocVF7RnbjZ6Q6p0U4bf5mVLmTo2EsRHTKy
98NusWMn3Vd5ntlfJwtaLReaKhXWXUc2TTzSF8Ohy712eFHMOlWysC1LvQbLx1ZN4saU7p1qQXoP
Pl7ur5XQzatAaEVTHXqlVce5mRGNiBSziqf6hIvhcAezFSJ5DjC4uNKoULq7IVpJgZ3Vt9jxjUPz
c8Go0A21LBOz7/ZM0qNO7XGfIvhI/Sazk3+KBpbklVw0BUwmZMNrXEsxdrzww9crxOaH09/LNQN7
pLU0t7kyDRUCgETU3clxmMH3fc3JfgtFLAs0nEqLU5sDUVeXDsdURS+s5F6ZzLz3RwPXmVBWeep8
ufCL1hE3v4hK6+rhzDKmE3VzdwTiOrsY+ku2TqM5SZumrQjW+YOm1fdj6yYPeNNFD8T4+nVHTyIw
3UYazSpllV/iDtHkhVf0ztLCbYzuk9VrHPXe5tPKpIwEDv/GqSeRTL5ngfDraNVyMFvq/YtKGfrC
iG8OUuSWq26WWim7C+aSm3sfxNlCixR1OBliijtfNE4lfWMA8L7nY5ZNtetMofdPWsY/FLj4I5E5
ImeE5iYvDOvCF3n7Anh8fgQoJehbb36NcMwoVvEuOFm9Y6fXxUIRDNylOdk/MCdOm31fl6Zy4bqz
vtW/ZgFhAoIjVMPriqI3ctsEPekOMMfSpkRgz/Xka/O4fFLmdrAIK1JsJT6edO+MRinGoYTOPZvA
ZQ3o/7pcQfer2BqctTEARHCwFIsKMxfDrqNRFtmfjwfb1D15NI2GCBTm1HRZdK+ny1+D5bM9WU2+
mMEyLB25Q2ojlCUV40K2++0zMXUQwXARWc04tmWXxrOkEyGvD9ISS47bSevt5IsYKWpfzaYbRReS
L68x+V9fbK3xcPPAqGu9ymPQt16h/3qsWZ2SMQKC91ixjrTMrxevh84bj5HLZY+dTxwEAIn4utQI
xDq/0mfIyt4YFT+UVfISUOlJIHdCs5ymoDSXfmn3XRUvFFHNBtamnWVtk+3cSQG+evj4m2zbGfn1
FPRXx3gsxvHb3LpuzxM5bMdc7Mfes8sHylJeRjLRBE5JsuQWG5XymzLS6r9EGQRQcKTFU9k04qUx
9ewS0WudbedvkqkGzRAShUpWZKs+G2coyTVG1k9V7PTaLjZjGwav1L6JLnGeE7k6fzlecUENslnm
vIG1p4P/sOKojmxrI1WGm+0o8DF1RRX9isak/AQdc1l+KFXb1/tiMsV8oWfznbe+2hDir4GPB9e8
reKlKlHXkKJXH2e+jXfd0FVWncClVW65q6JCd8n+l7l9gLVa1n3gSbtoviqc9Mt+9kTcQXca1Cm6
sBts7hDrm0A/trparpZcb/uGFzMq5NTLR5WOwsEpZttnclwLPTMtXzZmdQSew05EFrwyrhKEUN2l
CHO9Yf41Bdj91JXawb7LCl3vUueLKXcGrKHmSHus8M6FXt5MqX0Aeb4oL4aI1IdlqEQV0C/fTUDj
5z75TE+oKI8VLQlqfjQS/JF3iMvhJsW4QqmXativRerzH8hGQXqXCjL3dH7o+Q/s6g6TNHWwkR20
2tptPNpej5VWmzTzTkDmUW7Mbp7kNbl2MGQ7bVwczc8627MfVVd4U9ghBqDwhJjK5IirjKJ6Bg8c
96cInPf1UnPq/ulQhZjprlVI/yPgE2Ufllksol03jplGzq+K9Ehi+tENz6XEbJtS/gxEal809KkO
ez1WtCutnC0RSg3S7H3kVU0ewieHETw27jQ/um1nkxFRhmQIuolYKMjA/CjHOkqtzh/HRXyypiE1
ggJ+7Kj7Ccj04Y4qvW4+NjmkmnlXKJmwH6pezta+mlsSYHYC1+VKl6l6UJZcVZ74VcULiSdq+4IP
Cpa3EClhsprP5XFs5R1qfbN8iOrKxn3t3+1tTCaE+dyL1JUgArhkE8E0So04zhy0R9GK6abyopKk
wzxXfpU1GnxkMyv0fV7kqcAhaIz2uhT4EcTJWlZTvfmCHmCTSuXX0BtH5YXIbrUF2DZ2DbUw4xHL
2Kdhie5FL5Mrj/SzL7DIliz6/I9rVtGVNkX1hd3m3YHJA5IYY4mzn5xPWUWYjZ5XTfckPTO5ol5W
7mA5YFKN+dhD5s7KS8+Nodx1dl5eXfgE62X7fLmgj+eR16ZA7FC3Kv2kKZgLck6eGuEk3r5vp8wj
iYxMFkCBnfs2lg/Gp3TSHH9RGwCSNMZ+KTzo1R//kLfvAIUhX0BH0UiGbSvZV6iWAqNVxqfRYaab
kabvtKKcb8pp7g6q2abfM1ww/ALq1D8fj7w51PjspEJeRWwk0BE5b3a0otGprpa18uhqkczCwpqS
+QY6embu0Q7ONIMOk7arG1DHF55Ze32q87fPs9pr9x6RPKmhTTytpgjzOq8vnjA6cVoy1kZbrLeX
WdUKcjOr7LF2C876xZMqiBrPrJZnKa3VR3/2jCzZp4rMQNsoE5UFLkMietTZ7uQfiZZpzn7PNCuK
2xl9CuXMrFytumPdq33piai4wSohob82yfV5ZzdSJpQUO41KdV51p1rEdbkvelZhMEzUako307E2
VlVJxyNVfiRpkO6hy+AR2d1GS2LmISnbegrJqyh4IEEjGvtPBGb1gw3s+FvEDhg9Yprf2geJ4qMK
kFwDsuTqnfWH3knN1l8GG+R6Yo+q83MZ6GLwY0RJ0RGfsYLNYegE/66RZPZD5MblTZVRfT3MpWf1
fq0r+sir4oUNx25oe2ffkDEd986ED51f9rqNPIDaVfuMkj3rH6rIHcqTkFZm4ByruZRUa2uKtMpP
qjKlJCxLmYdOJ90nmkSceuckUQfDIZNcQvtskV8tu7S+rfd5F93Z2D+gu6nsw5hOmJjYBEX0FIlJ
dOhYVXHllpUi/hHm3F3lqcwQU9lGp9wIQYi3cxsxJ4GdUfvlmKomtBy+p2Hk8KsTlFb308pRqA7x
3JrtN1fEjv2wNi0tDyieFRz66sTCHnD2nDjoiYgMnyjOWMAOiEq9zdiBszZcxNKZ+64cOd4WZ2ZJ
y7oxhq+drYn6hjbQgiQHasDf9Jy5D5UoxT96PUt3p6NiqPZxVTfeXi9RPqhToRf7pYi9K0RJXJJ8
taQU6XtJgnCBtjH3mLRpNGO15tbfahCp+k64S/aFa2WBJbeyanls2NCtry8xaocDsj2sdmqjz7xD
szTNDCulRVjX1W7v0bliJZHfzUJkY2CZnVdcz4Ys1GtXq6YfbVFC36F5vm5mNs3J/dxz8TRuxhhv
PdrLEqUFuDRMTnnVFpme+WwI0wnbVMd8HmYNIzF1JnGX7k0MpOZ7JkJRfu91wpy7SOq1uFYsb7Fw
h1ay5uCMylCiO8TX/0SWYbA+0YUSTzdLq1r9bpKJ/nNZ5pzFJRpPPQn8I62cgm3aJjsA42URyNps
DqUjTO0T3gjYdIU2LPJrVE8V4PM1qCGiKh31s1Qal+Kihu8rjTSRVYd40OqyvCvrUjRKYCWkcP0l
y/vHyayz4kFfxtnajXmpRBcE8G83SbpbKJwThJPEI6V3fkQh9EUKYqcDrf+xvkcF5wYZlgQ3s1on
n+txzI/N/yg7s944kS4M/yIk9uWWXm237bQdO8sNSpwMFDsFxfbrvwd/N+nuyK2MNLnISAMNRdU5
73kXBhf/eiDz0S19PRLWBUK1lzPjj8YNhBoKBwKupyxn2lIUufjsp371FngtSHXF92zcAWdHj2UX
yGtkxMsDyXHQstJxMGQE7TlDqQtfbwkpsZwji3k2jFD5o7KKkHQ1a0k6cm2SKqeif4A6iKCLSL5M
JP9+ODtEmkOIxFVs0YOePQC3LeZ0scZ8Kked0kjmcfbYMpy6sYnke7Z63d471iT2ePd7RwKs243W
Ce1KB3rWfnE+8lEGHFAw1zmbg7MiDTu7MQ+wS3rKncLAfSrrxESU5czwkgjphcfkGNK95oP6t6u6
aPhIQgDK/j9h7o93nxcAuHY+10+erifHyvCS312EZyYE+/xRx4fM+vdiFH9ILGIWLSzN7bmnSl+j
G2ussnpqvbgs91o5ZuMGzpeNMWhVeWtDJb7/MDXDaxlr6Y7hcgszlmruXiLm+fRxUXK5+vAXd1F6
wT83AWWW7/GPn08K3RzUhlE/DbIinairmwMec85qYKZ+lzHFGVdFzK4wkL575av7y6dOTYL2H1gB
2ddFPeRxSufk+j5Zqk0fekXq9Dg46scIuBxOuUNvm3bp08e/9/J14y8C/ITDAUv9ItcgNxr8S6Y6
feoVZMxapJyCxNESljWKesu8CJrhx1d8/x1ntZeF7diS5cn2cvGBD66kWsDI+5iJGY5rqVUWaIbr
J/0+5mQ1kEA7+Xa2auZxXWNjtBhGURJ0X9gNtPpQ+81yHndx1dwqO7fSBzAKDuUoMudn7hwGPZtL
MSehVmGr+2vyCgVPN5tGcvKMCG+xNlRCUsutP/5hF0sHiwHYEWzSBMJgt2WfLh10JhVkhj59Lrw0
n9dBiz0e6b5oQupe33uBqNrQAyKCO4h14ZWneoZQsFgXTI9di4qCIZ+1vOc/1m2WdoNVjHX+bDvJ
sG01nSVDpYTINm9Wpeyzfall1qMFLZE8ldR4/vi3nw/AlusvUBl/Mh9fDJxPr++R1AFlWepPfC2D
tdLSPCBsEWrI7zHoxRHcyg6bWfeW7B+3/KzqhBAugpS8F1gGBePDwnn9+JYuPif2Lo+zDzRiUVHZ
ZyV+zsy90XLkxGkm8icL7cJe9605gtttO/s066NDP8trTgwX35NJIC6PgWhekknAP0+fwwybPAIJ
t5+aSIv8u6m3ikNEMilswSbI9gNs1bePf+cZqsuTJ+VtebzMH2EBnY85E42aAE+q6UmNWvG5bbTq
yRNGuktyquuPL3X5SMH64d9jcsHBzPzk9MfFcQKTeAji5zqp5ZdqML8NwnfvStr7At9PlW1crb4W
mXf5WS0aOChMOnpy7HPO3qNkyAfVrYmeRGvFd/Rs/ko3mooyL3Ie3Mbz7hrSUPOQL7u/AoBePlqu
jGKf6S6AGKv79PfO5liNWa6S5wpsZo/eCkKs0cv4MZLXHZgY6PC/O9kY8b1nuUKxYoa8rN3Ty1Us
Znoo4T1RfjTyCHsC8+KqnbNiQGpZ2O1v3UO1/3m2fD1BfmAUwI6U4GnoVmqE7rwcsknYdp2BeMOs
tV9+05Bm1JLA/WnwSc/YWpBBZDhrqYDlC8qU3DZ+1lp5aOhe54et6givAvOKmnXnYQeFLxPajJth
MCr1iWrcUG+G8IP8IXP8RqfLymxjfMStykcVpaF03auhLQUjGa95xW6xeGnSPMmhwgmcYOeoj+dN
rPTmzWBDyNaVm8p4NaWt1Ycuu/RDKxXqFgprHUZRUsrffmtPRTiptu7una7VvqUQndUDLMj2NZGV
9tUvVfuWz4aVbpBfzZ9cp4jsVdwnTnfQLeU82WMxv8EapvksZGmEWQ+0vELpU+WhIMZKhfkUJ/eD
ZWIwOuj5lN52RVo9qchQ3Q2RC7OzrphMrDDghdYWM3wqQ9Ut0dN24A/FRnfHOd5706SvNB9p6msz
GlqwU3Fb/0ckNgF8bo5WdZf7+pA8l3Tu2m9pklL3CRZ3uqasrMatE6SVfhcBsxzi1Mq1EGC3+49/
4a9TZA5vgdsP1sbulChDQJv+hcyoxvxSybq8lS3nwi1KLcvfiCFS6XpKDPXN4kyvNsi4MAUAwGt7
OM8QvLF7nwSFM3/vrk0lHbjCZlZV7sOUxzPTU5051yefbmnc+no1yYMNdiFenDYtmnVEtzeuWiO2
8v2ISSeYQVL2hJ/blbOXVVmQKu+iXQhVpVJ75xCPpu6bCexkhem50b96TpPhEYjVqtlvZjMSBIPS
bwX198KEkBM6TVy+KlRs2Rrfa7XrJz+xnsdq4VRYZi7hl1CKJhhA0zyGiRnQoOKvNY9rUVX+V8D7
wH1rJDTZNRYj3UsTk/676szUS+/wyCyr9dQZk33A1qyobiDjix8qtjR3W8VCo5XvLYUlfF8P6VvM
MfUlhrv3vcjLQoaaXpdbmFiB85CK2L/vJGqPTRMNkfcV+Luq10B3kxfOZo1MzWP9J6FAWSWQkCnn
F5t/1x6VM4wPSoMhuoZqzNBAsbkpQls6pmICp/qvOdo3/VPWze7icy1c98mPAP0hnBUgTrIP9D3N
ILsImEA2NCrELK6ZNm0mGvGIj9s4boOOrJaXqh/toAuxqkyGkFud9HTtFoyQVk6ildZ27Ie8CqMW
dtS+Fiw2vpusGDee13JHEEQs5z5NZPdVloN6W5hvv3KDxb0aeLXjoe2D9nuJEZY4lFGfVjfjVNaY
P0yuG9q4FRIQ0xZOcaOPkdZTjZXiq6PKtvgVSb+zgQSU6a5MlZpvDZLWaJ/VijTbvKDyXuOLCq2D
fIpG3kDFzh3AjaGwj1DyaxeXYjl0bxHBftltjw35/JwqJzf2ZTPhXMU8S8t2TTYWTmh2NXIK1iMi
CJ/TYo/J1ch4sZIZThlJn+FjJES90qHJ92v4U9bI3uDFyVonhcK+0RKs9G89Lyrx+/NMApz8tDAj
ELxcGOsukvaDN4/elK7TyhFiS7nqAhTaef0VubAgK8WJEJYSW4F/H8ZatjVttNRMtuWS6vPSWZFS
930EnLYqDL+UECtdVYV2bLqvQ9SgBItsKe8VT1U562aC/n9n1Ykxb80ekCK0SU4ttqPj1Ju0NRkj
ZDZC5BVE99R9ClzoETmqiMR2V2OT4TtlVJnWhiV6vw3/A7PZuQhhf2eTGH7PaV2+WIbRqn0f8IIe
om7yRnQU+kzIpqg0wHjPaX/UPSzXB/QvXk8tRdjparJqK7mdOl3DQweL19FbowKrzJ2Gisw/JvUo
/6uGINVw5a+03xpq/R4lQ+A0m8aKvGsGOOc0ZUoiTEGhR1MALjJ2xzo9SL267iDM9M2zHyfJeNMO
pX+TNHgMrDOcSbo8dOrW/S/OyL0F7NI0dIh8jUapS8ZPCg4gKQmo8Fa5YCVtnMYufhueXKLKCe/t
Vk7QQdfCm3o4eJMogn+uslBvLOUjxQ5Uh3OaXux6sISMRD4XGI3VnFcq2Iy54Yeai+X6xnaTfk2I
hMyvNOKXLQQFK5RyQHmGjBdDoUDqGg+uq58tpIUc7YGsil2nfJj0Mybz7LhdN5gr0U/D1yFTzRAO
cxaPV+7isoCmdDYXIt0SoYHA8fTdNQCx+VAZ1fOMKORnw3VhPyUDGrWk0lZoq/Sbfy1qUVXT7YNc
MO+mhj69oG0NNk9zsp5gA8SHNnHSeq3bfvlpdKb2qYeZiMK5UsM//04uC33GBWpD+6ufNUyzbAuz
jQfraSAaTA8JbthypPgPWT4XD65bPf/7r6QXAhLGiOqy6YbjOpWW2VpPkCHb7+OUOqGexmo1Qh6a
Vsop233T6Pm/oinM8F2H6Y7HxAanqzMsr6qhLaV9kj87inYkjIMG55Cq6B8R6XYo6CcyeTuma4gH
W/+aZc/leobFhhsSHC2ghgv6iSj0EuSs95/UUCOlgsoKT5t4m5W0nKRdq8wW+3YGXFzVyJG+DENk
XsO2/nILUCGxhaApXCw1ziE8pgljr7LyuRszLZyGDJ/FwSgtL4xJpmVEPpdhrA/e1zLQgh4XAeda
9s7l58RWyFiPSFxsbO3z7gkkV++zxmufaXOsHUPFocOtybBv7Tgtn1pTli8fL7SLCwYL8ZT4Gfxy
A2Cls1fe6G2qwek2nw1li/tmQKY4CNu5ZbLT3CIR6a+gLufUOMq5haqI19kC2WHzc9ZxexXerogw
o2enKmXDBMntOKgCiCOhIgG92g6VcF+G2fc+266C725aQ/VI/JB9zT3lEgRZboXfzSbCd41O4XQr
8RzEjk3aR892qQYscuzywfebGksC4p4Zq5Ziaxqlth5iPfqWm3j6C0Na35NJGU+1P+Mp8fG7+MsN
EdfHWcJhuFB5vLOOcrIYA/nsb58NbBIOOqOQbwqDbEwSHARTGGVhVN3AZAIeM+fpNo4NGpIs4Gtw
zFr/2fX1Na+yiy8CbyRnMah9f1dMYE8fESmJQSONJGcCo8sxbD3N/9G1+fDdTmbnwGbxdXJaa49m
X7/JROXUVx7J+fLEjRDCLKP3Zakgojt7RcFkRk6ucnnUGlEnt+haZP7Jq0uf3MrAxLgWw0JkgR+/
h3PchIvyVaDbQ//IXOXcJLeMS1Gkue9/ynDZ+NV1dM27lr81d6bOGbBxx0KqrTUUjbyy7Z+DJ+x/
eFvBGcOEEYT+fAPSydSzbQ0gHxpL8DPqCve+rmbD3qQk3AUbZ061bzk+D/aqddspufn4d5+zuTA8
RGuF4xfCSwiAkDtO3zaMPSmRWcfHqmzGH6Opocct56JeWW2efUOK1e0CmzisoMLsdsTs44UMgTn0
KcCvYVcX+wT3shhf4rQJb3qBuk/vRWsisoqYzh+NQky3i2Pehi4q3Uc4S91ZhFi7oQqCOMKTpC12
kT9nr72cI2t/5Zks1/kT5eHygLTv+SY8lgtieCoMSw2Axcep18sbOU3Fgy1Hjz4QitKbxNDuh2eP
7bNV+tpvAMoY0bFzZZO+XBYuuBZMYvZMwLnzHIwgQ+qf5r1zVD0jzpVbqrRCHGHrL5Kg6Gmd2KpU
K7ISSjfEfV+Zm48fwuUHwWGIwhMvBTQBkHpP34XC3jQdG3084sFRHDNjLLazp4IViarVLrcG7YZH
dK2uXg7b0wcPgxJvyiUGDh3cOT4faY7V10Wsjm03k9vqRmVQh0PuaDcgO+nu4194sc9wGZ4txY+O
yQnOKqe/UMAakE1hGEdfz1Uc4ioBVlG00X9i1KNtTL7tla7hfGNdfpcNpQPGmMX44Tw7pi3GdkjR
5x7teQ72Yz+X924yiukB2kV/wzrOXplkOxswXI8vbM6Tfw0yXO6AXZ1CB7Y6ipuzD8yuJqOSeqMf
Z7yvoi2YVz89xArb86gUhnGTM8LLr4zHLxbyck0bbSNKFwIZzheSgF9StNmkH51YCexZurndA60o
e6X7vWcdQJGKryCCUbGyqyj59fFL/sszX84StnTAFgrrs1/sdg3fDKGpR860qgvR3Mkv9WLnm3U4
De05vdJdmYBSIRnwVhFKtysb7MWSthbqHFO0gIIDgsDyeP6Y+jBsqPWJ2O7jzPynW9ui1uybzMC6
TQZRLK4ssXN5z1LN0ZNBiTf52Yum7vRybVLiP4VK81imWP+tm6Z30Bl0lT0coCJ01U61GZYfRZR0
FpJIF1pm5WSj9hMyiWWBWPe9tVclPLNYBAJv2qDPcyvs7QTy0qqx67a469pJrz2sQp1ky6wsdVZV
6tAl1Z7yw9pskw2ybixtwtmF0ZqvaFVh4/ZtAiQu6rrHgGP0hbMenaXo78gTfRT9mF4Lnzes892E
Z0FNjcnuUtDQ3pw9i150FdMk90gCG5BTXx1TXKhsdD2Yc1XkfferROTenRKkyrZjN+zs2i1/KD+Z
vuIg0+/gjupX5hWXZxw6mYW5saxGa7E2O72pxDZ7J8G65miUgN07ocUyOJA+UCiDdJBS2/HAa1BG
7CeCTd2ZhbaL2cXEU0ru+TXLh4tNnpvBCg8+MA3BEs14ejNw3xI5j9V8NM0lw8zDaWstpnHqV55R
Oxu0zgNJQJF1pSH422WROy8JAdQ8/nnNgUjKw/SlMo4ebivOjeZKF656lYBaN03da4cWWtS2bbru
Cpv0Lx8j5xm7wHKi0XEu//2Pj3GUCDnh9elHyGjZf67053UiNbOHPBTozZVfeS7mXL5F2ItckP6W
yv78NAM3KoN57vVjhGbkWwxHSK0UfVkJ0Jcna5gCc3oHfX9YJ6r2zE0TDwwsjDKVNwYc44Mvvan/
hEmO+7U3SX0LG212vXCMpb6WbpdOm6FmGvGsIGgnKyxqhLfG0KjZCyTNfVhldRmsCezOEY/IfuG+
G1MnQuw6g+Ka/OlCws6BAkTjLDQRGiza+dNHa6ZZ3AxW3d2VA56U9wSEg4zPfYrNPsIMEX2qMxtY
k/l4UayifHbfahRawwEj4OQh0Ga8rMoBTG2rnDTXb/UxyLUdQiOY1RX07eGutvL+e2rKNN+ISdO2
0ZRZ5ZUu4LwahmwNGIn1AGFriLlogU5/RZbm5FFCQkckmmft547E4cc0dxumM0yW0jCLCHy5BTzu
H2XZqvJogbep0AB2Tl4Rj5dXBMFnxxcnNZU54qN3IiwT1uVL+mPBUngHhNiN2SHj2UoiHqM5m1d6
ZrTW2vWY/+khH1P1agq3HNbDhBIwTLW5sK4c4pevl+Z96cWQfNCrsGec3kjryGAeHTc9pJE9EmpZ
VkM7fK0cmJcrZksZnoWTJxkZiJbJdFi2vesRjGd0hwnmeHc3+LJzEniNOP4YnCMVRVeoqcCQxqqy
Ct3/bYt4xJoL5s7Bq+WU4zkTV+XKjWA5XykKzvYfHQKIj04HUjdtBsfl2VNNcJsbujgyD0Baqv2i
V4a4YRY7GGsg6TpVK/QQkbOdJYqNl4/rkXcP5T9K3PdrL5k2UNf4Xi7yivQ+wEhStfYdHnT2CJ0f
EmmEJ5hAA49/YTEUn9PaSxLuBW8wlHNtlvdilUeDbNuwycxuXOlGGmH62rnxV7TdqFbbPvadrYD7
yxHudNldoXSYuSaGfbBP4YXrYFp5od3BE2u+mb6qnmBq4pKQFUEnD1ok9GXKZE4FAY4yY5YnuqIN
EzWOzcoISuuxG328n3NF0O0B8yF56yd4vm3wg4y7ldVDFGUkxSr8WrRqKrdF7o/3eFvSK3RZ38Tb
2DDq8QVph3jteni06w7fvjeN2DHvULV2gsykrfw3XxRYlxSF7H8VETOLkEqnpcFhYRa7KqDr2rme
Vt/llYNlZ1eYdOmEyTZ7zNTQQ3hRCjs5xIhP+IcalB4FcwuivCUXfQrugJq0Zjc0nnGT1UEl+IF2
P22uvGG+hNMXDMjFWcrs6N3/56yhLgbATlPNyQHPG+KGGYSovb2kFu6wEZ/3XTYaXz6+4uXHCSON
CwIeL9rLi/XM3NPjpE2TQ1MJW/0K+sH8ju263+9ILYxrMoZmgwOiiUrTC4HQvRXeSdg4osJNHcaO
boklWIK18Mx03dDj2ywTxrQjVt0Z13ZamS6OXIF4nbR6EA9O7FfeXkElsq7sdu8KqdNnhwYR6gpl
G1vXRRBAoU8OTsBacjBl3aU3Q5eWtYH1BJ7WYdDW6U1iDpG4DRpVBfDC0yoxi5WU3rgdCDZAtN5n
0YGzvzPJP+2qtMVf0tS/OKIJHh1Qbvy+bTOH5jCY8EUf8KCePjc1bjMbGdj5NrDY5W9xdM2es1kY
5Y5PRke/7rhyztZjm41TOGopdo0rQ0QmkoDWzt+PVc/vwOeCFLfZj9/tWffEdoHsAqCWDoJBE1vn
6b6rjHFq4i4I7jwo579r33Oglwpc7ww7+qRrvK2wZzwCNJOUwbXXcVZAv18coRnaF0YvvJmziwfe
FM8YM/t3A+0ZB3GXDmgJWjctf3pJlcYvNFK5hxlZYPwAKHLES4uDgPvT8QdBggQGTP3K1Uirxfml
62RYGt70aEHQ741bI82m9AUAEJJKmPt5r8ZV4tTaKx/pjE2TExXxQ9QkuljjQem3w3pG6bVFB5EF
r7GRBI9+NC9h2w2bnAQqwNqISi6oHvCbrbJ9O8rm52iMkCau9Fjvz/x0lS4jIT43VH7ML84fy+yk
fI217tyN5KBWOBtgihg8GE6jNhBZmnZr0c/vnCIts13iaMVXW2OvZGLsO81c4zwFkf93IxNX3OrM
zkRYdhogXyAbpAAp0Fe5JWXJZVIc0ybbgDx9xMRa+k2nbSqmnlQgJcozBHpFzmHr+Knd7GD+x8Ua
HV7gfncK2vlnoxn96t7PRNyuvTZteYOOP+HTOabCvpEWGtFnRpyl9SnD87k/dEhtIXck41yvBkNM
zsaGf0ELUNSmAQ3Fn8udLPVoeMYvk8fKfXlHWWAb8UCudPpUwpmElDC6k6zxR6ib6EuVMsLiwAJX
mDa4ONrEk0cWPhctX472AncUYK8rxxQ/5wbFRGTDycEpLFhCrEutlv8Jkfl4GtY0Sq8ff1rvvfD5
e/QYSyDYJTQCWvPptyVy3cE3RRl3eb1MU91M+j8oUuP8bW7NMn8z/LRMws6I5g220JPYTMkibu09
PoC18owklqGMpta8p7zOjEf5zsdOZWe9xNjwLyZ0BYZ53yvh9N5znGQctY4+NBan+pz0X+s295K3
JunlpkSfFAWboGntYBV0Kae/H8/jcwBAJVBIQCCoE0rPKy3KX3YX7slmAAaX3se84PQJoB7yc78I
pjsXJmSLkChQnyzNttQ935yp39myR0IQ9Eq092mnz2K4cgOXlZjloaBkjA4M5FxoJxj5jAy6e+NO
ucDs91mnx/fSVh3mAXmkAySkBa5Y2CnPcvvx218q+dOXTwGGcoJSkOEnrPbTn57kFWC8qtIDTpVD
hqxfK4+jmZNYpzu1d2UnPdfZs5MCa2NVgIzNZr2dg2Cdo0urQ1R/Z8RFL2mA/NiK91G+pLGzf5fV
V9WQg7AarKHOVnhIaQ4boaYZ20LvTKJwczW1w10zpePOJ+DLDvU5TvtjWZe5ecNyHYocf9+yi688
pssXxKpYHOYZhZPvcG4QoBuZnyai1+7QQvrGDjNDHQXmXPvFU4W2gcPA6V8NxX555cJ/eT+oWnhU
OPfx57nkgNlQNWpdKg5+kqoRQiWIwYuuYuy5YQyNTn9tEHz5LTB7x4uIKgqtJdv66YKAW6SaJBXp
oUuDyt5Ssg32uqeEjj5RTfvi0dcjo4a62SY/FQFC7fHjBbl8a2cLksEkKCWxXMtM6AwYosPyUhwX
grtGlentGC2tPtuqflSMTe7NPJr7K7XFOwBxekkCKxb/BNyQ+LbPcwqYDud1occe3a7h4S01MnA4
ItCT7Z2mV7L5msedaFfZKOGiJrjSQawpncT/ZMRT8c2NjTjCqbrHU/sZLSrmrqY+Fe61EelfylsH
/3SYQoyt8cY4x3B1bfDqwJXxoQkiasdw0vpsfuuHTj1oE/4noSwE6pdsGdpneVI/LqlPiwNzFxmP
SVl3ZbxFQaR1B7dDHBC6ZpFoD0GZuxANJkR0e220nJ9aZGhSrBXvoNzGXtHHV9CFy2/JseEDoT5g
2oaBwtmWU6qmnlum2odqNIzbNE7hB/W6SLS9SHIo1KFmcSpu0GiW9TU9uW1fLC/AGXLV6RRgGaBX
O13eheWkWTam3t2QD/UncjP7r44P068MIftDOPbqIWYLmTvdJ/6niyKX1oW5NH8aVbp2PDqqHobK
9Dzhay05wVVZ/JhtuIAvKXPV+ZU4BQXFURNB9a1pJmvvuFkfR/iuJks738W4a20CH9hmNc5FCbXY
85p20w6BNh4aAwnIm2y0WsjHZEjaVm4SrU/LOJzqrGLSNPRu6R1Gi+nv557YgxvM4mp72xYY6IVs
3AtpmtSwNsSYtPzBp6roZhAnuqsYfPv7YOnxmG/tOl/8pz7+dC9QGr6dBeVfpAzQws83SS/1aoh9
DViHO+vDKvNNUjikqRVf4hgvzhUUKRyhtkYNielWVF75I60MW1M3H9/GX9YXvKFlgMaIh1nH2agh
w296wQTig8+OWay1oKU78JNZh1Hd2sNubl1/nUkHF+h/vjACONY0JA+oYedEKYwyaUdici9gFqiM
Mp70BtknFbegSRiFRZEekMRc643e/YTO9i8KcOZp7Aw2wXbLlvoHOuYlBZVsH813C6fb81Yy7V25
nbA8zcMq9/vf+linUdjjGx/cRrY/38uuLLtN1A62BpvdxlN5EKl/l6aTv+mp9LwF1jOi7Rzgy46q
Pyhw/dax5vwSZRk2YG1bTO09xavh7yPgiOkuCabUvesnp+9+5BOpAw+ah/PV09zY2Y9+bEBNtGbA
DMaJMNQeNkwXcNhft3YWlf0aX6prrrfvB9XpU1mMeSlqOcdQMptny2AZGXhWqQdQqasU+TMzfLm2
uqycnhosal75YikTsOQIPtMbVN/wOu/9cY38d24hRjOeKHdlmWq/INBiWPvxUvnL3bEFWQCb+D4v
IopzILGHbZBEPhrgXM2o9LCzGJIb2xD0GcGc+d4uNqr2fkiUG72Y9VhQZJMXIhr8iJAZfg5Q/1pr
7K0E+fVTLYX9z4sZ/JdyB5EWKjG+o9NF1XmguyPK1UPvDOmt7qcILaQEY4lv7I6FsiOnmVxaG4J1
Ka/UiZc1wNJSuhDxzMXw4pwLMkzdnPXY2BNF0fr/EUUDgdOTYg/lQMFOcmthXymzLhFvEjeBdCnC
/SU34VxAY3ppbaaRWRycEYX9ncoj4e6DaPB3UpRHNCXzfxnOaSHewdNnVw4QmpshqI46voH1lQ3s
nBX8/sjB8iiUUVleosxQVf3azNvukM69NokV/Ge9XwO3+SO+Mc5o2J8cXM0eFda42gqbeic/qrnp
idZhxogeIxyQ3iYkN+jQF5+bauhtF9eDqNNe2lyzoyO7kJbctJiF1fvFAjr5NENJc6+Vze7Fm2QT
himOjTAK/6WKPV1FOVkGhdWI9hCXfpZ+Ty0rKZ+gBftYzTOZvbWhJVc4lrNf4qiKSSFyhlwMrzIe
sq1wNVI7OLoMrEY0IPESH2cAoBV7qvctQp1fPsO1L590hnX4UORz9D3Kei8OG/Tz+bqqC/9FeHQ3
YWNMbPfMPSNvZ5Q5ugXsOhph52tM9e3h1qkygRYwicbFqCD1Da1bd+Q/FftIRYWPL4LpxN9dQpX6
ta1lurNhpFthghMltLez2RLX4zilKh5iJ7cCJs2B/T0aUkO77UbTbZ+0fHSX2sxF5IAayIfOaphi
3zlSMP3MIGfcKNZlExqD3XVhrTN33hgzY5UbFz/TaJ+MBn6BTm5S2mFr6hHK3jFW++FmjNvfk4br
uA4Jb0epkLuZD1OuHfxc++JiDY9FQGJJrJI/3sUuTlp8npY2jsoZOoVzPpZxiINziJOJD5pbGupn
4vQo3iL0nbckJmn4oyVUHQsB49rueVFpcGG2dgYHHvAym8TpsuqSmnmIDwl6mhfCdWsF46HjoXSY
0zqN9p1ABtHeisaovb3EoLtaTWwoP52hdL/NeZOR16SPWTB904WuEwPKcMCc3XAQValuMpdYg9vY
NsinDTs8r38mHCTX8hDPGY985BCOGbC9U9mZFp5RFMwxm63CLNNDoAGD7Ix08tbW5KDSsGR0YG6D
O7tPog1gVj7kuwIoJVnZqWGFXpZ5BGNgqH4FhrjcBbknajjE1Ww7mJqdbfqYYeidzIviwMrvJoJf
bDuFc1xJ79DGiI5WBLRwWhMiYm3buJE/Sy8KviEOI45Ts6pBvX68wC63D+q4ZU7N/G+xVzlrFeLO
o5aBOHqglJj1sFFTse4aHF6wPmd2q9prJhbvGtSTquHdCHCxz4YOxfzi7FzOKRvyTFWED2R+neAW
3JBbRPKHnsEHJGdxBYQp0HBWdi6TfjWpgcew9vFZg1FRxFrTfzLQYpR3lNwxpqiEBAQYN9sAF0Po
V/FcJFc+huWdnNyxz6CZqSSSSUSZFN+n3wKGo8zs1OAcvBF3N5VV3rOfd5MMTbSWz8jXEb4V8Isf
yz7xrsxDL9spf3FgWKYVlFjYjpw9LjLOcfFGSnxg0fhldqO1Rv3a2XpFqs7gx0SVdJ6VMOova/Qn
5sYRbepE4ThJYm08lHUoOelJUTYye9PDhDyQn0nnT9V9nQ+ZPC62P9MOUWOOvQaJWOZKYo98HJp+
BHDGO9xKVr4WqDnDbicT07Oua7b/lhky+21npSDtyRR9tjIKa0pWJjP1zwK91hhO+Mt5m8j2kCAS
N9QFd6U+ViYRX30boCKCdC4g9Nhm46Rr9hrNWE+6XsbfTFXJw5AmsBTCHG6ipVYxkQ/H0TLQ+368
/C/wMnYHdgYDUw2P2QP+cqfvlikg0Gyjl7ej7CsHUlHHV2DMnr6DFa2e0KoSr+Us+Uq0XneTo4ot
Cr9qr9ekVrFpd7vJlsatbST+U1oOOK+7BIqF5Mlda0LOjwIgKv5ZGhDqNQrasx05wSY6RUEub5HO
O3s/z8WvCrB7PyFa2tSmXj3m2T/acrEFLvQVhwkjbqtc/+yaQAjVELXacJs32BaIse5XkW6WKyT+
w96gMAmF5fVXlvyy5fz5uTFxgEgHKZP6DLTYO8On6rRGgO03al/ac/HZ8bASDBOGB13Y6iD6V1bA
+Qb4fjX2IhLhQYWhx58uAK8LNCZ6utrXBDSCg5VCDxW2VfV6MsaEBRpgXPWPlf9yzQUhgd/AqiM3
5PSasdkPTUN6zB4CvvMFYyY5r2s/zsoHG3YasVeazD8XHdXWlQv/7dFyGtKqwThZaGGnF8Z+ISDz
3lD7qmvl2hucat6i+RZtCKPCu4ZWXDxawFhGq0tSwzIrPveBkC5EpJK+96awx2Q9Zm66CSgDtmSA
/5Q1pf7H3/I77HCycLgeigsuCBlqCUU9/XWqCAZEo7O7lzhn5+QuNVOsoC4vjPtPiMnsYeWp2Z0f
XTH9j7Lz2I0b2cLwExFgDluyg1q5W3KQN4TlsZlDFTOf/n7U3VhsQQ0Dg5nFzLi6ihVO+EN9LTOl
tm9zzEvqR1FIcm4xa9EPXFP0BH0uRUFarTUAj6TQAJWNbqfWi6vl6k/BjTZu9Qm1p409VOlzmUJU
2/Lged5V4pb6ERUx1C6zEs2A21J69nDlJXkRf/GmGQ2tXdmG0LW3bDgz/JVEhaX9jGkLc3mgtd3O
QyDUrs1/SUpQ8N1FZMFBLlJLxAhXVpTyyjIJ20B0RfdLR1MuuVERcMt3WMA40beMlLc7NGCyNgLP
tOiAFV0vAsOcLO5zbln9diAW3pYu2K1ACgOUpD44fSUAPxgaSVAZQyAvp6gEq+z0vXx2Ui+rfn/+
sT7YG5QHPcpHHjGmunaTVTSTdAg5gMNURdr8rMepBo6sUH8Po5y7+3zK9AsH/Wzv09ZedCOo4RDP
WGsRfC/pifWsPDlkUsvvQZBqcgdWUf2hJG1SbT+f3jpkwGDl/20MA7FuwobVCS+qqqWGMIH2wabT
oK5A6RCJ/HHjhpibAsWst2WDupXvKcUlWssHEwVstEh6oj1Cnr0KV6xkcMMCDjSHfAxBYejqdaTV
xp056/2vz6e5rvUyzYWb6QK7Jj5BNvL9icsxlyNfk/YV78jgC71KsSTB2Sy98O0+GMcF1UzrDiwn
GNvVlDSvQd25StyrCMEE81uv9oN1XUhT7S7dkGevLGomqG1A08O0gKtkdUMmiY7BBbY9V0DIwwd6
scNJjVyUNIqynjGvzemdeUOfX+jJrPbLG4KTrUk1CJ1jkvnVsBppeyf70TjWqRdt0auxA9sQGJmi
cVtfQZzPS59kxvmjlLF59flHXEfkb4NTFV2gozCTMGR9/xVN1ACzpgn1o+ahpwUX3MtCETTu3MvD
hPyr8dT06bAfndrAgkuxyjsPXm6OybCl3kTx7E7byGoHizo6Fop3adMPD1lWuvrm8x+6ujPefqdH
G4mEFIggdav3v1OLMPPB9F07yslRv+plmKZB1oxdwGWdlxvpyuTp8xHPPwsVblpByyO96FStRqQU
p4J8kPoRq7I5eujKqfkS60o+bUan11ooY6r2goJwHB0MpzG/fj76KgdnvpBF6Q/y96XIvq6YTW1v
1LQD9GO3CKA3o2b9ckKrD5QSzTkFK88NjFVv1+Q07RvFni/si/PlpqZLfZk0ehGxerPO/qvozSxN
IOOzcYxq7Gj6qsYa0yr0Lx5awFpQu2Y7X7g1VzfX24T5G9JF5O6o36w2IrKQnYfpvHkMsekZg8wx
+y9KlVJ/MBOhP36+uquT/v/B6MLCu2KRyeve7yYs/FS9qUvr2E6Uie9Hp1X+oBCBwLFtqOMd/nIx
MVj77zQNpLFdjb8cSHDueo4saaoU7LUjLYvsVVFARQTUc5xrE5XKf8wZ3uYIsncRaNK8RYTq/Rx1
BCiGFhjckbYR0W06KsrR7kP1AV1N4HoxBK9N1XTjhf7jB9wDqCEQ9xekv01ovXr+9DixpV6F5rGO
Zg+vBBPpftl1Th1YiTFuyrJo/muQloF3ruBKO1vRFsqX/vL5F/74Z+DStYh+cZ9rq0+sVMgfjYpj
HntD0ZA/M7KdjdAzEmNRqdxobWxf2+lU/5rixL0HtRTCNU0ucRDWJZ/lI4DF4HXUOKY2reX3HwGP
9LYSvKR8hKYTB21C42ePcEYEDCdKENHsQWg9ztlol1BdMuRZvGGYlwslzq+gJovpwmPzwcFGH473
miYxWqJrJr4pzTLPZGYeRZGBDJNJvEN3W9+mjpfdtmEtL9zb58caFTiiIPTLGZV2zPsFiFNIPLjv
ho+zgG6A0U5Rf1NzQO4lNQp54Q45vzSJRDhfJurzxCXrl9QLs1ip9To7amNddg+tTGdjPzZDvzFs
JcYE0016Z1PGQrzYWAd999QebasLqcj53UJviGyEy5sy3xkPvaXKqFTWVB2rrile+T1dkA6DIYOs
Ktx5H4aRfpOFmPt8vuHPPiz3NLt9Uc+kZATx/P1CazxKfTQg7ACQYix3tGV96NRIg7Z1s6vpe1+Y
5vl46EcAoF3w5eBb1wXWCh3/CYxoeKyyMQ4PrdGVz2YN2gxhpKhpt5k5zv/WuALNzpAs6FID4QZd
B9Ylyv+oMbnesbHaujtUnpXsRe7gGlxb5Tjs1dk2swvLui4kvw26EKfJZdlZZ/ya2KZvkldFdMo1
PcLgBzsz+R1NJnd+HpvRTDeyIUS91oWX31FAgE08edjNLjLdxXgQrZBi2w92rFw4WGd7HfUibCBI
ogDNAjVZhSdePFk1lDLvWDht9yWTGGYh7+SiMERKbz70IiNbpcGZH8u+KEm+neQCy+yDHQCLHeSW
CoeYDsXqF/RaISpjmqJTjwPXtR4l+ktYoa3ptjLKgkzLo0td0+VP/CvJX74FjUQ2OJYshOlrnPIY
4geA1Id3RE59Vm4qIy8Oee26nOYRw+/MnWtzEyd4MweUCeg1fX7Ezu4yE3IKog7kOlDa6Ny+P2K5
1oOrR1vrFAP6SXdD5uT7ps6ieG/RQ7pwvs7nigPuMs8Fx2PRbH8/WG+0SRkOIjulitIeajDYz7Ml
jB/w9L57qMTtENYEsI7sELo8n8/z/O1cvinaocRhQIjM9dhGhQKvg07oKUUG5yuqv+Yeyy/10A6K
fLFjq0K9DuRCGypAdIYy+TOiU3XhsH9w8BY5YKpl0MIXCc1VQFjauPmgw+4cjQZ/UUlvuG2fkjFS
rAcaAqgDoJlO9JLAol8sY0clvDKVMht9TQxpiUdTrN/KQZ/nC9v+LYd+vwvR9ABfAB/irTq/2gZl
W+ll72YeURxP+xbbbUts0N9zej+X6oTBOf7DIf7RkdrduHaTiAADnWYbgy6LrlysWlD3SocwDdDq
SNGbq8biG9ZmrnENpUcxqY5PiOKmtAR2neONfyhE948tovLzCYfAegjoTYl6G8NeeL3w5Zf66npu
yMR4GKtSmsSN4/2uS9Ns1py254TZriIx2zOcwEael0qS08KSTyLU/zUT4QY0Zm7ySYfA4cjs1lH7
S4YUZ++oaS/lQ5CDtolgw7rm3fHsODZc6SNYLotOcW5EXyNbk862UYeo9wvXBbcV2TJ9+nwRPhiY
R40KFVQ4cpF1wcFGGr8KuYKOniU1bFpgcXynFZD1e1TCcVvL5v45jmJlvnDszq8XIjKVXhNtX1zs
10UqLgIcdPMxOrWtpRVI4msiADEtNJxZx/RCof08Ml1MN5BupcxBkqeuMzy3BqXUIyd+6vI8+g08
p8n2bZ8a7cOgDJ61nVAHWnxgbBCNBXDU6gktNaXeGFomjE2jCuXCufro1iFdWZ6zNzTDOnFQoqg1
RW/Hp2QonS81r/l9V6nwsjQDlVNUz4VP93A8FIUZwpdR+hHoXdzuP//6b8JiqyPwJoqxEGspkK0x
weBzcXhqI+84KF1ZH8xEmV0fVwYdXyB4i/O2SKoeMb0kk+gn9o71PbIa9A5rM0+7q7FSyvBLaExt
6CtmjjMxaOsYOLVwHnScsx4hScWFn1PGEkE4jeXThKWCFeDMbrX3iHJNid+ZRXQ3R3H+2+kIPCh2
l8at9JB23UWZkSZPrpp0cQB8w0Wp0UI9iw5Chqo06sehfa1pMt9aHUjIXVwryRSEAsjF3qpaZd/l
LqLpVojoPnRdNfQ26N5Uya9UiwWl8w6jnSydjDRoevY9/iJNgxelpTWxv4Aqge54Q6r6xLflIzjx
frptYc0Nm65SYnGtarNq/DSs3Jyum9bUp+2IMRfeGbFbARJMxPyA8afxo/ZKDepOliZfPv94b1nd
+uMhf83LgYIbhINVFNx3VW7pwg6PrVlO/03lIOZ97Cq2DTatS8ygwrgB8sgEX9AvGrfoXnWesgir
dK/Id1nTyt6XvWjvTfRZI793q+4XMpQiCbKwauoLAcVbz2X1cxccgEbOT77AT35/3SblCKUj8pRj
PJdFv4G0CdmoisJJZWwrjm96vc/FQ9Q2qrtXQFdJnHkGMpmmCHvTrxFGJamSg9ELXxk71dyytTta
S00a+fNgaK9zqLIPjFytf2pDmj05hZqaW0Q+1XGjtQiPbeEiFw9Wjaf7VgHtwsBNAacNzVBdsMv7
zOQfKLMccsF6+XXcT2LbgmC4dP6XiGa9GBCAyRFBWy5v//vFUCnIYHDkhUda2Yb6k4cOtxEffmMc
0aKaavN7SXMMu+BhKtV7eMDetZeoSnUNH0odrCDs8UqtqPpcymHPA11gG5hkAdTjaiYTeP/D7NYx
K3syylNGB10+GDKeX1JYK8k9kGPrClpPc+EdPh+RaixlNwJ7GrCQE96PGI9GW1eZV5xgVekqPj70
XafC6aUfNRMtpuoSuPajAREC4rqjO0ktevn3f9X7AE1R7A+b+lTYg3vFC4gny9TRZq7BPGl7tQnr
5urzs3r+zFJKB0/LO/5R5TmPlMKbta4+ISXeWL6JNXqTG7MWdEWZBkZXoLcoaW5dGPY8byK+WdpO
VP2QMF+HFQWED9dKnPI0eCJ07hMUmKsg9UbxH85EcJJpwc8e6slL53fGIdkGFqZ3srvw2H+w4Jx4
sjdaMMjjeas91Tt9oksimBNKYLjTNGDeuA/jF9uEdF2Jqr4QTn8wHpxXWjVIe9J7W+cu7RgNCmJO
8lThE7QvqvCHV4LwgpzU7DErjE+ff9wPHnOmRiuWbYPY4JlrZonu0DBNhjiFWBJou3SKodS4CJKH
BMnGtJPEG/GWGEfTb3rqyTxKfZUnJ3hSbXYhVf5o7vB7uB7f8E5rv1MVJRTMInp5isJw2Ef6XN8a
mWbM8DmrB6xzAQV/Pvu37vb7q2xh+hFDcooR11qLctCxMlEy6ABjJiYOmWGsWq8UyEbvaq4daump
7KSLMUPE0CpmQqAN4ZM+qCgFlj7x7tAGeipcpLLVUjGQddcciOmIVvoIgWek2MIwcdeNSrUM1G4G
HtFxjcQwvjrjxeirrN/FUoVXOLjIToPCrBrr0RudS37nH5zhBTlBwx0YMcdpCWn/ujY8M1WM0W7z
k5Bd/qzGub2DzQwrIDWG67qeswPv3uHzxf0gMaQdslBMCBVtyG6rR7OAW13KcHZOJsqeJz4naAZ9
NH6IQep7W2nSb3SU213sdax0FNn1tdA0RQ9CkEwF5oXa9M9niy6RjkMPb9Yin7ms0l+rMHlt4jSo
QJ6iRMtwYJ4wJy5w3xqBmLr6bZ2hZXchcjjf0ks5GaoNDQyg1WuiDUIOQ5b2mXPKYa8oaKwj4coi
TF+SFN0OyJ1yvBBanWcnjGhgj7gU/BaJ3PeTHHBNAfjGiFk4zy9x0ppBPs+J7UtR9tvPPzG8Cv60
dwcI7WYkjJb3j2uLeb4fLbQyQZAXe9zSztz9jM0WrQ+4+GCLXynDNGOzi2C39qhWtomOYd+QIUsd
xV1kfuFk5953FOWURvU5UWK6QXlUwUghbNL8yqrsXP3NeWtsZG/S3t1UGWC6n60eYv1phTPItBRb
X3kF2z26HlWcCAGMtsRbKKqPB3VEfeE5ao3IvF+UmDO/tqCwsRBa2hk/KVBBibge9Xoizu8p3+Ub
AFbKdI1Bh36nR0VjdQGiTSoC/KbV6WSUk6d/UcjReAjqeHwmx+1nfBBNLDitwgh3GONgBw29s8t8
JQ2db05v9PdLQJ9dSbApO2sY43YjUiq/m4HzmCP+AzLSjxR1jKdgwLZQ/QL5s1X9jJAzDOpBzkdX
EZ6zzS2vf41N/C03rlWpD0U7qE/aaGmT7Vul2YeHNK3q8NaOIxfMbKJZx8INmxJBwFz7ZpVZM4EI
18LHtBohMxbw5eWmMlr9N/GoZXwtOYbVTRVZ2LVCqROvM6YhP2VH+WzfqVpzw3lWEJRBQ2L2s6ya
kmdZ0XA1sFb/jjGkOCZmJKaAPlJ4KjIKUuirZllQ9JTpNpXImxtUVas0SMTonGw0/L+G0dA/Z04W
/uozT8t9qu9lcej1KPpeg877TWlSC7fIWIvoCV79bARFRh7g54g5GAGmPW1+Xxp9ONyn6lC9IoFD
FjVpKeVfYXgxBgA59iMIe+gYcU3UC+tN4jVqi9Z82bzOEEbcm1iLU4FlnYsPERZiXrwjSYzMO3cO
W+8IDgFPAEUt7BtXn4YvlDurdAcvu7whTHO9QNp4dvAqxMiyTMkkjvZctu0WmlLU+mlq1/jaE5s7
JwfXMcdXUbn5YTlO9bOr9SG7Z1LxZp56t9vOoOivATkXum8Oajc8TS6Uuc0841q/lWEmftchkpiE
e+owB1XodPmXju6hjmNChQq+2Tea84xVd/g6mKS3T5Bzx/7GVTNFBE7dhfE+LjCupSAz9XITimqa
gxrKp9nCLrBatjndtp+ypR0CllxTi22KT+RyvCIcgZOk1cZNR7sdd70x1sjFvBoh7GQBKAapKhAc
t/Ve+96X2B68aLUw9YcI4eruyWD5v1PBqfpXM3Yw1PQxItCrQxzlw63aa7L6EQ3AdI+0Yme0qgaJ
cyJG443zq2uidPjTxIlp3zfIYM67AqmDya9tt72u1MQb/YW9YfCJECy1ssZ7qM1QWjdZJNURAksP
426SeG8HwzSQNW1CbEPuUTy0imv+w3zb4rQx2gECi5Qnc2KlRfeZWOHKDck4vxZWFuMcqNbtIZ/F
QKzZttPs56AfVd+KitnZTLMpnBNSelHF980ad6MUatMHrRTDg5znWTuQ/ih7u08tbw8FFUxaG9mY
uCTdlPS70muxSNRFPqFBjLhFdLBnUGjPvVl78p75htWXNE1HsslcIo+nCd1+hB4RaVuzaIvfrYKL
zIWn8ixg4NUGxrGAGmi70wR/f68blEtq7KgngDW6dQzRH82gioQIwvUwG67NGY7WPszD7BKg4ez5
olEF3hfZMMJtAL/Lv//rjQaEFrk9Cd7Jzkvlv6yKnltKFslGxwmsuRD+nT3OFhrnpIl0/5b8bW2b
qJrYMMFTcdGq6KtdVc/Fa0xqI/xwsqyT3srpQoB7Hm3TkLBouTMz2POAKN7PbqayhH6YjqsMQs9b
9EHV+2Ssyv+giGj3mmzGa9VujL02W/0UIEcVCn/sze+fv9rrzIomN5AVapfc6pTGz+DUdDkLqEPF
kz4Zle4bNV0wrauSV6XK051UU1KpGfu6Eb+UARFHWXT/3JKCzIClELVrSGbeGa2uqAB/YiaWP0HM
FeFOTfXxt5J3dCkyycN7jRWpfiGfPC+kWsgLEpAyYxJa8p33a48VHUJb3BKnxkgqP7dwfEkdEd2J
RhAbYCJY3w9Yi7ubqcmb17qCGEy5ewJVZlLs/de4kPO1KK6T6xCMwrZ7/2PQTaNiqJfjyR1QzJxS
rQ0QOGhRcrBa5+i1yiW6+Qfnih4g+R1YIVAFa5wviGlnzjtjOll1DhVaxNZVYWTD16mtwksc/fXl
sWwwGvyUQxYxSUj67ydnp64SRm5UPXWW1KONZ7QeEpICT07PSdvbuJPykQZk8fvzfe3yx/4dizKs
iVQw7XzIUHRFVuF9PNSIw0m9fnLhi4UPYVmynziIzbfZiKN9HfVVtClK8q07Ay+hb5+Pvl7gZfTF
j4KDDfyNnu960lbY1ygwPlEEQii+KCvniApZf7CbHqeazwdb31zY9lHiAjpKRI5KvLEK8p05Sw0b
/tOTPrTqiJeTF/vgFjEapY+mv5pRHccXhjxrp9HKJy3HMxAmLFr56xooKMuhAgItngvFQPfZX/S5
DGyQSiclLBNFdAU6ctC+VupIrE48P3sbADPGaxXptD6lG2lTgGyWg4BODN/Mj8bUTXdgbfVbywht
HlgjUpogLlCLI8PuvR0yWKjxI92VR088SOrk9yGK0H6OFJ399PmSnm9apofuDanTgjxeMxq6NEwG
spn2uY3G4rSgFW8lGcJz1o5ToIyNfTMmWfzn80HPYJ0MSA9poa1T70GdYtnTfz13RRe59eyW1TP2
4+gkFRKhq6BzkugmsjrHOsSYeW/wqCzgaE/Scq5drcb7qVGksUd2u6/hAXdTvSehHa+8iTjnSp+U
djx9/juX5/790VoEUrmqiG9RSVyX6xMLSEwmGv1pkmWNXDLVknZvQBO7cC2eHyLG8VhWsnCKjWs9
XK2tIirOhv7UiyadduXs/GeBOUsCrVdpc/z7pLgOmQ9JLMd3fWKLrDYbRNaelFLBuiqLyvjgYJo1
XXh5PprU3+OscmRA7Gk+qDhskA0IF7IKSAQfoZQp3ND3AUr2+bQ+Gg6Ba9UAVAg3Z92ew7vJqUd3
Np4S+t8EbXVyY1lJ/kuNs/JSdfR8X1D6Blu+3LwMuQYgJGnZOnGik2uE2fAyKHVo+z11zS//OiXq
+gsNZzmfsBFWD4oQKkqvdJGfo1FomMJ27czDSbctSFKpv34+2NkzsiiyLLI/tHZVgpTV3WqjUKq5
2DA+G1XWyU1clN4rqR+y5G5nTrfgxJJnK0nrPzN0rOHCATi7hZbBgSBCJ6bvy4v9/j4ALmDMGRWJ
Z/ImjAM9KNUGDD/X89MwysN9W2flQQvt+fDvk0ZjgBgYONzCeX0/LowYOInQTJ/jVoY0czD+2ZZO
Fz3P+Cg/V8j5Up3oVDvxTUvY//ycAWGgkAJmDNU7ULer0R2s7hSjFvCpUsqlxpDBXhtL5afZiPrQ
xc2lqtzZEVnGI7hm0wLvRfDo/WxBd4ZxAbDwGX1lV7mOB62od2MX5uBnUMbwNp8v7tkpQVtsAV8t
ElbYa6z1vnQbRU6CL4xAZdQW1E4K8z9vri85cZ1JTNOOX/B2S2gJS9JYB5WmGee8tMX07CYUSH7g
DG4guyvcCLM72Xd3dk4t7UrvbC/cGrSuqLIOthBiX1redJ07iZX7uT0081WYWC2qrFaNEgrGu80Q
k/dOcr4Wtsjls+vG9VWlqlLDY0zpiiDrZ6xWEbkhr/fbkpy+3UPRR0wAjzob33uZ/oyTBpmGz1f2
7EMiqsqL4RDTLzCJdbdEEss5LeIDz7OtOOAxRue7hv3kXtjdJTWO86Fg9lNQxbsIjj9a3u/3zDDr
EVS8WD4jr90+x3Hm6cGQNCcM/qxu9/m0zmOtN5V6aEnYn5AdvQlK/BUWgLhNSB51+dwtZLR9ODb5
lTOYnhEgddLKP57aps2CcJmtfWx09ROY/5nK+TxS7tDCpkDsoZznuNyojaMcJ7UQeuCIZgQ20Ecm
3oNmNP9KI5deBG6S+h+LeO2K7sFU75QWfSB0o+NGPAgYNsUFRMvZ/bp4XqCGs1AmCJTXkioccZkl
dtE9a07TI+2HYwqi9nX3OOqy+jbpTr01scbep9SdL2yXs7B5+XrwiDmJ1MjPYnTNK0QU4sn4XMdU
81AVrGmd4zdrdoFMVNHsiziaL7kwnF3py2mkfQh1iAMKVOr9xumEyyMJZ/lZE1o37hV6mqBS6hTL
BcK14b7EYWaXN9k/PyWMSwMRZQWiAeg4qw0rpRUliSH7Z93AWNznq6rXsTEfXBg6Lz0ZMt7Itn6p
pnJ2TJboEP4XDVvVIYJbBTt9PMq0Rd3oueyoauLrBZDD93olL3bh4OT19vOTcpbV07V0gI+glMfj
wbW+miVoI3Bt5RR/mUCr3ySCZrQWD+kttb67RFZ720y0h0Xu9J5SnXXVMeV7IYfm33YWTxdKV7xe
dLoAPFMze/+R0UqJLaumCe4UhBU7ZyJN3Xk6Ogh5g89sYKN4W/1bXPk2pklfCaMmwhTAAO/HRJmw
QPg4VDDCctMWMgzYVpBZMr6fiu7H5+u8+qyMBQAAyxIbKPlb7vl+LEdYIsfq1kOFWW1+DWMRbjsU
0fHIcSb18V/HwsyShVzICIy4Tm6LKFfcyBniaze00P7tRwtRcYSW5aatXRBdn4+2uhOYGTRQQh+4
1pwToIrvZ7YoKdpIpYeHOvfMq9ybmkc1ncQGyyF3o+tFc8F14oPxeLSAJVN5eMv93o9XKlzGqRnb
B3Toet+Fv37VqxWiNa2Q3j7F+/tSXPDxiHT3yasAq1irGWo61O65m61DKayviSu0Rx7u5hrm6RBI
a+j3ny/ostX/yhWXBaW2CSIZgYGF27EaLmujDnEznDwyUCEbdItMX7HUamt0meaHqjJdJUU7g6Hy
8n3oGcXu8+HXN8Lb+FzuLC+8GSpsq2CysBFuU9rcPWDHG7/ErshvonJUXygpFC9ur7R0Fj09Cwyr
dG8LU532IQDT62I21Qs/ZfXS/f+X0IWlHmUvgpqrBNMyaC6P1LIPJXLNG6ubp1+oajg7iTbiAyW/
DJQWCsNXGTKvvz9fhfPzChEX5XQeHg8o1FpYbaY90RDO2QcFYvg12D+MxuMieXIqcYlfvHzP9ffm
VeWrq8tnd1fXUAGbh/SIoerSrHdDl1QbnjzcbzH02NsTeP/Pp7Z6T99WFZ4c6wp2kGRhmfpfsREa
bNLKJo3trE2mQSkzbW5cnEsDrVHlRk50hwNWVV4Y9nyadH8x56P+sODL1rwdIDkIn4SjeXCSOP5O
06rw7bkbd6PRqAHamdqFpOF8msgyENlCpCC2pdL8fpreTMtLiQbj0OcmFtdDom88M25PYViGli/I
Bh+VTqfN9Pnqnm8chiWlpzfATMHOvx82KkN1uXVNrsM+2WuRsA5uQzyI+aF9/Hyoj2YI2selsMTr
Za+PBwlu2PRtYR4mIdU/DZ3Lb2FKYQi/e3sefUp08x0mpNX4rytLUYQ0G2VKgrHF8+j9FBFcFCGG
AN7BBk91J3S0g4JS8azbtpi0WwUobCBdO7nwWp/tn2VUUrMF0gbpbT1bB/RQU3S9Cx3KdB4jp0Up
SYcm9dM0UZLyi8x0L4x49inRglDZrIzL/cPF/36eI+7EoTvq1iF1Jh3rlLKIr5JJDf04r9VLwQjx
Dn/c+3sAqcS/Pucq8qOno2MD06CiaRvDqbAghhxqaSMGAwFp8PxRepnnAwmX1j3w3lp9RbyqgXll
OO1BLfsxRPw9sRAn6PUBoQ/QFrYM9JnaKRr6JNB+U6bFtK1sJCi2BnimxyhdMM2GOqnPPN5jE+ho
ESswoKOBnmtkVd2jahRhsZ37sBDf9MYeptuhUKT72Fco3G6d2KutK3MSpdxMZhjq3wH2J31guuzL
61mvnHxn9J1abXpZz/1X4H+68cTjpuG+UmAK4augiAq/zPLwSwUoDIfQEvufbaVp0dey0pRooxdJ
d18bZUlmxmTv8Tgo4hsxDOKkpONIFzixc2eb9KZ4ygm+fjp64Ty1Zjjjj2d4ytUgI+OPjiPKq2r1
jRLA5isrQOtKkvp1jgil3+LnfuBnmqCp6i4TWxRlk+466pr4cZgL3b537QJlBgkN/sFJ1OgEjSV7
KQkWkUth+XwHw4DrNLTaODDweawClArd4oumlQCwh2wwv6McKilbatosttEUtsbe7Uo67MWo/JLC
zPXtoAhL28wGMgM+/193gy64i3ZnIT0frFte3yTO5IW5H2dGf+f0HsCJFMlA+84N6YkHFEoVnKHs
WLfv4nRgWWdE/586IaNwX/RZfCcxZJa+6tbDryyysJ8F9tKhkhIpv1JHw8IF/Ff+EuUpykugCKRQ
j0peo7Fs5UWeP5IWmsprZoj5uiki13sdvKxId2Osi2LT9woA00HUo3et1I16S3UQpEIzTQIwWjuO
CONYUD0eSgePGb/Q69zcaXbF6ypVrdpbMcCzB2j4oAF70YNEB/cUZfsB+eIxSNwoUX/VWp/Wd6qD
sv9W0Nmx/zReEsWBhTVW91AVrTFvI6Ow/qCCitgdd4a8dRpEaemztI1mPYTWCFbOtecq2zlIg21Q
aAm7r2oux0kLzNYwb1uHFnLnU1sXA34t06j8LoQ3H008l+af9BSqqdwWYVe8ohSRti/6FCo/66Hl
9Ah4NECX63Cqchx42hkdG1x3qSJHleyqFm+mWI2eRGw45SZTpj6/caaywlI+s9Up48ZOMjVoQaw0
PtXmTHniNALnzPWqvx4gt6DcHjfS+ZW1uuJQ3e8ducMsqp08n8c7/palCqXxDKDe0s5qrV8qJt/i
Km8HxMYw/gKzB4HtqbX72bgaUUF9BKCpOdd2o9QiqJIp/y1FIkw6JrVQtjiyip7f1uTtN3QOh/Ya
/+TiysnaGIWwyarcm6iqBnFVzhoMeB7DofZrVK+nm7wTZvMfFbGk+a9XzLp+jLOaZkyABUJfX7mt
VVmBWXTyUGLtQAVt6ofJR8cZQXzFG1TU0lrFqm+pDJj5QzaMOZxqw5j+Q8jWGzd5wpWNMuWUKMD4
UYzesrJ680hb2HQ3SOdp36QcysfEUmx3F0l3rPxJr6wEy7gs5WA0c/dU2hiyoopZedKP66aL7prF
lwlBoBY9RQ34u05TnVIHYBjVuaMhC2TZ7qvEO6RIDXwp0aFG7dGJ+A88Y2j8zrEjsGgVW2WHlHd+
LU0M+CA42PpNoSxuCEXZ5oCDaD9l2zzsxnQztUL96hWzIjcDTktojyVjRxnRSYqDa0hcJFts1Kiy
zDOazBhG6uZe4Bhg3goR2T/KYnQfkIihQ9qYXQf2Jjf7dOv0rMOrHNIxooPRRX0w9tWIBCx6lWi5
22No+JJ6VrSrLdlFWE7KBDVEgE344pH+/1Zog/8Z8sh7HYEnPtvSEFaw5LcVKCdv/K/vUm4fA/HL
m7SN4tNsV2jJ997AxZHHsfdVUXojP+ixmoo9uk7zIWWb0m0Lq/DbGOUCHLTbJT/GzFHvHAEJZaPM
dXcX65kbBfE8df3W7ZTx4HlN9T1XACD7w6TXDthqpYUf5xl/pKI3TlDZjRDbsKgpQnWjk/yH6UhJ
LbVyKm+x2sy5hFCnV2LkCMx5NwPS8vbYIqNv0spe0QLoJHykuWmzhzjGShNRGn066pisxGDFrC5/
8OJs/AoOMj+mSZjMO8WzRfVgpkIxj4ap0Db0CZjD5jCisP6nnRYbLGlkIjvm42zdTO2AA62iTOWP
OmzHFzUWVraDXu3pO3Rq5W28tPNw5m3N+2bKbM0fOhs2XL+UoPZCm+1bpwTY6ztAXZ5zqsC/UefT
xOF/lJ3Xbt1KtkW/iABzeCW5s2TJQZLtF8JBLuZUDEV+/Rn0k71lSDjdt4HG7UZTm6Fq1VpzjqlW
bwak1Umeig0Ln4O34ZfRCPOhiiwCp8p91whOycnQ1gi4EmDeR2vi5oYFhOhbwFq2zYZjV7eTM7sP
c9LqWEw7JzgzHBdO7Eo7r0590s3yZHHyG3bELI76rm8CjaSmfESeWOayu7GyqcT472apjLOGGMXI
kcwpQzcbnPnWIXHlbubU28W5Xkudpmq1ieYsN7spAxGovd/UrnVj40f8mfcJSsYUsDfZAnM15CG4
CvnBr2wPFayflfmOg//4PPpV+2Ww4H/t6N0OR060OgMf0PxumKRO8b7KknZEZK6XU2hoxYi/IeBh
HbA8jB9QwpE1Rfln3C1N61FjkVP8JShMb72rS9tHhZoTxBcanFnqUElKGHacugEBS4qPFtqFMXgs
Q4Hxw7OzegbCPw+3g+b33zShz8WNpc/y2ajoJ4VrQzLAR70q8SpNfe0/WY7sZGTM1fSca4YqTiPJ
iPXRNNpEXPhvWEHUajL1Qmmm453P3Dy/+Kmcf3qTwCuZup0zPBrNULQ7IXud5mtZWcYR/+oW3rQu
cC8z2xjMQ7b6wwcnHfOMH8iZMJZW4vvkHiZ9Qv/EbN8tY4tuPO0LIw8HamDrGaLEkB381UyKuGvd
aRc0EqkPVeP0PLGfDPvGV6DGZ6FQeTrF7ALcFJ74HNgSBSADDjOPeZ+nIHKEa/uhiQUwPammWvKD
pvuLF/aj3mWX0VhqmxaqldTHspjTHbJ1JzmUnrQes7Rbm91AiBBJa+NCXRYE6/IRBLTqDpmijNwR
surSdKJOAymnKcc7VkFQfNAybbb2AjWkH7Wr59/nwkA3USONv20DqxFnaXRIqK3FsIvjWAj/OQ1q
vHLA9Sd3X6k6b6IqTZOO/dU3+7hoR5560KT1cMY7hXvNwd2RPnXIhHr8kiOuoRqBY+wuFHgo9NF2
HEuQEVTsrWtUtwls6OTQtQm5gVmTZPmpAI3BhzjjAQnpOoJxrpcM0ZhJWFvzwbUdYz6nvPSImOsu
+eStqdaHpiaMERh10PwkAqnAQOJQCjoeu815NsFCj3PJB1AUCay8EscH8Zo0W7HX6mO5k4HAXyFR
Dq+InVdKurKDuB7aBEYTKuqNvPSxm6lJ317qvKK3L8Sutv1Ux4veeMY9HqZC4kmrsKfqwQAaa3HS
4lKoVfmxWmVx5zZm01+qyhxiCVKrItqmGfh+Zbuq4ZMzjIGMGXzxF3irUz3UFTGcn/TWSOYI09nA
B2BiT9zPvdYQqmzJ1Dhxsh+NIlRNO6g7E2dPcTKdpQpC2UA/YAFP270Ypn4WITp7BCAb+JEq2zMB
yoOYSeRT4/eqp8vhTyI2pjJv9kR2eMFOdqP2vqC9bn31U/6XwxajUhJh3nS1uAWfp90PrW1QGrBy
tbHft1y2G82quQWGKylTqlL70DXr/MnvgxKRQDcOBRhZoIxaP7B++xSnAJ60oW5umC6Zxcm2J9Tw
RtDw5BpjXsZ3MB69IEIG0M63tqwoZ2gy5to9lTWllyO62vtI5Iz2BTu1lXxd565/N0CQHw6aBJ32
hjXxXx0Fpkv0oGggc/q9al44BX2YcRD2Ce3weZ0QY5mIZaNk1Oy9Xi2/NrPs4fUmxu+GyPWxF0Z/
QIMcHCrei79P2TMolI7kPevEjMLLbyz8mFZcUcADp87VnG3Ju6TtGmnfmeckZRkK23kyj4Wj9eae
cCu4vC41yQOqEJHuBEu4F9LLzX4yZ+ApuIZIb/Qe0VwMusP9ZAejXd+Axjd+0Fyr9+aSLumt5xQ8
vIHZpxaP0wikSmocNj+0Xp6ZF1PNlQKyACV9t9jlxM2QRR6VelPf+fPEohhqBMapr0WL1SFsVt/+
xbglsU9GlfoP4MGT5abplPPkDuA6wpot5BduNA6BgZto2X6wV63k9OUjNuEb7chWz3offnAxD8Ss
NCUuqgF2kn8grLEdzplH+N0JpJM+7GkNrZfFnc16bxANaOzSxS0elsAf04dWS2BdcyQEkmiPeKrZ
HYbkjXnDi8YFcBx8QegeGG7QJrl6a+inyRlsXnrWgtr+MEtrvSmqzGQ4vpaKFrXwfqCS7A+pGj+9
/vK87NDgmkGBRDcKpQ6ik7/fHcHJnqCzJj8Hg3v2vSp5Bua/yd7m7C0L84v2ExhbfE+bygwxgn2t
rCLOSOl4QNyTyhj8LQPfHlDZJWr7CtNAUr5xT//Rhed6dC4Zi6HyRQ/6909jWN8yB0ick9sG2dHM
1vxeW2citsveXR7NnkgmjxflYmYjQaNT4lEDjlNrn3V8/M+v3+YXDxhFDZkWPGQ4+ai9riYClIVm
MNSo6YiHnI59O5o4GEhNQ0WKMLFi1f8qR/N7niaJ90av8V+XhonB84UK4aA3//s2GK1oGBjq7skS
W13H8WVPqdDvA2YklKpJPX72uE0Xr9Cm/eu/+l+PgBEAtGSSeBCL/g7M+aNRbtkoPypvcU+MQyDm
1Z3lhSwNyUYh0MaIvgjhxjPtFSM0BiDbIZxGkLgDu+Y7mMelemN1/scrCBCSf268RsaJV2+7ZXnt
JODHnJZ1kod2roMu1pSmn0dVthmdtFy9ZVD7x+3fGJQAsNBa09S+GsvKAGh/0czOCSa4GQNjEIfZ
ARSMnyQ9m8aiDrInTcpa7erD63f/H1sRyjgEnXzbls16/feDl4Yin0AxpQiGwd+Xici/0XWdyFsP
tNNITOmWl7FW//91Y/bO8H379Pjotvvx5yM3q0Rs/TMyTaApfCvLwEr3k4lhbTa9uYlpp4jIxtIF
iXhZg7c0Mv+63dvUiX8YwHuvL79oah084KOnoMD4V8Nfu/hqme+7efDqSKZ98kNkjTzWVPHVGxvx
y7EjqCikHchiUO2hBvr7p9dY/koaHMxVRzoNYd6xKEUc1IlaDeRc52GO5jtSJicmN5vcW5jS5f+e
nfAlYzBgZI1hPLhe85pxsgJJ9MYJTKGJXrcTJwRDN4VXr29oaF5+2xvwibwD6K2AaM1raqL0ZmiR
K+vKSE932ls1DGN2SJ/GWZXaZXczVSWWnZ5sNm8fdEXevQ/os6d7lOP+zTwZ01tjuRf5geRCBmRa
4q7dlDUs+n8/ABf8rUEMpX9K2845mD1FfGhT9R/cMlgvCk1TTuCyWu+9shvKy6iTVHCxaywWlwq0
RQzLmo5FYWT9TqskEvr/+UEy4OelZPlnPUQzfzWmDHzJFuyP+blsJ/qxbo71mrNAbAjPfF7tZjeB
KuvfuOiLD4KLMjLE74NCA/Xq1fK/SlsyfyiKs1MZWhr2rjDf9V7RXVIhyvUky8wY6aEseXoUOm7B
/7sccHlGPzDHDFJNCcf4+5E4emey59oEV834Xoca8XgoGbrRXiqN7pjjq0QygnEBt507fXz9hr/8
7Xi/fxfjkEJQ714Vxjz52VyZQp8S0ZNCY7awkkxYaJGQYj5jhGxOvTvMXdTpo/7r9Wu/jIzwmA6z
HGz4OKRP16uBxbFoaaslO+mEFD4Q793XB90YFCevnFE1gsagvVF1h75EptWQPM4mCSdxO06VRSOB
KOfYHpqpFtFKUmP5zfBVa16IkRL6oah66+iOhfr8+h/9Yn/cdotNN8XMbrMFXX1AbT1r9P7slpIJ
Fy9Nis8L2St70+l/Tiqw3wqBfFl8cjmH+8PphX9dK6eMSTGa7dz2VApA9zaN1V/E/xT7oTZk/sbw
/MVuuP00JkkbaWLjfl79NL0hfE41iHmFjWSyGFFtYZW0XIIgDZVlu9mf9E9ZtkxvlBwv10nuKEoi
hq4IRVnxr3aFjbbAyjgZpz6oJnWmq2ruBquebjNKry9dyrG1B7qPSTooqyTMG00+981Ewxldg3hD
+vPijuP4QyEGz4SuP5DEq7vQLhqNlqGzTgaYmiccsPOdbQkrOFWBPdX/z8Gpg6FD2szLhL0Rter1
LyecY3bqBhkOzS20juRy98Yx48XzT5qJXIG4jh6D+YLttHwDLfziRfZZZUE2Y+HEn8Rf8Peys6F0
s5pD7ml1VWmGJt/OrVUzm2rM6c5tvdvXv5uXt5XLIVcwyCbmCHdd5wqCgRU9tenUY/yO22HJ7zEx
5gc1l2/VVy/eY34Zo3Rkq6gkEHFd1ZOOjc89W+vpZGZ6fqhsM9nlAMeiStDqJJrHfFcZYvjfT3LT
ODLL3+4nRtXtj/qjqEMG4g1IkqdTMNazH6e1W07RVOpMehhc2uVRrF33nHeVKk+v39kXSzh6dVZP
8IabhpTa5u8rt3RrPACK6wn5WPJkr8J8T7vWdHZWMunyvGQeUW1kcwHtgAcF3+H1y7+82781XByP
QeWCGLzavsaq6jVOJ/aJEMQAk73upWFpl815mAtzV8jquTMgzL1+0ZdvEzrHjQpD9exQxl2tGJkq
tHxhLz01WVucS8OZrIjcO6+PNPpLyfH1q734VEg7x6IDf3uznL2wZc5BykDA8PpL27VzBbWhZYIl
RMr80K3nZzq73OH/fUnMv5s6D+0sutmr1ymryXnyy3m4IM8zmHTOJbO3MqdAQNmuxLkV3fDGr9zu
2V89soBuEZQd3Ambrfy6NCSapE54kcaLTtS5cUgHULindmBg+Pz6b3sRKEqzCLEUCx5+Ei54XeX1
jP7dPMf5D5WnaU+ZJt06ymjdZj+FVO5H35FqCaKVxhwQD4w1X3Te3+qWeUp+z5R2zn40tTe7IYnj
3luK7JcP29vWfk5nnEnJubf+/pzgP8BqE6N+aSuak6GJCTo00RG894lFO1ZyeaMJ8+LzRWWPwmnj
5hsIc67ZVUQkAslVAcPbUinvLL3VfkeS2y9lGOlBJK4xvs87Sz/m05wfXn8QL76iwNvaHpsC9LfQ
f/vP/1izkGA7Q0Xo2YV4y8kdw8qykCg7KnGrGzLN0jfq7Jcv2PZTEdTS4ELUdX3aXgeLnLqkbi6W
3/T2o+Y1ermvSgwsb7zJL28pJ2uLrCRmbZjXr5EB2KSYy7paeympaLJlB/5t2ljTY/FUOYuvThqi
qx7Ws1ZNP9zEbr68fl+vr0+UxAYtwAaHmAzl8vaK/XFfp0zoPVtheoGvW32xCtMm09EBC29u1I6k
b/JveJ/Xg61NpYhfv/b1cvz72lt3gf1vsxdenaAK1WkEkHDtht01zHpAkoxAmCh67fp5mKv6UaW9
enr9otffzHZR3mAOlUiJOUZc7bh87Lm/lH12yRI++zBD0/TBnjuSoAZFuGfOfF28sUBeUxrYZzdQ
AGGt2BjYeK+Rq8gdTVJW1vxCjGq6A/WTnAA8D/eWlw2xq9zyCBO/jUZCm42oHxCreXiq3rjb/3jS
Wy8BITyhmLzZV4tFjq6lk0yrLnjXraeAOd2dBoD44k82AjUnydU58LQ5dqCwvPE1/d5Y/1yvtxvA
QQQhKMUOtpWrfV+i4DGAleWXlGki+QZMgDGZC4ZZYU26z0Nfoudi9tYTxLu263rCsaglUSE0BufD
PBGY1ZvLnpzKfI9i34pBMbnHFrH2hVFC/m2S6ZsY7t+t1Ks/Guc/HwWvJtXK9Vl7rDlwun29nvs5
yN+5CjxurM3IVkNIehCRsqEG3EzgYR4haynVfZ4L8UuO1hZykBegbHs2lE+12clnZF3zg6UyUR61
3HS10HTZLG4CFIvZFxwtpdonQZMlN5UlSLmfGDbfoLepxGPa2emzyvQi2Hm1Oz8Cw56mfbKY/XFh
nIviuxXar7RNlAF5wkrShUlN3nZ3DCjGG9yI/VqHdO/qPJZyHOWnhRl9sVdd14L8hN2gmwfMBbbB
k9Cd6lvVdMaOVVVLv3Zrt8h3jRmMHW8lUpiIYFrrflTQTR6awREy1BZjFMOusqSjH22rbp5TQMd3
RrqOX2tluDVJZub0IBg/QT1aM/VrmI1WQ83ZF92pcC1OigFL3hTa9pBdtC5x7N1YevO+SRw6TSsp
THvTSv3kHAQ9eamqNAh7QFgzlZ8aRC/5XW8M+ny0QEO8w6OzyRK8ERjF7KwD+N2GSU8EHsvTdlnf
FdVtXxbJyYY5qMIgd7vx/eJ2yoiMhok21SByOABjUoq484h3B4RNPyDO9Gp+mIekqu+w/4gmauqV
wEfdn9zLgoE1iZxxpCkcZOtwKlrZDOHSwEoaSHedQrhI/lfMr8TLmmanijhn4jnGgpjaLwA4bT3M
5wGYluOl6vsI/HwMM6Rjz/4MneLdVFik3A+laX4IxqUX72piO5fblnUCN/bUVV5UrAqdSrUM1sXN
YaKGwPN6ucuYEXzFmynfz+labGHG3iIPq8i8NGKGnwI5Gq1g781A9w5GYvOKILtfADT5stgz/od8
BpLWNCOSmX1931lrXx3nqtPFjsqGpDij7oaf0yK6H7reOvluYiZf3tte0hY3q5/YxkGbnM64DZLO
oi8zuv7jOjprewompC6O58zj+2wtLeOGLmL5w1PpqIcAJ5icHPKplbxrHAg/+oIQyuexU6K9tEMw
oAkcreor8g5f/EL1kBbvnbny1C+HSV+xq3ELJvDIWjc5WqJryZAeixqBAt2pw8zJg1Oqspb70cqr
bGdbnRhOS6AEfCqxohKt+AbaGPytlHGSKKLcZMMqeVL2RJsd1YFufODD1ayPiSqRb3hTChS/tGb7
B+PYuYzFtCmeiqy2zXAdy2F4QAhlPvkpy969nPNhJ5tSNz5l6YjWLDHgFMeLx8ryOV+SmaM0IUxu
QLLCav80XG4SicW23kdesVbvN/beQ1WKtIjHVHceaMWp4gFcsF4+1LanZFjS+ZSnRmTgNiehlb0G
ZbqZDdwyaOGmuJjXoP7Gci2/MSdcv9ZGrv/UCRTIiABHevN1kAW4Xb2X/gEOcGDEhZV00yEx5mRE
mkAsbKwc1NcYFib+i3YwiP5sSHoxIVAl/QOw7q09qAbnZtYrjGvkdYHKJwMmqS9dT+hwZE+CfN9V
WkaUezq+Xvyd452SHa3tTu/X6ovGJAUhKGmGfB/O1A0R30Pf3jBDTcad3pGKFenKpfdmDml6JlOP
3cRiY/iGw7cVIQp8dwihiwUXY7RVv1ub2XP2Sd06DbLjuVC7Jl+TzzJb5j6isSkbxlZB83nCtNpF
wGn7z0vQ8tEmnGefrEwEX/IRlNStZ4og1lMYfmetT5JD0NiaHk1CjtWRjhHQo7CkiXtuVzMrDihM
qW6qlkAYFeWkCyD5hKj+wUjrxT43JJ+mJxPw7qlz1rF53zLCbs0Qbl1qxEgps9vALsblPLKxnzW6
7UYMBLN2d5se/jEo0WPGlGqAxBJpzBorcmN9SSvoOIc2QA194MSWe7GPOEWPUrVFhLiGhKcTLmg6
gEgHU918DCq2tyc7K836vh2lJ88EqyETyluzrXDtLr12bNJWPCfSMTAGs25P9m6oDFvFQEuRHy9I
IQnMZA7vfw6EGTyRUJutkb5UlUd+OriMGBmuS568QEB/Qs7uz8cstUmGQqY9oJ/KR3o/d8swJM07
mbvTfKH1taKhrlBmIMdqsloOX2Y9bbPTDMjgpvSDorippl6dKxCk+ocpUPaZ8xJEP6LDtDFe3KE1
qKan7mQZAN5jzvdmdWqnacijmZjSIHY4t3xUZJ492OAd7WPfLF76lFCSzvebmOwLC0jzfbBS7XbF
/lqe0wUf9WeHLse8SyEG6rD6tcqIfQB1xSfUW0Z3Hn3geB3pcdlOzx1hfOPooAEFNbvmZnPEnPC4
k7pZlW4DOc+VremgAcJ5KvE/Zmt7UGO7tnzJyi6GmxXcnfduHeq5fx7d1HtOy6Zp9nTB7OGow4/7
CVAWPTBoDheVQWLnjIINBsBNvOkoEDVxsjisTtX33+mUzm3s+qX9HDT8KVGwwN7boxE37Fi5wjF+
tKlr1DfBCiYZ3T2i7PIJtl+bn8iSNNJfyZiYNjTJpH5SJZa3o8jAEER+WU1HQJi2f7K0zHksDXqT
465adHoCdIDTi+csytn1da9Zx0XzOhu7u22WF7Lu52+ZlxEYnzuarl3SDrDAxR69UkSEZdneTTL5
+gFoBYewpgbc+6ArPTgsjHUAb+lEEu1hfTT1d8E6IaK66Yj78jyoDJFCU+IeSvZTY789ThdiUBJk
oRyA4jc2Mjm8FnS93rFCiSzWhWh26URCwmmLOSpAMqcSckFraHqLq9yvHjUrR5XZaqOd7KvaYsPv
OjBnqGrMOTaz2kwP3gqmcE+NOCFIBHOYh5MB8vC2XtBKR9os+nFniFKMsTsMzpMK5kVELX9kA0u0
8/Ld3ATl927pNiN3MCFcHLLS2/t2OlHG+E1ChRZ0qHYtLXgwxeLJ717eZFpBTa2Pv7zGQyrWDDnW
xEnP6B9Oqennt729GuYQutWa3xZ1WzqnxfOzuEyqzNlpq7LgW1q1u4TG7EknqtvWSnaUwAvqN69w
bZSnmpd9JZ27pNZNZ3VX0EIlCwFZ5BhntT/57+jHyPSu8mowjQusxENFYjslHROt4KAN0quRTjZi
QTrXETaJO6cNCgBDIUpO7x4vT9He9hkdkw90kPJH8GlrfVRBD8CUCsPs4hm83GetmdC4A20sKzOa
GJm3R5ivRHz1WeloO7xoqPc7B5naVDtqimagBwpvLLKyOiy7VJt/mFkj5tBrG8ve8XIjUvPNaqEx
SS87YsGp3K9FYRf9jhCFuWClorUXK9MDeNFlBNGLQZMi6mZL3maWK913Xov/LAh15MLtpSE2Gya/
hi44SqnLSDPXcgO1dWmDn9ZnP6hvUZq3PY3XROvyqKE4rm5mgPM572ypIbJAar1V3DT53xNNMToU
j3aneZvmF3hK7lbVgoi6l59UXztFbDQAbXaZ55LhYSlS0Nw115Yf8wqFL8aWMp86vehR24HxCG5F
Uq6Y1i12AvO+DWb5ftXFWNxgrwh6rAUy6EWNkwgox81aGelXV3PS/pSMwcK6RWfE/KD5QwG41dpq
T1yoUuwkQJgUDpdfal4YNGAlmQWtqbVnRx2hzObMROJBlrWIazGX4ObBWN2mhLF9R4jfMl4fAi89
aEU5HTMrUC287KIowgEZjn4zr7NmRWj9sz42aE5V+yqjXotIIUs+cWniU4duWZtz1vXufOAl6hzs
S7nSo0QGVnG3lHLVDo40KjqGbdpFJiC14N00ZpRLdprWxmO1bprRcqnT4pwmPRgAVYxS7hDYtkdX
lJm+A4zFAc9AFUyqRIH4MnaaRmfSzChIS7LQ6YKuYSXrgjqatNwDL1YPxfzd1yhIwnLwHbUTQVDq
MeYypw0dTGvLiXrEHI7rZqZeu8DtQQVqXoICllkiSUsb8W47MpIImmE8cAqj8G/rQNjrjruMNzkl
0W8Kh3Z1P1WuSfW5+VDERS6V7HAbuXibxkFh+ykrlbFYNWI3l/6afoLymuwDqnxRx+Mc9I9eYk75
ubOb7JORLd6yKxd8sUM45FjeQ7Md82anshoA6tSPfXmUU8f/f+sL+xcaTVpFsdMj60dcOzqQyVWB
+r3KXOdLsi7oPBNz1fwd2lAqZ9JEWgUseVgHyNnsG0aUFqwRTZgRJlLcqMz15K3mms2tb6rKPApJ
SBxfMn5O4stB4s7hnCqd51YtRTRNffLZ9ZH/hC7+sxhGjsOdRF3SRe2sau8sAMV5O1DI09dltAd+
g2UquaMCSbj7CK7dR1K8W/Sx7jwVZ7Z0fwfpfK1jUGLBc88KUiSoINyh/zEUTf6lA3erHquywZKn
J/gL6zmzfuAD6ZZbT6JmPcxGLb7CyZiWs0500UKATVMM72XSD+fK7o0mTufKmo/FYJp7o4XAgVo4
7bJz1XiC9JSlWOv8MK1B6sSCeEE2Misb0ULQDdT8T6ShTP155vz1rVuF8avNIOqEpU/g48EaebaK
jazaBcrR17geLYINwtbKui4N21ViA6I+RwZpSnx+oUDu/d4wVaHvEYSW67mmwzzsvbVpVcyhxpkj
tCDNw1J1iEbRVrjBsqu6gpVUd1b7ySOCXe2WKTHanYHw3Ig7KzOjkYF89QScfg32FVG67kcT7bJ8
6LShc+NsJdgnFquT2vvFy3wvtDNn9SOo5sb6NZGuUu/YhOchZuWunNNEc5qTr6OjMOugfysWzNwz
0eOsZXG2B/58vCKsYiISOb3iA7HEroSdjLY7XNGZpHZICGZVg+cUxkyR6K7DjoOO3oQUgvZ8Oxa9
fI9PROYH161N57D5DM6zi+AqNMoK246Tr0Z3WA0wmKg+iC+5Lfh4vvUZC0VsBUnu7/NuyhdMBF1W
ZLvESiv1LnC7wXtkozW8B5DxlPshgqL+m5E4Mr/vMAobN76k5xqRRt2ttxifDPTfy7L5U70u+M7K
yj5WNyptCd6mmgz1bkGq3UtcMbty1Lpsr3KhP0kkm3rUjykC6oQseNSuyyyeXZEPOuc4VxtEaBtZ
otVvdBlf9nQtx4bUyZzA59/4Wxfyj35yb6wF75jeXwzQUdNd7hqCxdIv0fTjp2wPvUc/4kPFm/s/
Y0VosqJyAOfrIItGv3Ttp3etXPp50ZQXq9HrPXB6FiJNwwMaelk+HCTA8OkMK8i13mrvbuPnvxuF
THAhHiAJYMgXGFfdzQFOcylMrowqhBKOk3ap0fdqTWbiQug4srzqu1AFBg4TgkPo9qYbjTRZfhqT
qN4YXr9QKDD8sxgCIptDGckY92pSIj3lzLajFZfKR37Bdr+uZ1qGZUMXpG0fOvTHw2UpeoZWOD++
5l5KSwD5CjY6AxfG6932F01nFg/+j8qcmssBP/D366CppUwDcxA32eSUj2a55idpAFlgFSsx/xQt
eMnBw1gBN373+qVfNPotNFKoNJlMQt7zr+mtHR/oaKNCOXvkr342xz7Za7aF88O2pgvmy7fi6l/8
VF58IHvoUcjFwKp1Nc0gR0ustbUU5zntmiidZ+fOAY9/u/I38gpsvah5eOJjTN964tvI4q/3jytv
LJYtuw+P7zWPRbkcjHs7KM9SoWjfFYvf5+8tZ1wUDszfMoZRkOa3oImJ/FTVhKotVDh7r4aYsug9
/iB3GZdg1xdTHTzlmtLXQ8HqZO8dt8xTwsMIJjyVPiw7cOcm6XuvP6rrAQmDYx6SR43AWAZ5ye//
/I9Vo1ZVheykyB+kkOvOxs1ahXYqWeZxZrHft9h8b+jKtChq2kKRT0AiFou8K4M33pqr9ev3X8L8
fHOPoHfhr/n7hd1Ox6QjqPzBAk5YxCkMv8OcrenBaNf+czAt1g5W6Vs6199LxB+PkMsixwCHRnwZ
X4t3LYyQQ79OmfLKh6LO2jsQFQVWfL2yTv3crHmYbOb8ME2nrg1t9sxD76N68UmJo5PbYvcEWEWW
zBtP5eoL2v4oGubQxVlPwb5cz+fyJDBmXbBmtFWdDiGu4TH2pDXiw5PgYMK0Gz3qQgw+Im7rpe9o
HOcmRt6y0T75qst/dqzzPyoMP3VopWgoI7NMx4Ocy/kNhdD1nJ6/1dvQ49xAOmim+1u/98cbRAni
yLVLl498JF1NUQhaixAzbJghgWFyDpl0wrBDBmoQtMZ5UIsIOyx/2ZNWfebZyOWytE3zOOaG+X9j
Yra/jeRQRKIszb5hb8Pmv/42pHnWGKiPlLzygkw7+GBKJ9PDrm6rk8MdfUse9/LJcUVr24NZjVz+
8fcVazuQU62N6mOZJbi0ijFNbgLON2AG6KJlYaus8n9SoX4/AX6evanEEKNdpwKPxVSZk6fUx4we
6AfP9ZfPBS6uJ2Mp8piP3v71+ut5td7+vh6CQp43w3OXff/v37ilXQ08R/XRXh18+LVsEOGWy4PZ
eloHI1yj5EsCec9hsH1DLf2vS6N02KaDEMXAV/99aVfBvqBEXD6Cd5fH0decDUvl/GhaXe6L0bFP
+iT8h6q2h4fXf/T2o/5eJzbmp00cMTOZTd9zdeXKQOkuuTLbevEevEDXEztEb1UTpvWGTOwf12I0
j90MoLyNxPJq7xZtFyyVvawfi9GQnw3lD5cNhDXCiADc+8aI+B9vLBdDXcvYAS7SNe+OSd5UIDpe
PpLYRUTAQBlsEPg5jgiM9RFSR9FBU3v9Zv7zmtgKAtRSHv+6+krmYdICxdnzI4vHD4hacxv50g60
fVP0NnSkQbbDG+Xxv+6pA/0LWbsFDMm9uqcGnSMLxDA/E+rmx9Zs7mpZWI/lsnx//be93Mf4Kv64
0PYK/7Hm4MDcNMHr8pHleXPw54QO91B7+rHyHhJij47YKp0fr1/0xQ1FKULlj2oSv8amsPv7ok5X
rn6ZeeqT02ccvIN0ppmSFIHT7bMGlQ7MIEybbzzF306zP78JKFoI67al39jkUNfCBtm1q1F6XvuA
ItgCe7eCO9+poKR6yNq8um86iPAnYebmsUsZfez9tTP0U22aY3AQqSW782o8eW7bP4l09e7trpZ7
vOfrTTebUTc4UelN2HsT10vHqFLuoh+Wzio0TvIOoG/6xgGwGQKT0o/CTtRxSETXR24qazcUbQ6P
BfWNdW+JlJEHIZ/945RBwyCwfZk/50FqJT9pYoj1W52r9mczLf6N+o+z89htI2nb9hE10DlsGSVS
smxLIm1vGrbHb3XO+ej/q/xvzCbBhj5gNjMeuFihq55wB72D9I4NZlDDlNbdeGHR5lkCqRmJCkwi
oFzcoIDHLrfKLDrHHwFrv1ekCpB3RASZS2/Gwd9rFaQuYAUWDZSIusUvmnmUvROrd1DasShTVWOG
TeTHzg7XGqUXW8qmm+DHr0xAiyKoHddv3rWs90zAFTn+s36mYJ5CBhNv0rrqFz7Gq6hLjgkUSGZM
YIGAplwugqDwXvZ53r33mdb2q5BEu11HSGRklIum3tw6Wtz952HO7K5Lt1afhdf3A5IZnYnhrzbl
FVglPFPThbWY3xLyd1ng2vmIuOoBHl7+rqGAXWH4ffHuNF36LKbWfwBYJCb5oFFS+PDCw1H1eEUx
lIPcN3vMqBHYmHxSjTGtwPjl+6372xRGLza0SHqkBBy3TxdO3/xyYn7A+CQUiJwQQQP9cn610QBQ
cMr2XUlpBVdeVp6A46m7uk763xU3Yn5M0JXpF8D78s67uCgA2MmEmNHtv6ZAl8OmCBjSbzOVNwOl
03qvN7bzYrRu/V1zIsTTUi59rqvMyY/RFOVLm/o38b4cnoMNapIKHrBrZ44prHzEDqieO2+oK9H+
sAY3Gb5PkRitjVXZTvNeG7iAuWlvceRy/93VDMV6GMcADSTdbOKfqTBCb9+b3LJ72rn1qztGqLbE
eq3V28ns8Iptxt7MNjRb9Ag7jCqzSfJbt3ow/XJQenIHqGvDHiPqENA11q4I5Gix1reboaC+geyB
6r27o8SiT35WQesRWrRVzC6I93HOSQDk35btthe+jtF9EirN8zAEXv9CV8H7QxrnFn/6aBzN1xFj
juKLhfAB43bVCEF4paL7Xj3bvuq5/33wEHN+wWnZYGAB9xFAXG5tqLZO6U7Ce0OJAl0KB/mZNzzx
0mOhh4W9xQojX9J5vTrE2PMCPeY4kbaSVcyecgADOeIVFEOHLCxBO0SB+dKMWULPU9hCKvvQGfmq
CS33d/cne3NkvlXqG5S59DkHGFGQiXp1l73z6vV8KVQl1UZvX5xMU1F/HjE0SPxlFKO8CP49vxac
D3DqSJUA90ZTf3ZROHHNQ8zrJ1siSBJXtWadEcFwvEOJ94SzoyzXdziUTtgyRop6xIhEydctMijB
AdMoOzx4bk7tVO3C5mdKd3opuJqvCwWvv3RsLhfD4NfO3jQ/iNTcwKjuvY3tylwBqCl+IgpZ5Vt/
NIefgzX6ryU6AMrm/n7Mr+u/40K6l8wGsvc5PSWoOsArQyZOiuUX4HFy9Bqqzv0SdkG+vT/UVaXk
/48FKJ1HCwL63K957DVwBpqivFdDUR+buil+dj7Oekqoa+tCK0Njm7qpZ61rnOajR3ID+7GxnNpb
iNfnd6n8HZL/bOhQgnizZ6c/NungY57sv4/d4BoPE96J35I6zeil9qjemBIMtM5EO+lPachT+cFH
i7dKZ/5/fYMgruqzrZ40Ny4cCKCnwVfVCD4Foj9d7vfniNY1BF06cQsrfz1hOSIXN88xlZp5OVHo
3D0KwlcnxJ/agxlbxaZP+/5TmsB9X1UGr7Mq7DGHFWnX+/u7Lmdz8eUxWxCYmg7rEUbyvMAcAqFB
9qKJT6VI1L1a9+pTnrQ+gIAmssBp9d22iQzrBUfEakttPFvY7OsD/pcnZBJikwwCwr+8XeNg9F3w
n/FJdGN/VLTc2VsA17dxaypLz+StdeZsy+SIKBC1h8uxaod2ia+FyWmYimzXBVb6vXbMfqXALttD
vJu+U3rFsb5J4qUc9Pr+kNL2NlRJqdwBV+dy6LbsFdrQXnxyJxu0f+VFr2rQltsSdMxhqr3y7Cv0
Y+7v7Txn4iRTvgVd42CvI2mTl4MOQ0rbpqY4joIWbFoQTAgBhxpaC+swjOJhBcRKW6I33JipTOxp
kqPnQJQ5q3IqGhpTVZinJzB/9qFpp+aNkzURzeKkQMpj2N+aSREfP0aI6XgsLNUa/G9nH23UeP7U
GlN2AmlxoNEnjHVPdWWr9z5qV/eX9cYnQ3kGyWpKa1K4YH5kJz5WVHPTU+773Y/UH7ytZqJlg3ty
8YiGt34sqEt9xy1Le4bAvbSrt4cHdPSXrU0d+XJXWXyBXI7NrrZDOhyHtnKzFVQSqrhpmztfyxG+
fKD5dAsDEtZNif+GvXBH3tpkyhqIWqvQ7YDeX/6GJhyoVvtxdvLhEp74P+pN7CCd2gwqyqZeNIrV
oOT1B2tj8jwjWkSQa2P/zhG7HLVIQ6/qizA7TaMtHmxvUO0tUtf1Pi9qW6yHvCnXaubB2ClJsO5v
+q1vidTprwEXEJ35sSZjjWI+1uzkjOC11j1wW5Am9fDHR3oq2eYTurwLZ/oqkaYOSd/H4dOlCCEZ
JZfzDTog5k5oROdC0ceW0nIFUzTsm2DbWAjigFpMABIKTfk0dEQKewJo6+BUsMpAGalRspDjXAcI
8vfAjiZtRBQFNvLl79GtADPeJgjPoy8MoI553/n7kE+Fu8UsQGQG5EHD1ouL0NmqQxMVmwpX3XYd
Ug1zFzbk6jPgFkVTXQYquuynzBZnVEPf7XRDECdGze8RRMNT0OP6um+jAa2UplbxSMmAQVnr1taj
6DFzwIbcPxQ3fwPVYJWkB2OP+QYZI07pNO3Dc1Vb06aH5/GgFGHyM467n706Oe+hkaKAmvnBtBZl
HCzc71dfIUtAR4tnm2+CDujsPcv7os8tlA7PmSqcLd9LGdEb9qtN1zTed42W/RMSauFCSHpV2oDU
RS9JxgxIxNKWnF1AORakUx1VygkNvniT40yvrsOCNC7RvfA9NQcHmeNylICY5skEcvDQjDHuoULt
X3oO5kIt+dYm0B6XpXp+ES/O5akcSEhg0jjibAxIhayCDFLFMOaTitJIpK6MdHSehB9XD/no5hu+
22nhFFyFFayH7E3INhH54Tz51ixJw7UnJIHtULyB4vFOUp3rKXHM5N1WTBs1n7BMfg9T3J/uH8Cr
W4mhMae1+SxJgehyXs4d9C5W0BYnQBvq/AE1pJqdKCkmleF4sLrC3d8f78aJIx2lZ0VN1KXxLX/P
P6VfYwq1DoRHeCbC6l9bNWlIxXR1bYeWupks3/wcCE7D/UFvTJKzbQJBJDuktiHX/59BYzdG0brX
o7OH6O8LzG+ulVKzkTavsaxWlthZt+aIBRKSAKwtz4z883+GG0kNbFhlMc1q4aItqkxrnaoDvNAA
nU1bgAg29MRbuFwt/taLOBymJG+57LRjinb1qitFDyt9cONzZuDvpmYB0mrtpMKdiam33F/QWzP0
HBmIgmDQiBAvZ2i2NVcqrIFT52CxPlCsfi20ESnwKXLA3FkxSa0afLk/6I2vRNfR1aA3gBoBTfDL
QafAVgy1S5WT0ipesRJeFJ+NPnM2IrG6DdG60a0zsJ9HJ7KdhS/0xktKLEoV1gYsQnF63tBD4EHV
I8v2TyLHsG+lQ7mp4D1VeoDMs+aDQLVxT0yQXkcp18+adYGJKGVY+NeruEn6/f21uNpsSuT05Mlv
2QQZoV+uRUDgOBbg/k+IgauP9miB+gzrTnU3SQPwYGG7r74fORrnigREnuu5h0Sl6yKuWzU4uUro
bf0uVfelHx/aDLUYxLhH7/X+7JbGm73Mvl4OzQBt8tSKOPwzOX4drJyy61P0fO1fYSIa/f8wQzTT
yCTBxxCZzM4WJkUFuj1mcArL4qdQWrhJjRO/1cDVmGAWfvv4BGVvzwIPRnl/3mmjKRxFlBujk9rU
4VfQoOkhdUS1U3y65msCQjd6vD/i9YEhfdQojElTUTxnZ/d8aIueMlwRnWy1xW7C6zQwiSqlj65I
1aXVvLoeYIuTOLKccHk1dV4DdJF11Ki5Ric34q5TgPr7h6xzmmIzVOk4bVzHNx61ALD17v4srw8O
A8vmOzUJroq5OIo26rFV21Z4CgZQZeux8BJlo5hhrG3B5Nfv0Mzg990f8+pakpOlnYjROh8IcN3L
TxEKAwqifhufmqbJ3/0QcgzQYc/75CiD++ZPyfifb1QphgVJEC/ZT11H1FS56NhSaIV/ROww29e8
CUNTiY34RHDj/0grFyntNDDEXkl96xd6gCHiGuWgQ+cOyN3rsR62kAjKD99H/Awb0W4Z2IOXmAWS
Pq6UKcys6ERjauq2VWTFYqvG/UiTTnHe7q/4Vbwm50y8KiNIdMbmxwuy9Vh7hRLDdlHRHvayof5V
jdRtXd7LXehRMlgB2St+ZJkA8w5rIz7d/wU3zhm589+AXeqZzguMaRhMbjxRc0KJoNW/FFMR7GNB
a2iNM4LYqVOSaB8NUmU5kyeIxjjf1VXbTaOpMSiGFZ+msq3qTSk86te2W+SvCgS1Byi13m/INk27
j1pDNLwGfrCAY7rxWdPMppYIVAgV2XmYmuAqoVhYI5yAabrKqtCc5LmrlO63SlnZ29KM6N0zHNN8
4auWtfuLyIapu9zJvL0ACemiXH5h0D0J4Co/OaVmFNXbKOv08QH8ZLqwqzfmR8uVzIRyBPoL83Nl
tyDs01RkJy+sjW9W48IEhKO+ruEOvbEc4mWAgbzw8lwnQyDrOMekf9jpUHqaPXalNmDg40fpCYve
QfyMfbNI9kiHthSgFEO8EkpW5kblWW9/qa2J/oKGvlsFM7drH1FYb6atUvbRUlJ048FAMAfWBP1Q
cqN5tIU8uCZQBUtPmlEGwbaAXbSiLeJ2R+S/q2EhQr8xGoLAaFmz/JAk5k3X3ATq0BbsKIy2tvwC
8BxVS2qeTvyfBaMvXLizbw1H8k8kAxocNuTszqYnVuVqBaIOilsHm9wgx1pT76r/p+BR9v3+ZXHj
+LJ+nF1wPIg+zJ2ptLrFPQYPCogYljHtAx8noYMfZfH7/XFuTsqQJmqoQhClzQ4S0g15xNWQn8Yi
Lr5rHjQnZOnpkudat3AD33jzEFOgfoPTM8Jn88OBwigaPshPnGx3ajGQ0sruCEVMe0gmzJ2y2tbe
ULiOdslktAuycjeuXt4Z5HNJXOnvzPtZGSB1IzDG7KSWKWYGpl1x/mPf2dcQWl/bJlqyz75xK3Db
yVNC9EtzfhZqDyPgUCNx8pOjCv2rJ+xkU5OFoUOWxM+BX5RiSz8KKOf93bw1TzT8wJqQ3nMjyd3+
J4nUmrIJR6MsTigqlGscEsJtYcT5xhhrQPqoS+8/OB77CRZdp70ATpt/uRwvGWEvlWOinUxaw0fM
AWrALSadd3i+EFNrmKJL/cKrA8so8lunBEXRBjGryyEV06XMjgPFSaCkuguSsX6JgwYngnSoAVPf
n991pERDkKYNqEi06ZEInL0iidHkwLw1/RRpY/3qZGX/2e3hse3SFAgSkoGFVT50mgZbNlESDLFK
5xG0wJIs1tVxkn1JrgIqYMQPhG6XkzZoOyKXoBknzM3UB+inwxnbI0gHbpdhPmjtMSuLluwcrxDI
xEpUeaBd0A6VYmGzyWdJn48iNvUTPlLJOQo6BAPRiP3cjrUOs2oYyl/qYOBGpzbTOSuqaDMIB6sy
7BHx2S7RKhirYPhzf0uujjg/iqIMLVqMCamUzH5UHse1qraWcVKyJPzV1WHi42rRezr8Y1+kD1VY
Af64P+b1mWNMNO/QkwJdhrLR5fI3JOtRPtjGqchc52eENd+nErUF+GOBvr0/1NW9L6cneQPA9aWw
kvwp/3zBEBUn+YCap27ozWaN3EqWbKpeWVIfu3WiZO2WK5Hg0JxXU4XbqmY5CgtjtKR4oq1v/hAd
biG10Or/LGw/klVrGEtPwK3NQ2oULBSABpyEZwtpK+OQx/yiU9Oqsb1qrQ7uYVijy0J/3fk2tB7S
PvcX9NbeSSU5ojPu/isYbtWUtDFEZZygIZhPinDMcp/0A/oYeecu6VBe7x4dEyZGlMDlxGiXu5fj
qaukcWScqtDQlU8OShnGtqlq1f59f1ZXbylZE+AMdpBWDaKes68AZiqAmcnCrNhQESg2G5mPe7Gv
fg24y3aZi8L5pjdgeSBh6yQLh/T68DA69yKi/TISmvsHUzUssqC1rVMRaujDKwVyX31ZPqAhVG0E
FExl5dljubs/5+vDczmqfrm4SVyGSaIrjKqO3WuA4stjDh8KXoZu/S+CJ73wuN1aY6JYrlvCdA+N
vsvxKlQOetwL7ROa7ck2cfVgSykxXJW2qJ8RJinXkY9gMxYw7f9hpsyV4gCKrTx28pj9cwlEncBP
p53sE/pVOHAmphqug2yqq23uIe4WjAI3nI8vruxsUasjvL0qsXeDg81ildinMonNB1ho/tZssbLc
ACm0wcfGdvnr/oi3DhFNRpWIkO4e383lJJURiGKMRdepKWz33FWDnu6GEPuddSR0yNNamtPUbWqU
hpd4QLeHZlhQkxrnX/75P+s7MKPSQuXqBBo/wCzJr/AurOgeVpVWP+LQxMqD0V9ym5W320VKCsGB
cossNqFxjP325bDxOLpZhLHiGUkP9cFC6mcA5pb/cWmpNaskgQkMVNjZIFYiUGSzP3qeARFSh5Z0
Phdy53zWbdeoEI+V4tyGQkeQqW7OWqi1W/6bvy5Q9X7XqtE4OmkVLIx8td6S/+CAyaW1wYLPoQtG
Plg1QnzlORJRhkKDZm7Lvsv3Rh+GaLAU4hCmSbXwaN9YbZBNYIOQYgRqO283lEXhQrqrq3NQwdmp
clE+IQlY7ZF/cre4OWlbTO2LLbag5Vezb5SFb/g6dKR7LruD0kbZlNt+udtFJiwvQ+nsbKPA0aL4
oHh/bFC504tqjJO5dwiWsE21LaUmdAmz7EHB79x+jHEbXbivr95Afgo7Do9JQgisucppMcQmGxDX
ZxhTGJ+KycBscgx/RlpvLVSc9KsnUI5FcwFYGXU9YIuX0xZVhFRZbVZnaJaFtxaEta9j77TaFtO7
+qkaW0VsCWZ9tJaiIMO8SerOlZj8UH4KQqiR5qBENU6DCaV77j6oJTgnCZxrI8X5bASW4u+QVbQR
ky6iZlp7bT6FK/RZW/S0YO476yCPp9ekhjL6wRuLqVFy4bUFYyT9sS+nNiUIUDSYA5x1ZFM3Uy4N
2Gyv2oSYtz02bfGJuK5YoMJePXqM6cLcRHaGj4i743JMIJEAMR3RnHEbdZirtFMf6CVNE3J4qlt8
vDYsB5RIfclZAFM+u6TAFnmVb3XNGa0W81zUNB+5/JWdcFTlQMEQsEvXltFWi6YsXQeu0aIugl3y
h5eaGdMGlc0Aj07z5bQ7JDzyQS3aM7im4IVf+r1NQrHvzCHdqm2lP/iNvgTmunrvESy3AHVwPyNt
bc1xPoOI4I4NZntOSpS61znfNBgSC4GZdlTNQ++k7t7QcfZbUXP6dn++f2lul2+DrPaQa/EP9mXW
fJ/1ooZy3iVnqtPBex+r6YM7VK2zLjORQRcu63GHjTCaWE0a9E+D5lU/ggbxKqVC++uxrbUW3lyn
5P/1KL2/RPhV7VpkXB6QMBYro/gc5DtV0b2HCF7fPmyBei9EENf3LTMgYQE8zhXPpXe5ZfGodhWO
KsnZisfoewM366lByk1fmchkbJVESzZaS2MBTnCwKidDf7y/hDe+FJgv9FQoSQAkn7M+vMavc6Hm
6blwjeBziarap0DBQhWzQjSMROEs1JTmbu6gDZHPBjbLhiEzrM+3rE3iBLN6LTvTRK+eat2JH7DD
6FC6nKYOtzgzf/E8EbyVupO2K78bVWWdIdv0JYa2+ilBeOl1nKqhRSfOhG48OeWJUv20AXvvbRLL
bjYAFpUv9DDjdpXXSRuvB2vyHypDT18NGGJrZ5zQI00N3rcwLc2nOA7IpO4vqy7D3NnJlO0/0l/Y
yPTIZp/ioHjIthZ6evbAIeNXg8UsFgJ2lWerxqr7H2ClPHT3YwR16NMZYouJdlw8Sg6/scO2xW3W
aVeEv+qpUL55U2BWO4hpprUaCmoeEigzhquEz+wAXAfdKEcP7OdCTzJlfX8mc8eTvxvGNlFHkXgZ
OpuXJ7Skx1PlWIIT9oRVtTX1CJHGArGTtU7R+GF0vHzcQB63PtHLiOT7ojmPyNf6bwJL8C91b/Y/
DZXm2QaH6gTR03Syd7qqJGtUXP53/8fOviYpsGyCTsaUC04bkJdZCgAEHHBpafoHQBPljsa9tqFa
kKOAakDRqktn06G4tUeZBDHYrgm394effUx/h6fWAQ0ZKxKYz7OlivykBvTvodhpxNk+z7DCibWU
iofrBsTqwQdFCqiS0tTmu0U+iMIeMeLl1hST71SZMiWHEZkhGwxXr9tfMV92VSmc7NS/U5SSYR0m
0SL1eRac/h1acrd4ZulDknDNhx5jP29Egqp/qn5C1iIN1wYQjHcF4bFonZnd/4QajAsLPMeG/B2W
tIfkDqSiBjL8ctjUd20aryM9fFUdjZXRx/neHbPoa5D3GRpQMBn3duVw2KxGdz/FaQdPrqDl8Nuu
UNu+v903fw0fBtAQ0MW2Oq9XWzrGUhIjfmhqJcAKZUj9bdcmxpupIAS+wntQlxpb3nSiPxtxp/dF
Ha1xl56iF0rdzcLdOnuK/y4ODXIqRBReCUVmx88u+rZTUzU9NGn/J7TrbjtlFSpcuW9QNaLFtHJ0
tDnVQEcu6/5SyOvsn+tODg0hXXInqcDJKPZyXxL8/dQK0bqDElDatQMtH1fcDr9MXpf3+0P9laKf
j0WTAIUMastAu2fTRJYqa7s2zvEdCNJHw0ig3WdJHX6BIZfnb/VQ5d+F6ijBDsIq6NZ10Wjim9JQ
AD6aFCT0DRDA3FoBUC7/9HbnvLdGEGs7FZWL8fX+j721LgS/FN6Jj3hj5YX1T86clFPThXFdHPpR
G9/qUpyisWqfDd/2F+7pmyMR8hJCuORu85AXxePSVTJRHISi6rvJFg6CuCRx27QQfby7P60bJ40r
h1nx4UMAmqOUPAiag29oxQETegDFiNv1wyNOH+JTr1QaKtqdkb4iR2AiUzKlbr9w0G/MFUMGCvsU
tF37urCvRhOFtLg4NGUavbRBan+up7r/rqm98fDRmTKQRnzLCwYQYg4wVPKqM+sx6w5E8ugfNziL
KpliPRJOJM+KYgfPlPHfW10slZpnGSGYTWCifFQeDBiaw3MSW5l1quMjGoq0sBs+pS3neSVT9oWl
vLrHqe/C5KNuxnUq1SQuD2jjhnaoq1V7mJxE2w6NoqP/Xk17VRmVdVNV9cMgyvP9Nb16pSXrlw6Y
Cx0OI7d5h8QmqXYK2yoOlQ4wfO02SbnNUWZ9UwecHpE1y53PeVFZqEj7AtmwuEqa/+7/hBvTBn4G
k4ssUVqizd6RGpnNQIfj80jrxUEiuy+wtNen6Ri5PQYuOaWoVdJm3cJput5Um0KSAxtFIw6+Iiao
WRxZPVpghxx3+2CldUr8xWgQmb8/u+uHibNDwEadmYKzJBZd7qoSFkCjMPY+BB6mNe891ARkvgCv
5Kdq8rRhNYZRiEq3F2rKY+zqWbPrUS8TK9dNsrx5KFrcfL/e/1HXuy4tpiQaHTiyh9rA5W+qwC52
eq90h6SlgketssRa3IyHR26ZzFj53hD/8SO/3+JkUzwaDeYj93/A9eLzAyS0RdJDPWeeoystmryt
lfQHTRXGf8aoGO1KSczpw18UpWCAeLJ0JMHeMkj898q3+2qsC6c7dIhffk+M5EQxx90CtCyeYM/1
D1LcdTESkQf24lGk4wqwnBgEbAsViNmOh0WDHKytD4eRU/sZe7+iWLMZarvSSqlJCc6yfwudxkCW
sBlsAkTNL3cZZmTjBjEOSpsDxzX8ZIVKAICQfIVMIxmstWH1EaFdXNfOJtWgWa7RREWbESa3jz8B
jt4mYVeNP6jjVBDl4giw1JA22rHR1MzHgnNwu3QVTH7yAhs2KF5jF8ge/YARsLbTNe2b8OyMvwoV
suIVUeEKPVVKnOabaedK+8IH5T5k4RhrPzScH7w/U6fVJHWKAW+oDbvefpJEM21FdauyV51GLZ5s
MoAMixpnwyFT8uaMFkdx8ovWKw6llRs/YarUkDTTrBz1FfeDlm3QCrCtdVFiVUhft032xVA02ZmY
U/mToWLtPUivTeQyWZZ8BRMSecUuHf4X5IP3ZGZYqK04e42LxrozefsOBJG7FpbWPXlDqFcrHEqq
dzMa47e4o4qPh7nvYUnQ1UCqfWQqh32Ote+bAouL9cJewVxNCOZjFIPXVHCe9MHXQZyZ0fAnjsKg
pARN6QNtS0wBHk18pn4mtdWj8V85hvKMtHf3GqEYW36nz9t99rFV9zdkkIW+6pxJTC8FbIByZeiV
03/WoYQoKyo84auPNF28FrafxFuzLEr3USsb/C3LKMUFrw77ALMWK0yr/7FISA+XdLWydRu5FPYw
X3B/+EnS5gvRzTwL5Tnk1pBodOINWIPWrE4yIdFrE1tWB9fo1VPgYmm/Cn1UUldRCoJMR8J+XCtR
ajbPIEgG3V+jsCMPWNGqL4nlCaxL/KYdMCilCrtLG2b/GAUTKjwrmxQGQWnPKKali1jGvbPPUv5a
CMO0xMBRzp7X2A0FFYywPjgIim1s7Ge7VapHOSL6bQuC1Rm+ItOX45RVpZ9qbDPhJOnaoYkr9wf4
v2kJAncVObGMnstTzwMEAcabvXsdYjhpo9sVyvQ4wUe+iQzlqPToVgltXHjs5rV8uWcQz3jopAUd
uINZUgCDOCK6zuoDnzcbxfsz9Cg+gp6kw959TjVk5yuXJNlJ8vRrMJTBzk8AQy2cnRtzRhICMAYX
PznKPFX1SBTbzq+xFaxHe48DRPecVnW4TYxcWxjqqgBA84KRHPomxOFQJy7vfh0kNCFHbx7SSi+/
JHGG50EnRm6GJA9Kbd0VQfHt/qt2FclARSGvYJEBt1MPmD83ReY0famXB1MLrC95lOaPwMGVZz1P
pz+KIpDOB5S7dK5ljnVxrm1TevxJlKzEuM9RaVGX6ZnXjOYRRx5Ku4jA2z+gFHVo4dow/PCEr8XO
Cq26WhPcjr/6CH2ZzTg1Sii9TdSFN/dq3W2EyRww98D+SArmxPgpaWqiKsc61nRpHicSll2TmMpG
01tlrQ/dEupefraz6VPsp/BNjYna3ry6N3U2IIUqMI9VZ1lb3oP+d5TolbabcHXM6TDU0RcRoDr1
nKUxAk4f3HKwjaw6H4mMJuEfXZ4yc6yDQcNV5+hbfMQtQmqIDVT9sbIsxNeR2E0/m16uqLv7w95Y
ZFdqQKKbQ5KPAMjlsFY5GG7XuvoRZwxvnWpuWJ0SAsXfSSAy9RTZ6BneH/EqZJTyFgDz4DXIluQc
zjkGGOoqnq8dnXDUT25hZTtt0vQ9KiPGb2wsPQx8sP1B2NnU9yalvWIBhn1jn+Fe0XSGucn9Pef+
iL4GN6Ub2rGCevAtHVrjVangOeDOpzzE6aA+JrYonwtVspnvz/3q1gJAxv6iPQpNhhrb7LvW2ybl
P3raMR6bsV5hkTq96ZWHELhA0XWh/3h9VTMacCYUDxgPoOksfKQh2edw07UjH6uU5lUQdYCLrq8C
YtxNxr32ABEs+1Oii/+KvabePw76EH14uS9/xWzOZgeSHgkP7VhWvjhbuc2VWTiTgUeNP0zfkSU2
10UqRAUjLRP5wnt1a8WRewD1jnQd6OHZGowp0vvZwIoPrU8HCXl/LGd0kIO0MZxwYXuvTxbSmEAF
gffLJHiOwhapnap2aevHQO1j49iqLg4meSoesTu0QwwmzOa3r8RT+Jz4eZst7Pf1p0yNztKB6LDZ
tGTlh/dPjmJEwZjjQ2oflcnHFUoglT5uxjYcX5zCCTc0LqwFOYCbI0rcCswCSa6YXR6u1bdeTq30
aGRpsU0wQK9XqpppXwqvsredousf303ye0pMvMhShly+m/9M0WwRVUBf1jmWGvxPY+qNdJuCXlYx
TGrKhcFu7CaEcrgMhHgUbeZq57aiWrjdO/oxhtX4Mhix/YoK/XTQu6lcxWrWI0doxeEmL3xnIfW7
OrWyuQSul7gGj8KrAk7fIXRfpRNaZbkw650aDyqRcTwVOTxNFAwXzu3VPlLp5sRyISCuC1JjVnxV
8aAitFFLZhoX0kYpfEQYKD6GQMUfE9SPPrqy4Bq5BmnywhinmT8bz64i9O6wITtaVqTsipIvs/DC
Zh3Qy9xqeaydYyUI37WkM7588AJmZCIJA6aE9Gw2ZwfI6xSrs/SxOjZRo39R7cl4iYEpriNsLorV
/bGugjjGAl1kcfOCNAKjfXlYg5Sb3QvN6tia+CZZookPFa85jjodoAWNXHClR+VSFffGXoKz5/xQ
MAZnZMxGFSEUnEwM+rFOG0us6z5U3qrS8l477BW2CDu1C4fn+pkBTYPeC70SrgI48LMrdgpC11YA
7BwV30y+4gnhV79tNXI0jqydUeZb2aEZnXxLqv2k4I4eEQjyA4+6VJgvKh5efzoGKRDyJGQptN7n
vwbPKT6twB2PlZ47OzWVTqhi/E3YtnTfXhfkIDTTkKGWzL0rweiXG5w3aRtUjjYdBTWE9FGfbJLz
TvXLvd5nVHZRPnf7zWAgDVEiWVO9qRPhDCYyuTmOQI+iInq/f+Surix+EeogsFSl9iWcxstfVJgJ
OGwsu47F0Ag0hmytTtZ+SIp0xCEMCUF0ut1wLYIsbPYZmbf7dv8HXJ95LkpuLdqWoGauMNtj6o6C
ZtlwNHHoACwPJGZNFyOxH6Yy1M1diMt0/wNqmLFYTJhl5Tx6EORosJOp/e3eGZdz58JqLPIF8dIi
STsdE4ctcI5xWwPUXym4NSIPk/a5iH8ObRa3WyGmPELCL4m9Vy1C/tzbFJbVYGjB1Bxt4UafHxa2
ROpTSHlKcBnoYs5e50EOgYps/yKa0TPrpyFTSBzBeTW18+DmCiqLqpEGJqX5QdjadvIp8CarqXTK
/FFpggbcHHfGtPT5zo4Mq8WRIUDixiBouEJi+lPmofnlYdJJIW9c9ZSw64cAOEe1qWwUCLvRGp8t
DU/XXdGNevrBpFOOT3HzbxZPOH4lvVbTTdVYF/2pdI1in7INNo8BOOPfXeaIvV50Q7LzxiSO01Wi
9VnxiHSXOiLg7A9rhG/8ZOE+k9/IP2ng3x9EdoI8AM+hzmd9eY6yJFb8QImMpwQzuocGosu4CvAZ
W3oe5IZfjgM1iU4JhgDcIlePbtJ4o10nYHGcRMHZEEe8IV4h/eA46yTDw3rbpVlur7NwatIV6BZw
WOVQg5O8/8XO7kumy8+QvQsqDjfM0Fsa2aWRK+5TbGF3tUoVfvSqKhFDgBgMs3JhuOvjxnD0LoBf
0mKEJnq5ul5iwUQdbPepNfVh58ajlj+aio9pbB7E6zIJh42jaPZGrRFfWtjZW2NDu6W/STEHNTb5
dP4TPYZtmRZDl7hPCpk+ckSUruhD+b3+CORZKA8ReZ+3CsIxe4XViYbT/ZWe3Y1ypcEVoLhOG4Gg
bt42hgsWdSMJ6ZNSIzlnwjHZcGNZu0nBtaAaR+WhDsKlcODGnCHRIIFOn5OnYa6UoHHhW7HaeE+k
41G5SYwIN04aSePGNsPoKOoeMyTw31+Mqtf0hY/71ozJdnGqAUlJZfIqFunQ1qLY9MRnWmydzkse
xsg3nm1VO9dZ0G2poLu7+6v8l4F08V1Bq9TpfBJESLnOOTcVVyAxTNM4PquxMKLNGJm1+wsoofaW
WybC3MLqPCnC13X2W6bGo/g2VAUdSvow4efUTaxX/FqT5CvINXNYJ5YYLWc1Dk4mzo3d+lWxmtRJ
a9eeWox7DFOmJebi/IuUnWluBCl+85feJy+of45p1blK7jaa8YSxXr79f5yd147kSLJtv4gAtXhl
iNSZpRlVL0T16W5qLZ1ff5bnwb3IYASCqMYMGjNVDVi4093cxLa9hZdq6c7wWu9lUBOhbNzH9Sei
EEOrhfSGASg2a91UVPVi0UtKYk8R6o8HrUuRZ9eq6dFOxwU55VT7MozWVhnkwvWxMCImoB4majrA
Ws5XOMdLXpsK2LbBSbXI12utc77Ru9UGdeekEON86wvQZTSlwplmVz7F0NrtOjmFtYEpXl8PFi3H
mGVflRPDBT3/JZU3o4xInf9FIEOIarenLMu+rrRptI+KIqa7unGm7l6UaJz9gm3YQ9Du9nl9b4x/
PK9y8AwCbKI2MgU5AHL+EyA4KZGFbtRnD27RaM9HriMoVwE7++nQOMo+jJbsKRWqGj1Qt9W+txPj
fnR7jY6ZtalCHc7YQcM/pa9tiAto6H9VzrKDfs0LQ3j6k3m4L8NGL98QdrPnHQbt7lsdxbF9yDUD
DV7qR7HxuQinxbqb53E+WbU2zA9OOKjqLu3aYbyLrKIaD5EZG/Gu19XorSPEj48gp3v+IPfgxnCN
BaQ5XGujrjY06Ap3j4hg2fvkD4qJCi1sifycbv5Wk3H2tU9DMcv2Cnh8hDtHAMfdwZymXPsMiHp+
aCMvmt80o9OhPWVk2dxPaDk6P9NpWb6pMUg1X4sLJnRuf4+LC8FMHn76PYWiGuusHgnUQp0Yqtb4
GXJsVTta+ti8RY2hvHbIKO6tomiqe4LJraroKm3j9uGr5BE0GSNjkl8e1A+X3liiqeis2nt2jWbZ
VUrWPXSlhNWXYrY/Zwgm/mEHBYsEfFQupAOW9Cero196MIvAbOU9D6Xl7kP4pT8PvTXtiTgRJ769
qRfRL8bg8EYmh8VBILl2M9lMe6xr6/gFnNui3WdWAnoN0LZq+AutTUFNTq3cfZOKXqpjOqhsO71Q
s31ixfGTvMX5xs2/3HB+EUgn2shyD9YjQF3o0v5meOyldFvrL4G0/XdSdFrtnVT40npnq71w4dbl
FuD2mNWmacjo5/kXJtqbEwYJo5fKMvonHbNHWprJoz3N1sa7e2EKijaGyZhHlGS7ZCvnpoZ4DMmz
bP25BcP4OujJ/Ko0bYKCKiMvt7/s2pXDXkYpjr4BaTDNuHW0PIo2GgA02U+5lzTKoe8a7zD2oWX7
wuZ6+0rdew9Q78KibMbzT68Uzqfbv0Du25n/JKSSjMJUXLk69no+Yp7aoW7afHhRY8eu9jlE+/lz
1IhC/L5t6J3NcW0JxjYP3j1ZE7RWX7CJmPzLkKknHQLdvusWw3meJxQ+9nURGp9EBXmN3witjkni
oP/YRZNeKEfeXWrgPuPZtvJNG0B8vyCmpJFb5MOEjqNZIRDuphY9esRkbe9HT76OphaAlh9h5Bmj
sxGIXhx9dgwGVxjdKPqBbF6tQ2vbgdIsk5tUR/rHoXO0N3iOtMcQAtR/h1bZwuhcscfjJodX8DQ0
UVfHURs7rdVQTHkZxqXa5WZY/Oal0oWfGcWnoq7sDRd+cfypRDP2ICFJzI0T+J4f/05JrZFwtH9x
F0gwu8QOeWvsbPlNKjp8u30oLp4LaYvnAkQfd5vO6bktcDBeCt1Y/6I2rf6ipbNy9Nw0fNKiRj92
gzX/q8ez2PiAF0ZpRzOGANQHt43NVRI1OZE7ocAMy6SzyKkv+AJtfcrutKEGXwfEx9mNWZX9ur3U
i4smrRK1wY5CaYnm9PlSQ1Hp6H336kutLSAKFSsRP0EZxg+3zVx8PZBTxEScFilihIM+N1PTIzPR
xtBenNZFwVYvzeKJ+NX+rE+Odrht6+JkYkseSG4zq6KGd26L0btZTRAmfpkTs3zkDuhH9GCWRyuB
qQlNoLL+cdvgtcXJmiFSIaDISMzODdZqQh0sHdHFhoJL9Tm9MMsvAK0eoF+Zts7JOz74zGOR0vMS
8MSzQSAiVzedIVuGAIWVvS5hZLr7tKU8vJ+9dKDdqzHvuzSN4cEWbbU/qtrOTgCAYDWOIKyw/MpD
KATWYA+BkmjuvxgglepdYTNSpTJ+PvnU2RzlF0IETscoDBJQ/9PNBUdRtE4+/iJwC4vymA81+sxj
PhQ/pmxyv7SzQYyoFgK8P1LcSR0AilVQlbi9z+9cU+cr1y2J4ZdzI+z2OrAPYdsAzxBpL3Zmq51H
DtG6CxpVpGviEBmxmzxZSBG9UWuL0MaMIvNTatRI0KcmsT8d0q4YHhnErvWHLJldSk2p5cx+UWQd
Y+hwg3mIYeh69qOa4IsrDy1d9Om5yOGq6HYCquGWaepEr4YvVcf2/SQS1pJ92PWzsuHtVs7gfZSH
8IWIgkuDx9PPj9QIdxgMpW0d2LmmnERVjK/QpqL+DhDpEIdddl9bYbGxv+ui//9ZxQdQ0WTqi4bn
udVZz2ACjK0qoGWTP8wEyPcjytVPkifgWTXK5UdGIRQdMtV6nKO82CUCQe3bH/nKyuWjwrgKqCMy
p5Xv7edCrVRGIIMWRJ0PLSX8iJOb/zSGen41DNHveY7CjZ6nDMQ/HCy5cJJl/kvZjvr2GjChmTlJ
bWN0wVjZ7WGih80IVCUe4lj/HothebAQyPTLQowbTl+6hnPDGGQcklkohmVY9/mOe2hiD1pXTQGb
Oz30nRE94L2Uw1yrv4va7Tbc8OU6ZXVOdlF0Gineuo8C9h2vVM5j4E3AWx2bSZdGuPO+cmJjHxl5
+rlD8Pjz5A1bZbp1ssAWE5tgnOtLhYCy5PlKGQTQ8jnpRVCH3vg4oCBOTdD0aNLl2nc1VLNjnWcF
kzcNYWaquGLfMSR1Pyv6Vt6yctf/90sIkqCCoBpD1f/8l8Tz0hTV1M9BOAv9n56A494y2jTomsba
+Lzr6PLdlmQlIOmEZpRQ4txWNiaKnVudCLxx9sjJk2Vh1nGEFXGXLY4b+3kNypGmWZl4fmLVy1/D
qCEq0Y80OB7iyou/E2V5xW4I0+bNqOFd3Cf1bCiPWTEVvywLTkU/1bXS9PmkfbSbhtD6fvtGXtsv
WHvo0MvCNqD48zW4rmgoCFhzwJ7S2RM1mBNkWUV9BytWuxGPXF4IR5Lgk3jIxg+F3XNj8dhUS8+Y
ZuA4SQjZSxtmh6VY0LAcnR6pnEZ3p60BDnnJzi8haQ4PCiHKOwphdQmtaMzBhA5aUKAmuNMNZdyT
KkbCV4XqPsVtrN2VDZyZfaYvEXWRbN7Idq4sGqAFFWy5w5DVrV70HNo6G3ZbPZhILg6pblfPRSFU
f6pV+98kqcYvt7/opY+lvUmeAOsLH/RiAkkP22aJ4Q4JlN4ND7aTFbsOowdba72jEtXR3o2he79t
9Ooi39EBAP9sGgbnX5ZUAaJkIBBBzXDqXVhq+UMxFP2rtfT1oeQ4bdy9y2MLAEK2LDm5iAlcPCS9
p+QLA7tBRJ/pxNRR3/lGNGifxTxa2p9lzNxzDqxskcpjK/GNq8Uti9GWWWcETtlqMVMZHqWwCaqB
1sfvUyevetLIyJzS5oC0gfOpSBTnjzViPKoRREdQKoIT4Bad/wh6lTWsQYYdgPvQEt+Exf1OAMfc
WVGlCn/oCigcrE0Kh4tHBbMuM1WU5yUhyDqFKBQoTi1mRIJyYc7AJi+mA4pI4j5NFStwIL96cjpd
3LnoLt7/4ZnypFVK66AcCYfXORM3WlFiY7EC2KjTX4jbpY+eCJ3PZq2XhylBjug/2AO9Az8fFXbq
Bec77IrZFTziVmCmZonbdmj/gPdIk1d3rOK7FjnVjRVeXFVWSFBCQE79EGTjKhyCTofxD+5qMCvK
9L2sK+ZR0Qo4KlpL4ycux+8tMLStUfIrVmE5kHOQqJJQfZF3+UPhMiuWKQcGrAQicb57cRTuKk0b
9oVM8KXY0D+F2ndbUOWLC4sLJm+ja43qBP5Y/v0Ho5Tpc2QLdSVgHqL4Xfc276DR1N/H0XG+3/6O
l0dWmqJGKkt2OMKVL3Iz1SRrmpQgtBP1qZ7i+s6YY/PUGihITaZJctOPJHFQ/W3h+q+apjUM0k2y
9qyH9KuxHrQ5iaOTAfeg+JInnfnFswq0ZHOGcBoIZRTrqHkFIy/lxOTPhqO68MKyCv6OG8VZydfm
fJNFk8q52jY+mWld/euWYnicZ6f5zNCrahF8uVu6JlcNgldliFCWwNcMk+bsKZNX6/FpjqMi9kcd
9g+mdX5CZln6ippbGxfmyimSVJZYooDMNMcqWsn71iiWyPACUSdRR9xEMLFTBtTf/MLEBW3s5zVz
yJPAH/kOKlwXKkcb2UZhOCGtTyM7WA39S1/VQ/Veb6e8+dMnFLFEam3U97idlyiGvHbR6AwXmpvw
D2v3wzyax76HRHRnwX1i7e2ubh5u35Qr68MkiRGhmMTB6ufnpc7smgA2iU61NTAzb8Sj8rXNq3kG
gdT8fdvWlaMCCyXjCmjWUYtaj3/ENLwNBzqEU5t59Z4mYvYG0iy760WfHsFY//MfzLGPlE1NEs51
r0RhuN8SuO1TMywpzJBpbz7qadsfI81aFObgmIH5LxalnCzQDOpEq8sHceLQamken3K9yvpdGxXJ
+NilpaPv26VMM7ReMrR1bhu99gWp08p0h93ltTz/gmNsKktGyzFQ0lxRXxrUNcsdel+iPzL5a209
yVeeDpzbO+oIhoMLbAKQzy4uvCI+IZ5LF5H+iFIeW29Q7pZ0buoXGJdeMhRJNuZKLlepcyt4lrn7
72Jm56vUijYhey6Sk9vqaA2AcbV2VTvzUmti6xpetYXvBsdL2e+i9K1XWobmUJOcojLWHwApG0fg
6MML5BXVxo2/bop5BhVjEBOsvFnbu6Yw6pZlwaZd7edK1Q/IKtifPTXs/tyXsYe46v9nTD5dHx5g
dapdpVHd+FSn09T4lTOK3o90O1Xu3bTcKuhfHhSs0T2U2ggEN+t59lbRBk8xWFrtjabYDZEL4U+B
kjeS5W71ukAe8lTiLr796XV4h1HiZSRg52KuTmuiWLZskxMV2+ReywfvBKKRSaBYqbYU0q98PQoe
ZFpMzlPdWT8Otc0A3xTryWlgWd+92gB6EjqShqHKzT9Nd3gTqAXjPPEsspZ//vEaXcxFOy3xSRSG
+YyQlPKS95O+m0S3lcldWxboH4c0Q8rsrFmxYbDJYQ5S4tMSzwV3retMxLGHqYt2PAxOvOHALp8F
ybjF/AWEs1DTrQ9KyrkcdDtLTy38C5/sqfo+xbbCrMegfUumYfhy+4BcBmjn5lYxvrCr2ILLID6V
0wKCCERhweMzTd4vt7ObNy9ihuhbN9XMcmX8oMNt6xuLXWc0SoKqntdF6ckek5F6gD76IdHTJ2Vq
F9QNzGLj2Fyzh9vkhefmU7yVf//hzpdhyBAk79/Ja93pKfNS5WvkOiNqg8L63VL636q+XTXI2A4D
ebJhsh4ArHq9Knk+ktMovPCrOuvlS2VH9a53l/wBsPXwZ5NKcHoxDM5cGn0nGEhAkZ8v0DMHoxmB
5J1MCsqG3zGHrr4MIm6mQzno5XLvDY3qPE3JvKQ7+nNblMnX1gvXjiRoBkwOMPTc/qg4fRTSpz+5
tTnRvKyJn4TTBEWpVn+zG1udg2uXE4YpiUnWMLseeMxzJTHiLkxOed2OX/JpoNZhgAp8sKOl3CKa
vWoMfSj2mCo2I9/ni6NPOjJ8pcanSgm74a3tx+ZBr2pRv86AEjeK9JclZCDNTEAxZsejQUlsdVbR
ONAmoK3pqaAvFdJzho9vN8+JBRjJW3of/pP8lwuYZ6fHU8efFlPiD7qWPc8kYhuB8ZXnS45lMX4G
zvqSUaosy3wc85qLo1W29WZE3kyTLQ694xRysmEMGeLkntIaMKjbLuJSHIV9kFPSQNt0yXgqv8qH
Oxv2RWLkQ5+d0lIP030T9uK7aYftzu4yz/RN/D7/1ATl5S6p6qCcmpLYobe8V7EM40uv11tAffmh
z0qo/CTQs1xcIgjZYDj/SUZdOExMhempLKxC7MaUMphvcrHvbq/9ym1CFNShxUPuTalgZSeaYUiw
QBqedLOeSdBViOOXpcvhQxFMUQ9N53y+bfHKc4BXJPGgK2RC37aK2fWM5x2++OKUR0X4JAStUgRZ
F4gfQn35O2k85UsXah2DXK6zIV54ZbESRIhz5i7LJv35pmZ2XGbzAhenMZanplN7sdPspEHaTymh
0LI3ffOVrwh1IGVoyX9Fj2/VpR/VkQYpgN6TnhbDdKgaBkl9SDjsfuMIX1kZFGSUBCBBJeFbJ+lz
rkWgE+viVGemGvkZaMS92SYS5mg1qIna3da8/zXnwQA2JSYwJGAB14N/Q2pYLSRfxalNQv3YOvSD
Rbfo/1BdjB57s0zuKb71OzrJprWTfTngl0t6TDVFfL99oq54DpcaP/ETWTWAgdX1HRs9WgTf9hS3
uqdQKk3TXQIvH8iBzjklqoNmopGph9tW11sOHJaRQzwnua7KNOvq5sA1PjhUS0XQjFr9MFVm+5gm
A76znsZ/nMyL/pRxXRqESYIeGz6KQGhlcGlH3iJWSl/NcJ/mNOofqmlpZ59+y/CszV7yh5G9NEgm
L/snMg9cM3gATIsK9H70wIBsu7yPIWH4Bxohpdt32bLV2ZMf6aPDk8bo6xH9UYAG6yq3+4MPzqkM
tgjcqUG4ZHm6p5BadF8Uz4nivdGU+bLhha59PanKJNM8OsbrkDssK0IqV1uCOO9c7YhQYpE/Q5Bh
/HAGz91HmTH3+9sHRn6f9Qp5ayn6QKHF0776fs0Ya95conzCQN/ixzZtjVa1yqdpJEXcVQspPDx8
xU/KNsvdkHjwW9/+Aet7IrcYEgPKzzJwIr443+LGqut6rFMtYPrDKnx90I0vhUUzTok8869RGdJP
o+nlX29bXfvA/7NKXso4iWymrG5ntAzWuPRCC9Sm0Uq/Lsm1fJRTzI3tvfJFTTgDZBZKPHMxkSQK
JhiSOlGDxZnM7s7qu3bcD9CnJ3dJqqvfRn2y/1RhgrXJ5oXkwKRsAS/G+Y4qfYFatFfpQaEjtHBE
BpE2vI/IT5I+DiEVPp+yXKX8vL2jF7ASzLKfIA5Q02ZPjVVdwVggLzeGyQjSbqk+xapZ7FUInkpo
ZZuJ/xmDEDeZ2huFGR/aeWLOT2/tjejxyoWlOf5e7pejOuvTlBqdNmTNYFIXdvJ217l2+KDGNLR8
K7e3Zq/XQYNcMfBrl0YgOFpUfM43Gv2iuUGo1giyUCzeo6opzb5mfLf3shbuPsujdtMZTvXceM5W
kfHKAcZBcGOAd4DOXhMHJXXh1TSqzWAUxlDsQeCn5sHroy0msysHmLebMcN3tnhUCM7XWOZ6Q/Zi
mICFrNZD4SCN79CkDc3TJJb0J/2xxru/fZKubqscbaN1jadf4+nbTKEXnoQsbZoicddFNSjMnrEa
0w8NQ3nuFy/X9uNshqd8WrYgLFccIpxWEpNMJY72wsofMYBU0nWYeV8gBf1dA9tq7+ay0LMjvP7T
46xMpXjoRm/6YvURyUBqQbzz5684jKFkHFQdcYnrhIvRmXoEGaoFTFOk2ZNQGLPxYYOrvbeCcX/t
udRduBJvb/vVhVOrg5sBXjXmuM6/dBIxLwM1qR7Ubaxnr0o4F/tORcb2YOTj5OyiJFlkAFxW1t7i
X5ZzIrF2uv0jrh03Gh///0fo5z9C0aEzW7RaDxpV699AVBU/C8ojB7u0OnQRCmNj0VdeH7wE8Ysk
bSBkXL0DjQMPXoTsVqArIDF4lfMR3jmhf0t7moQHkUfi72L27HDjXbhml+eE6JiaPSj/VdDfi7x3
tTEzgrhqu98x5MjhS1yoinJMwGEWx1Ck7i9dznD9+f7yyJPLGyD/iBBX+zt1QNVr0wgoMXcHRmW9
Ywi6Mfd1e0kOizVvyQ9dW6jDKZYZ/bsgwblBKNPp0LWdGbiV1j1n3jS+VE6VMrXSZC4CyWUZA7an
bLWl+3bVMCwOAAwlm+o6dMtQIC6dtjICZaq0Y4LypD9NWfviqRNTwXUSVuiICj3O/8OXBaQAERS1
C8hHVteoMOdRM6PWCOzK6F5nMcxfxmKk36M3DUwgNGVniGPh5t0a57j29AGDkRkk3gtA6flOa01c
JVOiAk4xgHTuUbdz+zt1NrsJmHJbT/9lnZI5AqwfGY66ujlWn0cTaB8zsIc4D7JaWT4xuemGfqkv
NXe1jY1DFdOGurt9gq8uE8dMiZjO9gVJxKJncQVOk9fBjZl61cRC/ylJvBK6hpwyzu62uWvHCFYE
wihecvCb0mt+zABKU8xWW5iBmpiviuKibQ1c+MgWd8fcWJa3ylDEz9s2ry2RLJbCE5R1hOUrm1qk
tOEwEkl56tx+N5RmUY/g0/Ijhbhua4r/ujHgSR4Zo5wSOF8gnICo7o4Ox6ZRnH9QjdLz3TKNIEVN
ofbz8fbS5E9fpRsyvwEaRukB/N/qdkQhIuGa3dkBg6vhk14PVbGv5uqladuTUqf5nYZXdB+h/tX9
IgzrDfNXviaeCGQ9Lxxl8DXTMfghBIycyg46Mc/2nTKGdgQPojkFbTkv7T1MHwyumUUituTZryyc
M4vaMUA8CJfWTaIwnRyb+XUsW+YkqX+NfZjqSe/3dfgvQYad+lGkU+Ga5gpNirlKTPXPb6zko6WK
CQCSbGR1rFK47iuzUJ2gYv7zbiw0VAqVmd5G7FkLdLG4iiNt1C1ShitPOp0qSTxJZEFvZ2VWc2n0
we7pBM1kqMmhsYxs9LXG+1dJo0H3a3syNr7ytb2W6C3p+NElWM/QCWNR+cyJEwzKFA3DLp/T+K96
SIt4r45DqByNUnTKnWcuFUrLraN/a/mTLZKIa+umki2BghKYuH4IZl0XqoAuKUjbovWXfrJ9pZnj
1rfS8At6yPHWOPK1w/3R4Cp2QianV3IR2oE6KFV66MGMfElmTx3vQ9AmexdK09LX0khpDrcv9RUX
QgJPoxCUIehab1VQbPVunvOy4QuXcV0jld3BWzcAddiZUT9sDH/KCGXlQQDP0lIG7ykHRFb+ytBn
+KrN0AqirDVDH3npxPRLd5w36hLXFkWCBXAMQkzgIytPBfkxtC9McgcofTYLxAtwH36O5xoVoGQ2
RBv8+R5K7AaMWpLAf31aTDVn5mYxrKASMNE+JrHrdLuwtml8pk3pbvDNXUmxZKmFYQieNQBUq010
zChVcfVWYJfMCvF8gmrSp179WhaF893yBvWtEG35BV7BecMLXTUN2p6xLQo+F6QxdplTH5hsM5h5
c0GyG2r3YGZmmT7oAI7aRx2KLUbKY5H8rfD//5Ch4V0qEZg7JK38A31peYk+vOdoTIxd1vdOYMTQ
UsfjmP5Sx8bcicZpN/Del/cRMBXiGxwfnhtCwnNTOiIck5loehCqUTvtlKqr/4aNxhbHPDes4eCq
CbPSalPSjb19mC5dj07thx1mEI/Hdv15XWUe+olEIihLO9pDChcVe8jFTP2rlIe4X6w+Hv+9bfLy
umASPiJupWQsWZcuNaNooskaweg2xfAcKWZS7Bpy2J2qJPFWd/nSB4DARn0dyldQJRcBkuotjMXn
iR3oY5X8j+YIrTtGuddsESxd20doLmA/kXg1At3zLzjrvWZH0LgHlru05THLnGTZp8JRrDvbqJx9
ZofzFgnKlVMD3IViKBBOyQkt78+HA+oOjt1ZWesFdFyN5tg1FU2ptEltidTpwqfaHd1/mPtttkqV
l68mWTDlFtJhKR+zZrliEwU9XTCjYVVZ3g4u8+iY0N1Mjm4XGb+Lzl32YtKWZKeo8WDuYV/NtmoQ
Vzb8429Yt6YavYMQO4qSU2mp2VvU9Ul6yGokVPfuAIe5SbAf/rErlMk/2HZZeEd7YvWN3cnthxH2
sRNPzhI/IQM0Grsm8TLDt9Elh4svrVs/FUX/I0z7YcPtX3pDaR2qDRM6BwoQckM+fO1EkDlXVDhO
emhp3wSFgHBHOGF/a3sTzM1cpp8IUSto+AtjwxFfubHcViIkiv+kUvbKPRlNZ+e5aSvBTDXmyVSY
ty4yR/nagwe6u+0crn1WKYpFhMC8/wVpTM7g5VLOWXSCnaX14T2JPnlpKPbDkn/VZ8/6dtvclStk
y4aCpOVghnYtKw0ORkVnKlOCvIxRaoXxZxaHgs1PDiYa6HPktwIsWuTM9kYv94pjklPrmIVMkdx4
FYJ1QwRLox3GJ+rswj5m4xQ5d72TWP9hQyn+QlFJFkx5Rf6OD8dmNOq0amIrOWko3t7xyMywUjKq
lbvL2N0llkKJ/faeXvuEPCn0wuiuSsKbc4ttMSZeOhvJqWdocTomAATKO0+0VnzPFIHTPhSwA3++
bfPad6Q3RABPP5e0ZXU5iiyEkd4EKaz30DVMizrvCgXBC6vqvc/2YLWHziy29IWvXQtqv1TH2F36
8iujysJ4id640SlmCnb2U7zhg54YxeeuZWTx9gKv2kLSnWQfgB119vNNTanPKaCKQM3nU/NJzdR6
F8Il4+2rYVLLjTNz7WwSdvH1mPkANb+qD5UOfIkOlEKnTO+L36qWVdFdnydNuf/zRYESIUZn95g+
WD1gXby0nZEVXpAnznhEAcwJd0bfR8aDJZbO+fbn1jgatAoQsyVsXp1Lw4I2QVNUj3LQpELW2Uk1
XrNXy+TQpUb8921r1/aQZJYGO0sDECL//sO9m8PaiXMijcCivf8KLxMQIEBRbXa4befas8BD/A64
wm2uaTfk+JabDXkY0PWwinsvcpIXGiXuy6IBY4UCzS1HkFBQDf6OyPDaDfPXQgGqI6StVG2heV9t
qqqOLoMxjRJki+cWvmIgXceAffVUdSOD6bPXHNni5A65k6w7FGVXfr+9/ms3X5LtcU4l78hFzSCK
szpM8eDxUIcvIXNtLxk5y3NpLTnNB5uuUFsYG7fxSgcTMQhgkpBKMOoBtdD51zVLDeXVMPECLRJt
9lJVbeh3CHkadwi5mOgHlmERuT70arr+RL+seA0tRKJPJTQQ/9zeAE3exvM0lxIZqGLyB9JByoDn
vyWi7DrWXhUGRY58it+y3fcMzdchhAxa/6iOXnQXaVmPxKqw7hQwwcWOtFQ7hHTNxC53mmzfWOXW
3M21ZwCxJm4bKm9gs1ZOJOp0a6EHGDJSVRXmfu7yZnqoMzVhxFtEw72CIOzD7a24apIrjnQ0J4GW
4PlOwM87RHplOsHcLxCrKUbTv/DzJvdgmLNBaBYX1o/bJt9nUFa7D2znHXoHfJVc6txmDUlGWUyD
jep57WpBrHoIF3MyFO1IkbntfGYsdMOvUqVod3E8RjCBGurPbJnDz6GnwtCbVXH54DXhXJ4MZUDQ
5fYvvOIg+FlysI0cnhhg9UolTuWFhhWF9HHqtPE9UQzeTpBHB/2oK+nk17pVHCwjd61PVt0ZW1n8
lY8iybcowUAyQEC4OgfzIjK3Q8/8JObOeqH8Puzt1i13ZkrqoNmW2IJDrhbM8CfVfhmrcgDgul17
BEhzOhAMMCmKLG6+mqndqH6mqNp944F4PeYNOfZ96EiiZGZE7OV4e7+lx/twIKR52u1Q7ELrCNnM
GkCNNpUbEdOFLxBBVUjR6UM47Uap7EHDGMGV29YuF4vLkx13iUSUvdDz49dojtTiqfSXukrKnRjy
+OCYcXH0lDS5t9ysevDwCnumptqNbGjtA1noe3GE0MfANGw+56btQXTREC/6i91H6VM7Nwl1mdje
9alnOD5IjmJf173+0jeqcW8Lt/dRn+i2qjSr48WvkHUp/gN4hnmmtfcrYzU1h3Q0n0MENt66AcqK
MCHeC7NK7HREw7Ymu1cPDnOiVGkl1lQCoXRmEM6XPXok15XoeWWLbPmnadOfk1TtzWbysSLvzV26
pO797a98cabkBQLnSqwEUA/m93ObSe8qERju9GWqlOQpGmb7L2+wfyWeV2zUTC+2UwI45MIYnmJr
1w0lYYSm2k5q9rJkVYrwshbWzd4oJ2FDdBMNvxgK7bcu7LXVGXJuhOhWPmLy7z+ESkM9di3tnuwl
T/vyYYkGBQmgCYwZ8m3Rtz/fSTkXxmQ60w3AAs9tjbHbdXFqZy9zCO2UG2nabwOcxl9GmYxbodm1
dTHuA9kvRRq+3epuVlgvIlPLuJs17EOtRSPHVYcHIKTpRjZ57bMRq8NZh/eRaMfzZZnxyBsQFjlO
p5bHflBfkilN76wUsZVDGmn9lp7z5TXA2+BxsEn1UFvLBhtGSqTZ8dESyrQ/rCR1f7ih24Vo5aU9
t79aoDcAWrXFdnXpdjihXEEA/5S/Ad7IrfhwWoSaUxN1Hb6gN8a/SyszD2PeAUtGTa8/1kI4v2zF
05JdkZrLL3oN8w8dxevD7XO0invxAvwKMDe06KgIASQ7/xVDblmjWBI2fFDnTyo7b8XN31k0j+pD
61atT+q0GHsEcKIdRKlbhM8X3xvQHGV5WfVDLv2ij7I4TFG7+STezD6vxicYVs3+AJgtbSwoY9U8
wuOPVuhuxBJrLT+ZXNObhI0OqwBS3kHVHza/75PGbEFpvDlZ0ri2XzZK9tUwGgiSdk1bj9VIkBWj
19JTJPyiSZ22pyq0GMuwlcLWdiJ0078Rmqx6fxyrybN8YJfO9OgUVi6enTDRTZ96yfDX7a+1jpH5
3e8JEpO2IFmASa0qWJNTQxM9NsNrgoLovhJiQDYhHiuf2Mtwd1WHbqLTKeFT7GnK1ySrvLvU0+t+
NyGYou5Us4q/9WEfbZyidfTIzLZG7ZY2DgEaqEB3dZgpr3thpYzj65iIAd3OMs/jXd4r9ltUJ31/
GM2+/Q6RWdwJ352R/exr2+wIpls33YHyqufPmcWM5k5NdC990+ZU0TY85sVJl1VHZlqAWoFRZ5j2
/KQn1WBWap9mr6qYa3cXGzpkl4OVvhYdQtL7Kp068+iFg4t8uxu23Z0NYdgWYuXC29jEOEhIQn0B
Zp+0+vxHuFY1QVTQ9q92ASRnYITyLytt1O7geiXF0Cob96XpLMHtY3O5dApnMIHSaAODcKHm0FtD
246K3b+CvBqOcxOOD7ZIZ9vvIfF3En1XWUW6V0Ttfq5tZ9zw6Ves0yJhdAaMLMHNeoCzCu1pHlRv
eI08FdraflKHo+VYk35HSU2NfjOp3n8iMaxpjY35LJmz4NXdKKxdOJp36CjoWIlIcC56cFVEEZ4X
oH/VFTs8ukpMBqG54m+308Jdoyvtz9tbfsWeVLcCfQAjEHC31YVoHQq9VL/St45UPvJn0ZrJziuz
+pNW5NU/NrRA2d1tk5fOgReazhd3kAiSVa7iD+GmFWzyQ/kWEea6vqhCESk+QaViwPE2hMhp20bc
cu3qwlQPxazYw5HQt60rfwDX9cPSGct8NrLBSBBVNZtYnTcchfwJZ0kF7XKqHOAAQRCD65dn5YPf
FdUUe3ozJW96J4ride5EBHyqHcIfGaRlW7Dwy5MHdRG7zMPC+aPceG4N86k1T0395jmlQGlamWL+
SR+dKa6vTe/+hODY8KF+sB9Fk6hbBAXvGvSr1dJaInPj2jHRtm5KtmnRpkyfxiCmkvQtG2fD2DF0
XiWfZjtsgD/Ophh+xP9L2nn2to2Ea/sXEWAvXynJsh0nslOVfCFS2XufX/9e4/MCJ6IIEdkDLLLA
ZoHRcNpT7gKgo9g7fZpU76IhNTO/5nL/2jbpHCBlZ7mfudCacNeLwAuxSCMdu8vUnAyknWcLWLBb
0SqrpgRbXcsp9enopnpJu8EqiEIFqAK/VUvDfFewz9+isJm85B4sdb+P4+IFeqruHWtr7Ju9M8Vi
2rc1MgaHoDSyPAQD0OKaCS2axnkbKB+SMtaTlyh0uh8B/hfio20koJTD0GPnCPQluEfqVP+YKU7w
GTMtz3i0xTQnBydzguw32JS2epNSuDc+FbEK8cszssbYW5EZBntoS0P9mHdmNtJ5lIkPWIe6uoMB
bk2PFbxP59HI2+LdZLRVvLMmR7QPCk7AxsOQJHNzYguBfJwGQcFwLL0MiI8Stg5sUbWKlLvb521l
d5GuomJJUx1w6VVYrOJ4GRVJfLK6bnycm3L6qOPg9xRQx+T0mW39W0lra0bIVItztlm2VQm+/gVQ
ZsDZkMLxC0DrXe5vquc9p5soBp3S/n2jZNHHKMq7feOo0EjbDOu1WFHNd2ZcBXdAc7fgVdfjc4rB
VKBywC7ylpzurHEE4ud6QFEQ2ONdUnpg2DxEs7Kd7qaSEuU1wjbPidvXb3sEmbK9R0813XjZXyve
l+eMhIs7lt8haQnLHmpm2bMoPT0+xYUQjo8vaax+cBujfRrHoXV9Tc/zJ95l51xg//qISEd2ht4b
uu8Fj7/9JUuqKvmoBTR0vloZYupvkqxVrC33ius3wSVZk0rPRJ00IBfXUVujy4I4Q33ScFZ6nPUE
ZmuU8zT5CvU0BUE1tfx5e48u2YEEZi4tT1oSlLRhkC3HjHN8iTxvKE5DK7TxoKhj8TF226I5lINk
8GaRhbG4n2ptnHwSkWfkO71QxrejltSYXipGmFpfb/+m1wf/YrlkmMg3oOwsGfrLWo8lCkQcxlx7
bsom895VQdR3zzNJvP4Uqkk77oc28mw/K0wvepmtyVLeOmk1YymlloPEEydR9hHBvXLcqd2A34he
K116GJq5SD9jejFWxy6fR+/jVPVzeCgRV3/XIAM1vUfxNJ/uqsAI1Y0g51W/cTEp2gYoxfGu8cfy
wTfqPnX7wjSesUcXD+ocip9uXxbGB0cPwqPR1V7yJa5rzqUXjbH36KFAkD2YXd99Mey6zPYRRoZP
tpmZ5pcmi+onZ6RcccSQrleetCId8k+eFcfz+9yh3LlrCif/kgV6PGyUaJYkbIn7goHBgaI0xAu5
JEVE9lgkTp71J7VF3Q6yqFEiGquWZfh+GFsn9nOheNF9HlsjFu1ZX/sdELwPIjRD45DSwuD/nuyu
2kjZru4afguy1xgwgrSRzhOXd10cJUNf5MN0KvLS0e5RxwvfibguHwOoFbu0yPKvdWDEEG2dYfoo
RjfeCF2uTi8/gLEBYFOWvb5khiAp9dHxppPZY8no48Bi/srtJrZ2owZcQe2iLbz5dYmArpssloHI
A6aBANDlnI2IbrOJIdJJhRj/Qx2Hx1mEyZ30I/ET0nLPn9wUaTXNCcrnlkT3LaWTLRjvda4sfwUl
b1kqpDnlLb78NOm10ZGUnCBfoavb17XZ7ZVi0h8VaEnhblAKbXpQB+SoS3SnijfG5Cax8Ic6NyYp
JQLncFKEkby17G4w98rYwvXWvIya/Wi18MSsWdsye72++PjV1FHhwpIxcwEugmEN1gcol5lSalth
E5rpww/ej1wcyl4X74JO/HT4kSnw2MY5KK2C8FcyFi9KaSv/CAfmRIE+RuOIqBtIHEqsl8toxmbY
V6n8gJXp3EWJ+8tEH+OjioHwuzRrK+9fa+mM96omDuEF/uaypiNiSebq3PnEdd6g6N+K56p1zaMb
6+GHqBeWLyaP8+H0jXW+fbdf5bcSxC/ZraCQqaq97ui/4ntK9g1l7ME+iXboPg9B2sboi4eacwjo
WT8bbfYnhqH5+fao10eTTIs6L60DRodGdvmBMe+cvKq1nJMLX2rwgd+ld4Nji6951yZv+zr+c3u8
qyyG8gERveTrSTX+JVC2dYamHZXIOgkBGCSv9elj3zX9TnrS//O1dznUYmrCThvFLRPrZBc5nnpu
1OD3ogIH2Ud1NN4hAhgfUy/PDpMxJSe0ALYYn9fBFdazlAmp2wPQI4BZlCzCEvXqhA7faUJEMX0w
86pq75ugEanfe3Vzj8Iz0Bs7cfOfRTeWFjEDPgEPWVeb7wY6Rz8MMSQvNV5U/Q7j1fiuSKN5q3ty
ve8MieBDNZ0EGMcauUP+2ncK1P+JIFQ/VcqIkLo69XvVbsaPSJagX6YrIjsGdHLLf+0y4GAlZfak
aBT1uGUPxfaMqUmI0E84Hqu7wHWqXRuZzktJpfWeQkP4cHvjvZK0L6IMJAdQpAVVhjW77ENeztNr
48ms4K6cZu5V7ZgSVhh+kGa25lcqYJfHqFORlHZVe3rQ+hHgbRe2nsKLDA1kN8DgV3ZJbAXDEZto
7UQWNY1PhugVzKxmU/1d6bE7H52u6O57TZ0DEGNlnfq1Ozllvgt0NdmXupF5BzBDo3XsOw3/LT1O
B406kummvp4Xs+SxOCLct7pipS9Wb5lHNAV6hKdUZfxAQbApvoFf1T+bhlC4GSQXyR/ianyIumEO
HhsAZ+ccbZeXuG/74GkkTS79BqNwpKuLsbN+3/6q18cZ3QEgV5QHaTwA4Ln8qFbbln3ZaM6po18W
7YPcCpRDAd2crmffB1v8qlfN5OUiEstQBqEKLT2WLscDF6RAGFCtk9bj6rozSpPoL6U14TeqpR6d
2mnFUZvjPvdJ/4fyYAxc1w8A4JT7KHb07ttYglVHbE1Ab5C9330PMEfzYw+zOiRAUo2yXpsTt93+
UGu/nOBWwjOwZuNhWXypvIIzFI5pdwpCUH5OnevRXheteXKomFofQ7NXdoDAFf1PnvbpIaV95T5r
dVfUvl2gvH2IQZkcm4piAZDavhxSXwU+0X9XvLLcQd8rsg988VBstZevo0dJ5sbdEZEQLH+X6uth
Gvd2ja/HiSOB3FhcRr5aOMZjW5aV33iKty+m+ps3oNbPG/LPrVayUjaXA6oa8vrV7YT1klukY9+d
Zl7OF80Lom8lMFiEnGPzKOa++dy0w7DFl5fbaLHNQDQBIQATShC0fIuVLlMECsPlqZ0w3dgj9xbs
nco17qupDfaT27TdA9djfp+HJf5mt7fK9ZNMCkFLgMeRgrO7HLw0Syt2raw55fDp79UadtdOdQPi
VsqQ5yJU0++3B1x5AaDb8khZaJACuV1sTWScSjufk+FUwlMc9lNQTprUYQ+xFYjGXTRUIalCnn66
PezKR6buIWmLuIvAsZM/66+Hp0trIdyoH08uiVJ25gdg2uk4eP/tx7Ct2l8NdRfrbSGsovzgBHO3
cXetjg9fR2eCNDiWYW7fKAVhWNmfXPwkUoAgWC73xgz8dvaaIGPH2bC8lRlNjmOpWOpW52fts0uI
CitMK5PX93L+xoj/ZaalwynBY6UGhpjE7p3pDsGLUSDxh86oQvV7UuKNwsbK/pJBJlUELiPoCovl
ptHlDdXsMW8BHEsfY1iNEQYrP/Qg5jYdA28rxFi5/OANASmQPVOe4aWASmGnRs3uHU+T68TTYzEZ
xR/u+MzYp46dtm/Q/E9/pbKFeNQyL/g5Ns6g7Jt6GoKdrgy2+cYY9VQ5KkWj4JQa2mlFfcyxcx95
1R5kqukmiJ4PsX24vUdfo4LLm0AynigEUQkngV3W6UY90ctyLsQp0eLxRYfwaOwrtMXo5RtB9TSF
afIchZSndwIl6eig2AS4ezEMXfOmjaK4pBmKGJxf4uACxg5709qfPXrCO5StKu++gq/Q+qPTVMab
Qiv19Fz1djruymxy/qii075As+f8xdShvaNRjgiSjiLEL/r2RK83BRQZBEKkT6TELC0SrSlztMpw
FFQUDDW5b3iUPoVkn29zaKd7TsWwEY5dtz0pY3H4pE2AJLjai+55p2G/7anNcNLcOs2E3xdTQivY
rtvBN9w+7x+4Bs0UfzNXmN+iPh7fcJYi72ChsJvs9cLC4dSKa+ML2rt9/KLZwv7xr99EOktxH1L8
k1jPxQFVclT8p9YUJ92LNMPvMUXF/8qLHwfy4ztUmTH1uz3i9ZXAiFLLiUwXLMeyEtZMlSdGZRSn
zmwSfzQz/TGclI+BW3FBlWqv/iy4iY63B71eegolUrWF15VS9JJlXbpD7jbQP0+lXs77okhNP51g
9riZej9OTvPx9nDXIePlcIvrB0caPAGDUT0NM9rv8Gy6bwgzn/Nk1jcemOvIRcJhqbuQ2JLVL4PT
1DUnLWsq9VTlc3vnDGPg3FF7srIfbSutXFK9RV0BaBu6kKVI3XQXT+nk/SM3lCyHQgIqS1L7AEvQ
ZYrdx7nnzFFgnRxtboRPr14HBxiqhxa3tY1jtbKWMhLnageax5UrP/5fb6oZuXVZIGFxaodMHIFU
zKg+WhnevE1rP5Dz5Nrd7eVcG5EH1AEYwAYiCbgcMQoaE8/kSTtptQIF1EmjozeZU7YL8z7ci7Hd
ilZW9o8sTUmtNSBAIAEuB2zCVmuBa+mnYhCTOJi5NbjPamZ6ePPoemBu5Kny4rt8AAgDJc9N6r1I
db7L4bB3072h8bRTGXPB5ApCL0ecExt9owp+HY1INCHdDQIRmeEs4ClKVAlAQ6l+Gruy32mtSSMo
s8a7HJvoHVmV+oD8UbLHa5U68j8vISeEhEpaHqH1vVjCITSMqaY0e0qzOn2MUFN6MAKQJz3kzD1i
RpuwUTmX5TeFgQGzliCGzbpYwrimuIhjoY7fcmHupiiZjqXX9k9FFkZPWpB4Ow/H4hd8TvS3SPJ7
u7jp5wMCYJtWDSsXrlTyoUoDuAWii7xC/jovJNl1YWBld+JJzj6IRkt/FUT/9ybX7ugXWm6Kvabo
rrJxTtc2MdVptB5l3e2qztiP1RxLMbkTXV/j6I3uEPuKvIFsI3A2nrHVsSyoGYg5U6dd5swUoMwU
jqZ6ssp6+FYnSvMBj0MA0YNmhRsP2OpYEkdBrgs2bVnwLlFpiPSJeVVGPv0aghD7XHLawfxe9i7m
87c37trqSalQ7PJUSaJb7CMtMT3RUEk9IZDj3aOKj2pcUrR3XquKrzT74UQ2Iv50e9C1KYIQAQ/0
uoWXhauyMvu+b4R2ilGMf8GQQn3M9RrjQxovdFD/w2Cyi4F2AQXT5f7sWreaAxodpzIVSfVGRXfy
YLgKqsKxklkbn3PlKqcyAz4ObyFwVleJ5+j2iB4lXOW2lXj7FPEnlUTb07/V9ajse9TH/9GeSr6N
FvEmVwDhB0u4uHpElEdmqWTGyVHceg9RwShgLrvJXipP+FpjOHdsaW0Dt76yhMDIqFzxQNJaWDbE
Zqfpx16Y3D9xpX/l2c6079RS2nseOdP8V/gUwCIsBWkBAZQF6iB/zF9XjEt24InZpr4aN9nDWAy/
qxaGR5dRIWd/psaWm9DKqWBAKfvPkSCAXZwKxy2qKaamdbKNSu1/DlJ+7p4apNUf2dMB5W8dq9J9
h6K92BBWXxua2MPBzxeAP1/2cq5xZiXIbSTGSXGU6hn0Vp4eHWPO3SOgtfQbGdIIwzYf/0vcY6OW
gzQjRRMq7ouPbIdpV0Tc4Seh2Om+aZ28P2ixCN6K0K1Pap+VzUZBb20PSXM3qWUr5UwWUw2xclKN
1tBPlI2V5xi7H2dfl0OS3qW2yNOND7vSk7MdeSQlWgOkxrIRNmkVtDGYys+Ic4WPbuTl9t7JO8oG
hSIeCdDiu0FLUS3r8u5RMZwwfhdVSvhIPUV7f/tOugbL4Y5F4EUeL3kIkBEuV9k1sjCFGZ09x6HN
WpdDZ5h+XEzx+7IR0xtele6hTeYKSX17hKFuTcjkVVPzC9wkNWssZ8odBPstLfjrCIoaM4UNKdfE
mVu2lrQGMJxjdc1zABck9eOgIqwArPUEAoh6sD4qH1KwVX484xm/8e693o2XIQ2bj2xWUn44dUtH
HVBsaYRtV8emr36jDw0CP7KsJzRunGOkpfn7oimGQ6fHpm/3YfM4WsmwcdFcHz5Xh8ROz0myyq/k
hymNY2NcuNMzAU3S76YYDNxEeeQFXYrE810dDmRbq/qWRcz1s8F+pDgLnIkWF+yDy+1QVF02JF41
Ps+BMfwWrtc9wAlqlU/A93mCLTN0wn9+qUCYUr0iKMfA4apiac45Pkld5J7yUDtGTarrftslJRS2
3H2fizr4fnvLXx92mUbiVoZaHm/A6+n86w6PRDx2CDs7uBl05e9hGCzqo3bwZcRX/MPtoa5PF7bC
AHyIn6Q9LFv58nOaechjW6TNO8y1xENvTsVDX5dOevDGPHg0s2A8DVGvHqIuNZpdjd7lJ8voohKZ
dC0+R8Zc/oxTrew2dvhVHgTjAuypQdcWjAvAtcufpTdB3QF5ad7lvV7/hkY8wXWil1He357/1W6S
/lDkkSipSBX9JZm58+LC1IJ+fgerwx2PZhFxYsyOFN1qw+J3KGz77v824uKDB4ndmTOqse96mBrt
TnHN7D4Iu/YpBg9zjGP9eHu85WaSPhV0gAAYACpnFy/eqtpuFUhNcf62Ksz0gWfZeFsawUmL0n+m
Br4OheIwIi38QRnzctGyOp+LsMrzt7ET0OMy8TgG4peVZ0C02Ja7nf1dQ0Bu3qUaoi23p7m8juTY
tE4g2lPgBuupXY7dt9akj72bvZ0melJxVtvQAHPXD+1eq1DFco3fBeLTX2+PKt+ev+5hyW59pShw
p9PSBjJ4OarTap2qT2rwpccxIv9hFtVwBu0W3NdzrXpvE2zj8ve4Dlr2s4ZelberRbilabCY+etv
kGV9wj2pX3JV7aaXNQRCKF/Q0g6ifV14KplIDUD810g1swJyZdcB0J2wqQ63p798h/5nbCi2nB+6
3LSwLuev0WbWB1Tvz8k0DAe3D5NdpQbWXRkFinfvWKnzpyZ4e9eaRXNUiy5KDsJulI2fsfoF/voV
i303tO3YDi0OiLNRtuN9ZlQT6NbYEM2LHcfT71GYCfIcSWNueVnK+S3Xn0YWW102z65YUVmQ46uV
GsoXCF84h1ezaby0FdkEzz62gbe/9iLieP3YwOpIzeApwIqSn+GvZ8GKLbVuwjE6AyRu1PeqXuiK
P2nYze6JQMI3Ztu56W9i1vFYVEW7dZEsrsr/GZ6YQ0rHov+55N85wqqIa+vwHDSYIXpVnpxEUdRf
Uw+MPlFWYW/EvGuHC1oGrwDNQpODdjlfQ5m9cCydEL+M0R33guL+AURbYuw7rjT6sabiTPshcedk
15UQrnZUk5V6IxZeW2J8hejZSQQRT9HlrxB11WulqMKzgwP3/Wh4wd6YW2tf24C2by/w+lASsESO
TVoj//6vBVasjPGFFZ61aUw/N7pUytE92D9aNzhbedvaYLx9xNaQ6yg4Li5MQ4Mdb3cY7OLjOb2l
0Ghmd1VWV7i7a7Gl/1sO/Lp5MG4HUs1bTvqy+Iq85aNo3Tr4EtWNBsolNaL5blTaUByg4o7Ovz2y
r8OBUifffiWQLcXR9LabwlKqLFk1+pajo6f7tKrc5zkaQz8M5n8X/qX0TxAljT9QLFyy/Siuhdmg
VsoXkzjNrzwH8bxsCIuPnhllW0YyK+fCJeP2pNwA01s2iswG8U4Fo8QvIEeiHfMUjxpgs4deVPft
PHgfCyN27oxUGVPfLbEa3ziXKzuHUJGLSOY//GuxlhUdMABUbXjutDm5b/u5e9NHQDHgIfHM3z4S
y0xUriSDUQunvQCMb+k0ZVGTIcfsFV7YsineOaHi/Iqqoon3/P/1IR+TJt6JVKWi2QuhlrvalSC7
AmzOsK/b6p/t6uQPAiUKOU22zYCLXB7SIJzyKcs0tlaljUeYFdSQ8gix1mrq+keNb7AFD1lbb9aa
8iYEAOfqe+dprDRtZOVnUx/+hE4u8j1FVs/Ytdx9945Q4lMAZecQBIZ73xhbw68tt5Tdk7UzSgKv
GcRft1Ko56aWxQGWTFZifMvcETHtSJjfCy7+X7dXe3Uoqqsw81Wpfyn//q+hbCfsW8NrknMfR0qw
U9HwKXxkWsfKn9Ss3kjrVt5TQn560BqPN32sRSZp6lMydVAUzpnojeZ9WVm5+mwndjV+oo7reDvh
DUP+M9C09thYlGBebs925UF1ecd5UGWplc705WwrgM9BmLnJuQrNGVAEQsd/yDXNj47RWsNdbk/R
FsB59QNLIJvshVDEXsSrKOCxwKmSnM3CnqedPVlORsRG9+4UJJP27fYE10aTRTKbMq8EpC9GC7qp
Maa4TnEOm4Kc0nwdCueU526u/4jH0fz3NwbZH1JnFfyWlGO5/J5Zn4MfUp3kXJrYlfkjt2Sx79pS
3NdOGW2hTNYn97+jLYLOQIdHrYVxcjY6ZDle5lo0wRsg09Yvt4u2tA/WBnv1zJKUTEp9i6lZAODN
QcFbuKjSoHs/JVni7kSPOe2LDqHb2rh1106GhBFDBebOucKEUegrlbmZ47OuGEPuWxWSOXoBesnP
DYpwx3B0vdIAQjq0vxAHHrv/cDJoDbJlJAYPJ43Llazo2pdh5aTntm2c760zO0ctGdNDqbTGSww4
deuZWf2+yFxKRT8sA5ZqFp1p97EOaPo8ao0q9l6KdoCvI5407nK13myBrg5HbR8NEvDwPKGX8xuq
aOgqdKnPdmTAdG0bTaS7VnXyXeeOzYbtkPxYixyFzoPM/GHYUlRaBHpz0LVFlyXZ2etHt36jzrEw
3oxQOzai15XrzIMpRmcTOhKLt7hODccLh6Y28nOQT3Z2p8WmlUx+PDbznVUrQjyWTmZuKZ6sDoow
LLKPOiILy8BrNCKnHqQRZT8FBfJnE5gdX+mnsd13ZWrYdxriuFtWkyvLh5MrHU5k0CjKLxOTECFD
S6/V9KxYTYRqjEYB1GzIuYMqhiBbwL25fZGuzpK3CrIayH5wbZf7ZdabKRRtmZ6teh6/esV0P4e6
Ue2qWss7Stxjt5XsybdnuWlol0HVZEUB6izeJg0wejIjUHMWeVm8NwW3LSVeYfc7q+aWfUvHHFS7
qvZO/u+vMurCKLIi1s7TuOzpChhpLuYK2ZnSdl7fWRVCMk7a5sbbTOAiv4sm3Yh7P6wC1d01Sj64
n29/7LXVBZ8g0wdPavTLv/8rCEE0bkDOxM7Pep6Wv9zBU97ag2EHOwjq0/Hfx0IaiIRBRiAgJC/H
8hRke+OgwVszrK2nWCuKT6RGQeAnavf99lBr14CUtKBVR7eDcPJyKMXsCEUQvj8XQahN+3zunPAA
p2vLWmDt8wHwAklFcGxw5VyOUza2PpqdU5zDyLV+0Lt2MZXsC2Q7Crxwb89pdSyJEqcmIuVxFu8E
4lc2xtxefnZbK7tHfad8xtnZcVCMMLbYdatjcXuC0abhcpUvhz2ae9BGs3Od4n71kKZje+wKroij
Brn84+2JrR0/nTiNWNhjGy4rqWgBRF5p4U6aDomN84dq+S6skVM6Ijri99P0uzGN6eH2oKszBJYC
5pJ4H12sy5WDjSDKPmPjN2lrPmVd1v+arWaY91YHHnl/e7C1K41aLUJV5GnQcpZLJ0FbmsrOT7Ii
c45NYeSzH2sNCA5V6CH23wWc+bvbg67NkCSdvhVSs5IWcjlDD81lJTZxYHXVpoz9yQPeWhqz+6YK
nS14w+pYks+NqAQ1AXMxFuU/Ww9EkJ89a6QNbcMNO5TWiK2UZkRbDcG1r/mqAsjUQLouD3dsOrFr
ZzZ6jhTC8zuEh7IcKHDTHLS8idxHcuJ/7MPJxByaOuDR/z/kYre4AKwrLNmKc96iTvIUZ8bwDceq
pt65tdq/H2uaRrdXb3WSUgeKS5luzRIwktTd0I5ZV55tFV8umOfTu0CJtcQf8HN/mLWk+PAfBiRR
4hKToknmoglliVZUmpeX58iJ8uPIcvq2Hau7Pm/aNzxPYuM6W53gX+MttsxohXlmhkV5HmuePWbI
IlJ6NH8TexffM61yN2qb8pAtX3nK9lQbQcaAcFzc1XPLdgnbpjw7at7k+8aedHhxpVtvhIZrZ4EI
QYqOI7PDvy/PXTX1Xh9SwMFvuK+/Zpqh3LdhXr50s/dv+MnXXSnRtwQQmOzw3l2OJDrJcimG8owv
YKIfMnAa3+ss2gwB15ZK6gdKqT3svq660GGRJPjXlOfEacKXvKyDD4lo+3tYdu+LujE2gqKt4RYL
NYLiBTKalOfGlQ58Q154flloSkn9Xw+rve20/yHlhAkFxEDuftZuEZoQN3ui183i3ABEMPdO4hh3
dpA39Qer0dMtnbe1nUhNAtU0qOvSfeVy3SKlqNMwGkvE6S3nOVH6GEG7urI2nriVxJbQnOCSBiE3
yTLPG6chDdrZKs49EvjBG1eP1P6YVXZ9rMhcnjoLF4tdE0SlChGo2hJxXlvFv0dfvHmq08pwxSU0
Eob6EpZp2N7luVZ6fopcgbr3KhyYbl9ha99VflAJNpXNwcUVVjQ2AkSJVpynPk/Go65oY31XDOoW
cnB9HDI/uHuolS4bgXWXU9AnVTgjDqtUP71YG6tnj/LPP0qzvB5wqcyC8rEURl362ibONJci7jkJ
dZwrxyhvHs0JmaWscN5FZRkU/+HRYfPLUJY0iBbr5cZsKhEoZIHl2ZyCofazMSj3c5iJ+6buensX
Wd4W1Gt1jwJ+gEcAZpB23eWIRW2kVd0q5VlRxubRLUW7K8Bp/RG0BY+c1vYFu7DsYdJ5+W5vlrWo
0/pr5MWRb7piNMYsrc6iTdyDMo3zfaa0uZ+2RXQUGFZ+8apA2f+HQYGAStg7te3lPYOoThViKV6e
0UBDhwh7QdevRgjKCaHMXuUa73fuaG49Sasb1sFYHGcVkC/WIsGt0rGiUx5y4bj0To5KnzruQWLe
Np6+1W/61ziL1fSESkUisQlaxvoAszX+iX2gJlWnaMofYjTK36Zh1z3d/qhrDy6y5LxPNuEnEL7L
PRSjVgaCT+YPIlemY4LWnHpXG1NlPKGWas0b1+rqcAYymbJyT8qyCFzIGtp+arz0jAaKrvzAxapP
36q9VdmDL7vFydfb01tbPBS9VPovMDKASV1OrzMn3t6oKyANNRTqNC0jIKwbz95yiF27sekPSEYW
RVcUAi8HsrXaKjGvzs5OWsY/ulIPxX0JhbC4qyBJQcuzjP7+9txWh5SZn4lUAeXBxdyEPhvq7HX5
GUuuPDp5Ftj2P0Opde1j2GEksctQUWs24oslDOz1WmWGYDEgyV5bidJDrx01dhQMAUVofW8FqN07
oqlc+62ZQyn2uZll+rEfkDs9ZWOmOaiBNp1hoYFnjlHvOyXcrWNTt1H8NBPsfbr9VdZ2GHkp4Gtp
SEwR/HIh2s4O+xrx37NZheJDAadx8Ockmx/C3PM+3B5r7cjSFwJKxCpQL1nsZrLfrogNJTv3cDGb
vRpF1fhB78wk8FUq8TsvTb65rsjtjXHXdjVYNI4QE7wGWCCp0BGFcGiHps+8z5CYOyXeafisbqH+
1vaYDIGQEpZU02WJq5iaTkmqOT+3KF8Fez0O5j8YLavI+gbFN6vV5uPtT7o2Nan5Qk0DgaSrgreT
laCH55hNreTd9BJ1osmOTekW4+72QGv7RB4ew5YA2SvMCC+YJdKCrLRLMyPyB62J+3tXnfv2ro3m
0d14MVc/JLKRHFVQKmAoL7dlXg3Ywdsg3Ipumo4xUl1vXIEtmx93sePskmiagv/yKfEFl813SllL
46EmBVim6kpx1hK8zw6iDOiGmEDOf9/+kqtTw81LBnTsyWVtLc0rtIE7kl9b6WLaP32E+2qMOOq4
07spsvcJeLot8zwZYSwTUvkxpci+ZIUsjl6eGmU6I6d2nhzsQyw1KXo/sEW7d4Q7w86l//cE3C64
z5O0eqauWv24Peu1s08aQjGWZJVMdbGguCpxu9MxOKuYycd+0KlaBfe2C2EyVcCt1NauEc6MHfvz
7YHXPjcIYyYOIJdrbhF7JXPCM0nyf3ZLRT0QrKNLbQ+dZ+9pBrefWhBsYiNIWJ0rARdek1IZZxmz
q1VlDE6n5OeucMbkLvVgqz4qStU335VEREgeNh0OUz4Sc+lWkLs+NjeBxLJxIyy+c51V1iixoGdh
UBEIrSR33uBIItE5blZ8ndyoNfzBAEm30Q1buyBoKtDzhwh+zRlR7bm1Z6Wl4p4gOYkLeNpOb1yb
i+89vJkk2ipRrwFYQHTBqQL4xLFdcqqqFrllN02ouzej9tmaogdz1Km6q/0UPkVOk35rkiF6TFSn
+aynBW4tlp5/0PrZerm9w64/Oe8n1TM+Op1/HpjLu0qLp9IRgAbPStDW+IMrzhu3y5MIVhD6ln4F
pgTEvje1z7fHvd7ZjPsq6sxzA1thEdAMoC/iwXGjs+EM1VHPzCA5cHCtbpfFvZBLXaUb8egKLlWO
CYeFxqDkjCzuEVVMCE0h5Eim3aWOPzgiu9cpio6fPMVoGp/Wku08TrHXZndzkP4iTWi90NeTqdpi
DV5fafwUEgCcvWkaXPEhHQeuu9U78TmpyWwExJXf1RiL+DGvcak5BJM9dUcFu3oyBCV3d1aXms7x
9hKsbEJ+BNIHsDUo2V5LqlMaKKychr6TEMEiol12Pwujt/wqbe2DE2MrgLsmoDU28XyO7ZH/mIVI
jZOltJsaP9fRgNTdlCos6FYCGpZn9K8OW6WLDkHRKTqLybURqDArLb+jlofM4O15rw4k4e+ybUpZ
cHGplrMKbkkLo3MdQbNFaDiNx7vMyZotXM3GQMtno9Eb26qTmoEMr76PKVKgo4yiRLWxkGtnCdQO
SnYS6s6Fcvnl3EZV09Sd4nObovHmU+lS1aOJNtd4V9sQ71EpVOst11eZLF4+yuwaOKEQaODYoax5
OWhNq1YpQj0+h+iBRG+gEE8/PC0L301lMWVHUBXR5BujGI7FXNvpxhqu7l0mQkAgSY32UoRWj61e
M+oad8ehLz87RjQ+DVEXWndTSH3Iz9oIxeywTGxxSKjWmr42DaNdwDxwtd9FpXb1/vauun5C+B5E
RIbsPPKPvGj/2r6dqSZB4FXJORmt4nOmioZeC550BzvnHN0ea21jIcKOiilFJq60xVGJ2kprNZGk
5w5K0PQWdRYdqfCmmbyt4s/6SNKsQrqTXgMtYzQgu6hlVqFpz/sK5Gz3B2OIaqursvb5iJWp3wEt
4M9FbSLJ9LZ2lBRwj569U6eo/Kr8P87OrEdum1nDv0iA9uVW6m0Wj+2x4+nxjTB2Eu0StVDbrz+P
fPEdt0bohhMgQAAjZpMiWcWqd+m7n9M8OdGNrbM1pUW2mByWg0Al5PJD5SFCdAU+z2d+xpDvUWmV
6IzTF2hvIM+27nhE/jBlIeAAC1mFm8IGB1+iyX5O4tiZnr1qyJM39KSS1MeUUSRPmRv3IZxAtZbH
Xumij91gh7dEdbYC/O+/YhXgVaPHmqGo03PXteqpd3MEAgsS5103NOa9lVv6A8gK2d94cm0Nu1wO
i+EQuMI1YCOliWtJEadnJx7KbBdFkXmHXI76FZwVbnSzRE7iEfLqfEvWfWsjIakO5mjRy3nXM0jk
gEt8rafnBHz8A2BK8hfdwThq0Zu3b0HKN0ejjv6rBAEcd5WxevEETX0Y0zO6Yfm+nkbvi5eIiRLe
mHy5fui3thO3O5itBZ9Pf+ly31Z9WZuWyFJ4UzHCjhgFiM6HBJqmQdRGlh60jgEIV2RZnvgRNNRA
1WLTfb7+K7YmjEjI8iDhSQJu//JXNJqUcw8h7uyGiCAF6pho4nNVJIPjG32F6e314bZCG5LN9K5/
UcnXUUaHItYNOSFUUOj5p7fUb4PEBSFFNPEvMN3pjeG2Z/f/wy13x2+XeFSbkzYXBfa2tpE1e7zk
HO+zmGfgFTxuk1tRbOuQ/CopLajxJee5HK5oO1dvtCo625jb5I+FroYt0o/43CTHJvWU705YD9Y+
VhpbHK4v7OZMKVEA6CB+vCudEQanEVoUcH3LHp4xQVocVRSR79wSzcfrY21+RFjJ8P8WdsK7wuw0
gL1tGCuutSHA7Mx6qIVUfWD68S52RuePG9gL3UIFuw03F3WT1Q2vmMmE2psSnWfTLMddXNiRt1Nm
Gd244LfWkOSdcjqFCeLJ6oJ3hg68vSLTc9vVyce0aYql6KJkRR10ui71G9PaWkZKLyALQeAC2Fod
Pa/oi1DWpOsj/SdMmmbTelOmyti77pB+m0fjZuzYnOAvQKNLSCYzv9yfRkYx1AYkci6LqD/kfeyJ
QMmqDnlQxHl213fJ5mA0lpeuGgFzTWTDRiCqEF6Mz7FuNMUe3cNq8nUkRjqE6xCPuj7a5mICocK4
bfE1WqM17Rbf+iZx4vNAi+IDlgrigwZicwcKJ7WCRE3IFf98RMqPIJsWDXpevZeLqcHOmVLJ+wZJ
3hLNne5fqwmzz2Uth7029PGN5dya4G/DrSNTY9uKrJB2PleYVu3KeeQZh0TFnvdx8u9MNeGf/zK9
hQtnAdF+16CUIzx7jIr4fMgp/g0Q7oM12djfldKe/FBY/X+4qmkPUjUmWVzMKC+Xs7bDpNZoLJx7
u9SmQCj19LXNutA7kukbd9cnt/XY4QhYCykeYY915UBHGWoYqFicc61W9zo1v5MAZv9gx6qn+K7R
Vghrq54/Y9Hzdn3ore9I8RMiMZR38tbVtsGcLldx/8rOU2e85sqopr4dtdmDqY14mkZq/nJ9vK2Y
RK2TheWGoda6Gi/LitYqlRF6hmPX/1Ba7cpdUWXlvrcr40Q66528sNHn/fVht04/JS/+WaR233Gm
EUuB2eZIgJRy1O/GgUJU0NiQmMpUKMWNs7E5GM+MxaMZDvxavq1zqqSN1DgHpda3ZxjQnBDL6eW+
cUw5Hv7DzMCi8hIANAOE+HKj5mpSdqmVY1kTQZVA+LT47Co5DaPWiv9LQvELfwdkBnT/muFYjFEx
9wiInUdF1vPJwcXnzRZx+QmNIcvvJlwMfL2P9FuM581NiuAO4ItFd2vdER1Hx0l5EvMgTevm1axc
94lEdj7OCZqpp4LCunNjv2xsU9ABJPr8v9Ad1yNWCJUnjYvYRI5BAorlwpk/w8LTo6AajSannpOh
cN8k1U3XpI25LvqkIA2JfQtJ7PJ7GnNKp3kmcsS5Gr71Wew+ukPWG4dej78jH9s1N55SG7sVgDZ9
K+CiPI/XnccQh/KwSg1ucgjJeqBjb6reZy1gwH2ftWlyo7iwcdfRQwI4ZhrGYmW82q+1a4hS8FQF
lmdk7WNrDBXwP7Qq3aAo5haJColo5cnJsYTwEyWb/kNqSmWUUvxSSEG+YfViNeZ5rmaC81nGmr4T
ulh6S5b796RN1Y031ca3RCGJLQTUHm12fVV10KapzTOTBGckURx3JPqauFeyOe53mjumWTB4VK9u
3D4bWxdIBIT5peK+SI5dbiAbBxasvcwE3kav7Tyvib0d6HvnXzIt66GJcswOtBn/3Ov3kMlfuyrY
Lb0GunbLLeuoq7k6kSZ7TLHcl6ENKXsKNenF50KCsLuRFm/Oj67VIgkAtuyXIc1vjyggdLoNaMd7
AReC+j6+3zEOPxjJhjs3AtvyuUWvHI2TBgLS+foct77nAktcqOugwNxlDX4b2oz1ulCn3Htx0Qh4
tIVpHvpUdA9DbiI2hiTSjZxua02RVeIGojHJDlqW4rfxwKPVeTp37ovVh9pwpyHlSCAR+XALibE1
EEfiF58Jl8g1Hsoyu1Lxcum+lFMy3OEkEAflrAx3k4MrJHTK7KsOJS05Rk21b/JB+Vt4XI/onHR2
ewIJ2HytZqerD5U0blV6tu4L6s4gvpHkWVirl2tQF7OUo2zdF9ykPPW+zs00OulON8ivadbbil8r
pnwGgGnUR1OrklumGlvfXKcLBZwRBCBwgsvxHYSQEmfWwhf8DNxjiUXtbgKRhuugbaGsEs43ztHW
9l5kkUCcL+4h64SsKTSMhbEdfWmpev1QhYFisT/YQzYgVQ/t2oeqVAwP46zPyefr23trFyzO5MvZ
gmq/pr2HE7INqlYoL6Fj1m1gKLXs94ixtj//wzjEuMXtDhKGZVwuaWig1OfEuvdizMl4ykQDH9gs
OO43js9GZAPQhDgCDdBFIWg1ThVrs1ZZivfStSDbAYoWD7zs2wMl/T9UzATKtGCnFmELMKJkDctP
+e2klkWnoD7IUAZF5lNfqD+ysBn+Ei2x9PribU4KTh6tGBw2wNNcjqTLwk71OglfiiTudlmJF3Uj
evWRPRzeCNVbQ1lLE2AhjdLAWw0F56gHcMTR0xJ79qeiLaadk4gyhgjnDV+uz2tr35OFLMJu2BK+
azqU+QgxQI+UFzvGA2aXqMOc+I7o5zLA9LS682ZLRQXQmKu/rg+8JBzrwAXilSIyOmsm1KDLBcXH
lOdjl0TnpHGaN86H+JI76g8Bx+tRS+PwmIQ2EOkxEfVjl3XN4frwG/N2kc3WyGrpGFIFuRxewbVG
dFFPpazwyi8gX8cpQE9DPOhWn3+3ay/5Asixu6XnsXGtYYFGYKHDA6N0rU2f1WQekZuhQ4CY5usS
pwG8tlbo20pmPpM1pDcul80B2bLLFU6Reb1vu9Cpe2EhfBDjavOtnuPw09hGX7RCZhqBBKe46+v6
/jJbEP0sK+IRjLiGNNa55TZVr7ovk1umz6FmEq9Iwv5QAgwY6KLRZ1KwRqtiefNdfj4jVYtSsWJx
bu0m/4JNt4vn++gIej6T0T3grOsmfltY1o3pvds2q3GXP//twuEhj3RCBEQ8jyyCQuhYn91hqI6F
Ug771ElUiRZBeHd9Td99w2XQpXxNFQ0i1rpEmI9szNg0xLnna+5m9AF2WYMEEkAC/dkTsvrTu47x
lqIuhQJASu/EKrRBbUEXROJsW7HVn2pXGKrfwb9UPiYh+IHD9eltrSnBbyFbLpDItf16lvCcc4as
PluwkXYZzJAdRL3ylDVWc0QU2Q5M4Eo3zsX7QTn+iEdwP1MmhH58+SEpk2O3bY3V2aVzB8Dee8jC
pI19eyjSgMaaAqXuJj3/3c1uMKgGEJNnH7ft2pcFPkETF7pTnZFIUp1dbGndcz6l6rSru5uvoM3B
qG3xKRf/jXWTJRPYPuJHLc41+c438K3isyMAKmK2q94yInh36peJ/TbWKlvrE7cZ9KkU55zO2bhH
JQ7DbDsbMXy4vlfeHwUGQgWcnhz3J7H48rPps0gb3MPF2UHi6fOQyfIAUz0LQifS79PRlTdS9K1t
gjQuVUI050jPlkX+7byPRIMmMkIwpkDh7zo2x52Bbfngi5xXnVO1yuc66fbXJ/ku92Y1fx90dblR
kSy9emGAFU01P7IzFBk4CXymvTs15TdZ59GPGKdOv8cU7e362Fu7hrYcuHDq9VTsVwtslMi8ghCE
K2GU7eyjWYNtU6849i6DhfxyfbCtbUOTDAMNXlnU0FcTDd0cvGAKyxPOW/05G5VpUTouy2h3fZzN
BV0IEiDzFkTN6rCjbOIoMPZAIE5pFXiF1/mRN//TqOEPgHLqFMjKijF5EGV+4+pe/uaLLGf5lP8b
2Vv7EdRzr0ehhPrcsF+/iQUChYazetBlJE65RMBrNsQo/BKTNQyJNKl8vT71rQOj0a5faGE0mNaF
X1MOnhCJAadpsB50XZhPeuO2ex0FHQKmXn6/PtzGeQHqgXYudyo1/HWZSXhc2pz98hxWZkc1Yizw
33Eb3efyyL46auM+DilmKddH3Zgk/CleAL/YG+8KlZkrutKTkO2GoXMeErUKj1qslvfh2OgxljP2
/MeUIoyvCcQYasDaoIW2uvBqMTTtkjki0oPJ9Rg3en1qujbv/jgUX46zun8gkZdjCdv5jB9d2Aeq
IZtjL3vd8bOO4sf1ZdzYrDy2+W58DARW1rmiLBISgqSCKmCIWgt6mLz4VTbtT2zbIrQQUhQ4/Jac
D0/ErGnd55TGhXe8/iM2vyWNpgVds9AyVq+fRtZaQvGXb1mGE6WlbD5GXeieSEioPHcAhq+Pt3Hh
AXXDXpvWMqoYa2UuqSl1O/TA0EWm13ul45bz29zTT/PsleWN9HFzckjbgc1UF6n15fj8Fk50q+5C
K4SJNmMkGUwIyjyrfa3eofmmPWVTHt04jpuT44WF+MLCMFzLnmlONGbDzOSqrG8eR2ni7yDA0pTA
2kfPuHEMtw4/ZmaUB+lR0MJbZv/b7GyhO03eJtWZ0zH6aYok7xw66mfNlfITQX3eh0br/Pvn388E
LOigqML9+s4J11bLzI4nToipuR88oangE1PrO1bsw43LfOvr/RKPtmkwIS2xmp9WGWk9TDEg+i4t
x8fCSBPlvhqlNn0gRx7D76pUTCW9sWc2VxUsNThEipH8e7mqVtVQrq4Rl0iFqn7tkgJqaKeO2Q+t
1t2vdZh9qNTYUW6MuhEyge1SW6EIsfBvVzvV6ZDOaIy2OANeSf7y0glHeakLd+cOiZYHYWl5sR9P
rl6dYqXIbol0bU56AaAi+o76kr1OQ5q8CjVFLc55XuU+eC/4PXAGXF/pGm2PCDyE2Lw3xI3Sy9YX
BgbFInMRcPesrnVYczgDxTGXwdAUd2gszgExUpzSWreCCNr1jXR2a5qLiQfAda473rGX39bLhVHG
AiaIren5q4JZ465ByvPTrHb9ndX16hhkcP5vQE62vi3a9lAxeE2i4L1aXFdRQ0OiIXIe8WUMwqlU
dqRB0YumtuNhHKSyl4bZ/QQimn25flg35wtImx21mNWute1KPHXyEAOqc913zoe21LogSkGf+kKI
aYcLk9hBgmxugAo24hq3Cx5Uy6hQLdchpVdrKrgR8yXZOwGKHZ4HoIu7ckI5Ype0wh78rJSEtRh9
vee46W8ZJS37ZpUGLnAisk8+9dLxu/zOc9Zraohu7LnUZze9T3rYnvRP3D/uSoOcBkFMpkfXAs7s
qqimp7HZIIBImz9y3CaQ+STlXTM3WbVPmqrMTtc/50Z4YRuBNlvocGBEVtuXGoxOOd5GF9Fy2UlV
1cX6ox2a4YxOapXP2a3q0sbOvRhw+fPfIsw8zDbvZRsJOG7aXes5yuhLxWtfRMMjsOnb6oRZSPkj
q4f5T+Fuy9JyTOmxLfyedeiGEa9nmYPApRF17mK1Id3sUM66/FZ7g/d3lhbWj+uru3FYGBHLDwCZ
tDLXV/DgwhYxWzM7N3UTf1SRvzMRt6/yt4TKxL+l0gOIr+ybxklbp+X3YVdrLHvsyDXwbmcvat4q
UTkPpdllmW9Xff0mwubBdeVHq2vlfakmVb2/PumNG3g5o3Q0yUJNEqXLL9xiVB7qHV94xhsYamDx
UBfR9Nap5nREamz48/ya58IiO8mo/NdqB+vTgELqkKHOKLsfqONMpCiRdoZRBNv5+sw29y5NPu4g
gLbvsA1AbEPk+oGnAP25D2tR3BtNOEq/VSJ5hEPawb6LQ/ceoaU/dKWiWsre/W3o1Sf1ULtMhrbO
zxr8M6CotefsPcW0XiAdjzdWdGvXLuxy6OwWmeAagodlIr3/zESZtZB9G6Sz3vX3uJj17aFRHLy/
FB2Hgr7WrPl0fYG3biMKXQtl3ITbsC49lzLycNdGExaGxfQwWjjEuM1k/TRlK2/kCZtDkQPyCmTv
gKq43KVhrIdSi9HWBVTV3Ln13N4hTOV8ztuxf/4Ps6KNypQA9hLBLodSqsnK4CpmMLWK9IixMlpm
mTSfErzMbny6zVnhKwHyjsoP5Z/LoZyZjYsyChfOXPe932eTebBjU/aHOHeqMbg+sa3zAFbrf6Ot
ci1gS6PqpqCadEiBrS+FZtkftHAwgyTPPL92xiL0tVZ3jsJqyxsp0HvWIEcCLTpMzKDEsl9Wyzp7
+F5G+FqdIY1oug+fIW93rb6wNbHfsBwf/x39kTKc9aVIWlsNZqdo73EWzm8xV7ZWHYoXV54FZxSx
ustV12uJnFmdFudiaIdDD9DygcZ8s7etTLmFJNscC6F83mgLt2H9WLKzTji1htwB3g6pnxQy1QKR
tAZyzR2t5+sfeGuNweH8sq5CH5IGxuXMcqsVylRW6Zm+aTf5paFlw35SZ7nv80aaRzzS5RDAebKn
e63TqifPjhWxA/VVf77+UzYuJd6H3L0O0GAi6uqajzzY+W0O4SmpcuexTAbDCxxsOK3wZ1ggD+Mj
U31rf29EMprfSIbZENHAsq0uXTph9jwJAF41pnQ/rFZrtIPTFInzio49zqNu4pZ/LJEL3gbva5dX
KgeVKH654p1ewe6bISe5skzvw3nE8NX0hvEEUVR9inpUsm9Eta1ZLk9ThGMBQsIluxzRykM1xvIn
PSsTBmi9rrh3rYKBG05tbmCniAbeGHAjleY5yockRcDXcV2vMTCxVTHBgbumpXYgO32s9pk2aLcU
CLe2DNpyPIB5dBPQVpu31SJ7jDSXpQSm+1lPW1HfFZU5RA8DLc7oWAsUxfxw7J1x/4eblRNDa2rB
r1EmAtVwuaRJAlpC1yLw+QPWbz70GDsOqsgQeZC7KKcFlj7lTWB5pfP3n47MviGs0emAkgS64nLk
aJFRR2NcniON9njgaGkm6Uzb8ewniY0TvVbO3WHqtVtXxbt7iQ27VI0ApRBMqa5cDpyWrptUYzGA
ou+aD1XV30eym01/qorhT0tiS1IJOoWJQkzGSOlyKLzrmrD1Yuecme30gqfP+JxEYRx4/XRLKO39
rBiKljA3DgAHTsnlUHUz4E+opc5Z0vocUDQHDwAz0RofCvy5dte/3buDuEzrl5sMtSIP3NTlYCKF
kz4jX/TqunG8hzs2/2sO9vQSt2r117LPbuWz7w7IMjmMxoB1U5VCTehyQCTz8rbpsvJ1wK9ibzZt
E/tz4RUPuSfm76iLjXdlmnn/YZq844GlLSzhd/iCMOzscvSa4rX2GhtLeVVRfdQfQD56dnESbdpp
/2lEaKMLQgaW8epNLTiJKc3w/LUQ8+CPo3Q/FI6MPsRTijRUhVvR9Q/5Li9iXcmbXXwUOP+QnS7X
dTIwpVBGt3gdbRnuJ5koe1QFxr/otshDE0dQuopsTHk4eKF3I2Sb/N2/1SkWVMXSRqHnQG6AEfEq
fhRlGusuE/sitMafyznobklerSneiyyGvvQYFo7ukvEsh+a3J3xtTYq0W0N708Z6OlSN6F4p9X3X
p1l9GHnkvoqxVQ4YVnd/UXdoH1PZfgYO1X29vsq/pCh+nyr3DJanSxNnAThy317+jrLqQIqoc/3d
0nNbET4iUGP/EBmxxOJGehXojmq2zWRv0UqaDghBRUbrO2GbDh/nHJX0UyTdSv7suk5HMqvz3G9O
aDc/nAxgV7aAUcb+TkkqgAxgW73+qRlsuI6KZb1IpVNbXzOL/skQuBH8vDG15V65nBpwfZAxBuL8
XHXre6ezu0EkoZZ8Hwfgzk8gHbrvKLxbo0/aC7Z+ctRon3Wpa50SozaNfW1juWLsy6TM54dJFZr2
yUkUbDTm2Bni3VSmEa6jRTKLI9S0LHzSgFRXd2lE0ePOGJ00vBOFXmifs4w/dOzesG5IuaxuN2I9
wAkOPIpSBH/85y6/1gygL3ScenoDalw969JDFt7TMgdKnhcd7PIWDwkN2fUiIuMCcAKoHwVSksf1
fZoMJe7RlfLdyhNhHZV24iGGkzqyB/dzMSKoXvemFwUOsBjtQyPddufZpTftLbxCSn+p1hSHJo3c
74iKKRo2PhO6zMC/ejeoE+gbh1SJm/K5aDM1Q65ijj5a0nTsR7wTDQe4jTeUx9ittfKlNTGPeWhC
Yc71x3lEOaz70BVTcTQNeizPc+oN1SmrZGHRwk4VUfiN2Yz9kW5Mc4+uEtJNTT5qyadZi4YPpd3o
ru/AcPxho+A2BZXZzF/NEjmQXav0nElUM+pDOk1jf+oKJQuPVdrrbTDmUfVY5XmdpgcpvFHej+7c
UIEbjCm0nyrI0j8zymK97+hhU+8dQymTt8mcEtdvsxwVubzIrMgftVwx04ONvmbyBR5I/upNLNlD
SaPcCWqryNMPohaVLikWmLTm/c6qLeXBqEPnO/oleLEbtZd/xIFddv4UYrN5tIooReLem3LzbnQT
Tew6HdzkHt7MIPYuG7vzu3z0nsu81RHkGazWO4LUy0J/spAmDsaoNRqMw4ypOzhZJJO7RqFOk8bp
rDy3BLPwVI16UqDqMo/xV68ehLsvNTt2d60E3fpYqqrAwSi0C6/fR1qmwgVyzNF56M1Kc2getGEZ
YBuRmv48je43gzKp/eBMuld/5fVkyierskoTDMCc3evSNMovIubMPmI+PD6pViOln1tx4vlFPTfR
Xd3ro0cAbGprbxqVVhwV6TnpBzXTM/tJQKUG3as083xqExeT3s6NQbEXc1mdenNUHhJJQy7o1XQo
v0cijrD1Jcz/QBzHmYLarsQnrs9l1VCqGvdmpcfTg9E1ef7kVMP8N2I7sbwLf3nx+WllaEbmQ2kL
HZwRezz8AmKWPR2jOByLp3lQFS33jYzLVeyUIo6jDyaJSfgVYTNN3uFg6WkfTLVRyruwQC6mCpCK
KouvUVEo0WHs6zF+03obhmWrOsiC79ouD/X9EOpCCt8pELr8hjaajHV/0Fqn0oNiSArriwr00H4o
KiBWd05dRRVNI14PAUdPdl9VV9HL6KDPhiGiYEgUp/eHwjbD+2GwR8GpSaKsiQK7x7mp8/PaTbyX
JtSzeKfbU0hlva1pdk5xpP4VR9g0zjQHI7/hXkjvEq5m7dAVqv5P6HoNzL4oNnaDkU39Xu8b1fg6
x8o0vGmGMICj9KpM/xpEbz2ZihHXj5YkNvncUDpNcDdSm3sUs7wxQBKga3a9ZwPOGfSqUJ/Tukj/
kUBdrSdV5V00Udmz/VFJizmo0tQ6zpoba77aOPYPey6NlzptUo3tHWvNzp5miLGhQAsWorjTtn6V
4ysf6Ng3pdRg2gpVByhph9xEJA7A0ZxoQTvN8qerIQIctJlSfGoBLrp+bFfueEJvuJ78vo3C0bec
siru62ys24Mad/HdbOSGtmu6blJ8b+omTMYpvyIeT1JVFbtoGNyPPYTT2m9N+J87M7Sq+GiYCKRl
+9jKFfvQzGqd3fUwl1qwCHnuWa84C+Hc1Zuc6xx10nhnN15vfnQTgUlb3uih+ShaO+2LQ6rOpn2f
IPr8YuXp1O7y2bDig9WgfR04dWR9Ra81HWCVT07v+tZg9VXk1y7v6EBPs+pjZGLJdM49kEsopvUY
Xke1usyuEr2yo7eviwNZADxKlA28/HPV6/1JHUqdR1sDlyQoxriYH5C2D+XHuY3FvsrDTD1jpGH8
S3gzo7+icpoOo9aW6s8Oaq8eWO0M1MuKo7w9WmIuP6le5llBZTeptTdGU4rDRMupD4Rdm+NBobkJ
ghsjWOFPGcjHU06XJN6Voem8lGA8poehc3skAXLLlHey8yasEquk8oe568rHJgPztRd2Mtp3pTaw
n7Wi0hFeddSqeTaTEqEjsEy9vQ/VEkx6KxyM0HtcU3Rt16Jrr/2YCpknT6pSz07pWxhY6Y/RUkgF
DRCxnh4xQwYhrxnxItNBVMnRATGpOLtcxPMtu4RVO4PGHwww5IbRGyeSw2O+zBxonofSm2BMppHV
9qcq6vKvda1F8mNohJxxlzCi+UQbezxUXWcIvyilK28k9aun4PIrqPCRt4AkhF27ZvsZXY9SW2xr
b6GRJ4nPpX/WOi/DuczO/7me/r1LlRiKtzsVcDx1eFEvOf5vCTbkhTSOOqG/cSuW53bqogcnTprv
HfIC/VFoThYfro+4erEwOVQSEEtAkGZ5x6/LBlka9xmJbfzDy83Y8hVHDE9aX2iPeLdyqkUNSb0S
BpG/08SNF8v7hcUADqTy8qxAmHMNsCutgc5Qo6Q/Oly26iCb7OS1oCS1s3FuvPVmWJbuIrF2F5+i
pTkGUMhEK/NyaXEvdS36U+lbFHfKcwonqvtA7KiqHR40hbuzIgq5x9LqLQ/ru3yu9zWSVP2+idBn
9jMjhVkAp6y+CwHlfzVBA/eUeTuv/zccYrcyd42Wy+TboMSqeoBnUqh3ide0f9elbefcm25RPcyA
HPsTuV75h8YD5Ni0waj806P+5YKxqjv16Wi3Ip2st5lsuVmiuRZ9yvS4eRiUvmHT1rJq9te3zrvP
x5gYfNBShX274GwvV7SRpTvpFHzflqglsQHwhuReKpRO/MqLpLy1W9ZPIxaH0shS94cF6znr2lo0
zGUxx4n6NqbeNB6E0Er5aVTaYX6weMgMewt/Nlg9fD1rV+q5+x10Rq8HNGdgS00wvMfcT2F05l/i
2uCtvuigzc2TLkqpnfIpsr3nuSZFT/xUIeMrfWEYsfgnmURokZ73sBNGv5KhmvwliGTRPszmtnjy
3LwoAh3oYrZHY0R7VWNEM33brGuwk4IuGo8ckbb3VRHP8VezEVbzKSr1Spb+bIyy2oHyVqNAwXFb
wSvLGML0rjABlfpVEuqSLDfUlT3muFbaB53da85Bp08/p8Fotk5b+1wWFMj3RW/1Y7WTFUKh00OY
ir7FEowQ9uKFUVH+cOLGav+wdsVdtRAFed4tjo7UrlZXViJFinfcML3SL4j2yVwqfhgnsM1n4wf6
WsqNPtc6JKANgoQL3QUqp3TX16pkXROP2hB36qtS8VY42FMWHSYl0z+puZVHR9Wd+53u5kbqZ7FR
R35rV5l5Y+Ovb2l+A2R+rmhKILTbnFVVaYhUJcq9Un+N7MgIoPRnX0sU93wq+CYpB1Q2//pJe1d4
+TUiBxu4BtAmKgOXRy0TmkS3sNVfHZOsIulc3hNxkxyGCg8yRCnnYxtVWlAm3TclUdIHTZoR/j65
diNabMyclefQL47GAHZXMy+suOCA58Zr2CXJnQrzam/2zfQZ4JX6IDs5nG5M/N2ZB0tPjYcAhaAI
iN3V7momRw7WYJuvU+q1fztdbj95vHvsB+g0juonMnW9Xddlc36seKjwxG2UZi/1Xsy7cACfdgBr
Ed4oaKyqpzRL+FGoX8FjoF6L9s/l14gUuv5Q3cxXYEBxoJeltXerGvmkuS+H70WFFsFhboxQfbmx
Gsvy/h7DloHpYEK3IWragJcvB26zCXwbN+NrHLvhNzAmixmQ2YpTHXeGt4+reJp3WZjGmL1XzQvd
03QP8Va9pZW6sQ1gVPCyxTJrIVWuFsD0kiq1htF6lW3vfkob3QlCL7Y7ksAadUDNrTJ5vD73jTX3
CHBgfUmCoNSuAhzdSFWZR9V+FUnybzqY1YNqVrhxFtCudpTrum85JeBP1wfdmCfSJzCKTZOr5l03
p9coSaiFtF/7cVBPphrrVHvmeXymwG36WPxEt8g4G9fbYgnNoiL2AKxltbIYXWBQjpDNa9m0c7Mv
p2Z+sO0BkZDM0cIn8FldFhipheEpfKAqUBtjutFeX2eEbDJOGqd8kS9lu63OuDTqDq9YJq2iBnDs
AH/ck6NXwcgja4esqeYXiVHuptEqb5z2d3W7ZWhwoyC0wK8i/rx8j9/SX2lQYMvCyH1NxhC5orRk
RzzHuWmBBsksXe7HcsyaJ6jeRjDZ0jX2PS/4IUgHLX6q0NyM73DPUU69Hcr534YYKxNfpeuQHNrW
0cafozl0MvXLLtaeZ+gVbiAgcz1CDWrFHwcJKpC0qhYPNHDVa3GHuqmk4lQ5yygI4aklu9SPRzMH
LeFl2ZMGouhGgvR+7zAi4DYani49iLWAsx2ZoYYDoPXaD5COZlPpEJ3ppkMXF8W9l+vaqcWy4igI
bcecQHqDbrVszcvLia/HxYjCG5xgkrTLj6dW4O95G9uvXh/Lo+5W3S7C++0QxeN8uH4uN+Ihly9H
0kaxGfzius8SU02dwlHYr/bQoK0oLTnedZ6GbGhV22a3612ZU8WS2gfHq0rv1HHc9jp9LWB3iaii
P76c+DmEKSDsiy7Uet+icWX2+aTZr/Wk959jO6z3sZjyA5qimj/DLD1iqXvLMmpjvX8tOCQlx3EQ
1rxc79FVYF+Kzn4lRXSOdqUOP1JEfyjxwN/5s8YrEY8JgsKFXKJjMbB+PFEiNtomzexXrdLTb8OU
ggjRp/SuRRr+xrd9f/0sYyGssUR88OOri772gGUpfPnXHFl9H5lPkAmR3gRTVt0lVqQE0SxRobai
5Mb+3R4YWyWA8/Da1nOMDWpCZm/Zr8rQersx6cuT4xWOX5beCPGi2vdD8xZaWvF/pJ3XbtxI166v
iADJKqZTdlJLsiUHBfuEkGSJOWde/X7owQbcbEGE/g8TMMAMprqKFVZ4w8p9+xeYfnpwENVhUBJw
YkopFjM2ujY0JK4Nv+WAUslP8MWO5gpEGWn9tmri5gbdnv2Yil7uy1SW1pa9FWvbiGZjeiUDrWHD
92hzH+pORDuhNJ1YuVreOXD0FInwZwwthOZl5y/McWnO00H8Dormt+cl8d7oomAjMJvZxr6B3Abl
/o3EiNEt/SHZ1IPvHCJKd9uPT/75psdWBhQmDoUIHiDke7rpm1CtW+y+7V+Y/gYAj7rhti475WnE
em+t+nQecoCARC2CzFrS3V9C6gCYoz5PBvYrpgNx5WmiOnqBEQG6V5X7SWtitx7QqP94gvOpPd0M
9Ik4adR+6M0TBJxOMJp8K5nMLvxd6YLmBU34X62HrzJJlWy3RdUOfz4/INZTiFjSSaUatNh9lCX6
wEcq+3dXG+MDAN5651S6eoDQMD62jfr88XB/g+PlBIkvoKYQO88t69MJwr21itay/N9laBfmjzyN
8bKknlarV0mghq5SUBpFYOtPPQTeVSXSgD6R1WiHgpgXybs6BknZh22yN/om6h4LqK4rS/LOh0fI
DClKur1A4JcR0OgMowi92v7lVbLY5gaBVzQ0CdWwuH+RaWu7VRDxwHy8Mu9sbUx34JeRW0D5WtKj
FSzGJjGajIrGC3ClWL+enMF4VJWoXhMRP7/r2FvEdpBIJNiDJZdDSYwoCdBN+61aYbQp67w74JWa
uBnh+yyh2H4ftbbY+DGkks/OktEgUsCJwk/7jHZQNIFX922Q/EZSzBIuKKVs0+Nbp7pxKtcUN9/Z
bIwGmg5oJhRlbDJPN5uSRVY79nX8O4f/o2+yphxwY5dZWt4qkZU1O9nkxrj1E9S+dknc29YTVO3h
pqAH67mG7qlvKs7Y1tVYdOW4CxLHjn7GTc0+/eSykEuBrbZQ66TQzAt4+kNDJPysxmuC53Dk0dnk
bZVsiZJHb2d7zRp+4uzrz5HKbEBMCwqIwRLdOMVpZfSREzynuhdfd2acHOw0pU/O8mDSq4i7ygyv
Rd2t2ZedXW5zmYgCAvEp8lQwMk5nGWBDkKYU9p4i3ocnSnTTVdcVw7ciKYcnqCHWypF6f7xZ65xc
Rkd+8XQ8ymAil0OsP3l1ml3oiaM8dLgl7TIE80rX19RkpTr13oBkMA6qkjPxYxmXWl7Sh6E3yCeA
GPbT1A3mbZbQHVPrMNuKTmYrz6F2Vh/hejKhu8HZnLO2pYHgpKlY9Rq68mKnVWtu875syHj0gBa4
54TZlcAtpHtOtNEylGMA4Tn/DiK6aX5kYiz9fSimrqyQgxzGeiWcIh5ndU9u+pkDDFeCR9TSzuOa
WvWjqhnS7gVUQKCYW92pMaAowPKG1qYfMtvwrm1qNwdfsZPpRlZ0g2gL1iR3SmQEztfC19MtIjSZ
tR00I+2/NkWLNExmSbW+qDBDyo6D4iM0lEC0RoARUJRxMdWhDC+qUVO7fa92qfLYeC3wRwqVItnZ
bRO8CGKFwCV2JjrvOy3MvsdJWgPUhAGa4QhiFqIqSzejc3xH/1YZHzExtH4Jg8T4iyZD+Yt4OUpe
Jtn57S5ysiTYAFhInoOmsUK3yCz7QSmcoD44fulTMuiGMbgt9YpSRVOgD59sDJVkBPU9uqD9EW9N
I/xuRVH7Ha1Kb7hQMi/9IcEzja4y45i2Y2TRBlTiobga9Ub/OTl1o/0e08mp3ByB2OimowVwZaIJ
GboTHcVkZ8a9meJHNajq0R4wi+7dqQY3va1NEV07UF7tS+nbAktAX6maXZpUcYK6c+E0RzolQfla
p1SONnWpVXRkJj3/HsFHljTpwzi5tkc0hPh8jndnWC1Gi7WWj6ZrmLFEPqgPlG2YQw044BaqXHtp
OjgbFOnz6qdZjoHa71pZFkjYmtgIW8EFFruBvR+AtD9OSqTKlzjoon6Pc2w+7J1SEW8y9KY8hchk
OxTMzR5I1Jon3dm1OJezZsA38S281WVZT3N8NUwLdXyZDdUOQdK3+1A2/n7Oqt2KztJWKcNyq4Z9
vJICnI1sQRIDREsflZILz8DpPZWbSAOkYyf/mL2aVghMwCvagqDTvtFfyu8q0DmY+1D9zJ1DE/go
p6w8P2elAwIPRFlQmgI3OBPlTn/AmA6hkaaZ/9ag0ed/E3ZjPyq9NhGIpdUNnPMouppKr9pFQZve
8TqNKxfZWcgFzpbaAa1IMi+6zXNw9E/lh3ablpG4xM+E99ohtFPpb4tszDAXU6yvCibPOC7VTrEG
mlxe2FQTqWQScBNyz0H34t1N7LIZiko1n0cFgEI5jeWx0O3ikKA+ikJiaa5FXnJxKdLGRnUCmQY6
r+Bvl54RbeJPtmcNzjOKbdYEhqhLXGV+o1d4s8tocka901XlFULPw6SkeLqgKv5wE6+s80ylKHTl
UHc/jdxPXwHdGJ8URkP+CYGCOZ4kekFofElz0kfpjaHee89qnk8XUT01l3VYqujiIs9SdlW+8qz/
DcD/fVn+DggsCfIfh4Uw5nRyiR0mSejkDk1rI/hmdU5349mQkDu1b46YSVGD9gpqBmlVyKMoiye9
KZSLjyO2s5T474+A00Ucxc4FG3D6I6pOK2hsJ85zWrZ6tcX+EDtJIry7oOnGy3605S4wo/ilH3zv
VQ+m/iYxMjV1jVS19x//luX98d9PmW3g59obEODTn5JkrTpMTec8F47dmken67LK7drJBrDRo2Kz
FVo50X7Mo29aO/rfPh79fEvz+dFR+f+jLxYCIS5ptMh9Ppd9Fm7N2h79jQiQklv57OdnlXFwQJxd
JKhBLMlWo9CH3mlqFjzR4x/SgZNjTo1x4Gnsr8zQmVbaPO+NB3YF/jNebEByF3dS3tnm6Dij/Tz0
hkDNdbC3zjj2m05x5O+mrMKV+b13ZGftfENwaIHHz+v8zx3YzUjeIfWd58SvjFt9qPxfWWAPx0lG
yRqZ7L250Umn1DCTjYgeT8eKKyLCSg8ZK+is4ZC3ZnKVi9CeXCVRnOyQJYa4+/Q2ASugzbayNIrh
4Z0OKbWst5Uo954VT2v9TU33yt+rMU/5ymP2zmlgoPmj0amkUbtI+grk8keJH/xzrRb5Js88B1RE
oezMsPUu9GpMNmXuVT+jqKoPH0/xnS84ZxnQ96EazMYEp1PUGwQ4ZVk5z5roA+cwqTiCufASpp06
AL9biRqWbyanHjlKEnhEFFH8WrLazVBvFFzzlOdEKrKeC7Jj4ta6Gbx4hZIQRTSp6wvHe/x4ku9s
HS55BCCojLFLz+rOgTSpMBssr1f5CE3k3QWp4nBUBtgORtx+Usl+fl1o9M/EGFI4xpxjl3+OBc3A
KtHUUXme8RGXCqycbZfDotopdhhdS1Zhrd3+3mecdbCIg2aKjL74jLSdIsdDwuTZR3PT38Kq9TaK
bkbZJgswl/54Od+5PRmLTImj/7f/dTq9xOiDusB17DmTRavTSJbAy7Rh+qTB/d9lJO4g36d7z3ZZ
nHinq0oRT5b3bKV+e5z0ftzFSRxe0rf2rq1ySo7VOHkrj+R7WxRx8zn5g4cHZuN0ckPu5U5ct/6L
QqawkUnV7xIvMy+CQCsv2qKVXwo9jFZO4fmg6KVRzMSJkkeC2/R00N7rsJNUTf8F6xrosalRdnSI
IKXt7cEvrzO9cgoXFrjcfvZLMu4cAVHXggZkLsalYl0NfmBxJuJGVG7JhyAkoWT09vE459uTCxSN
JpYTvA192tP5mW1kpnXeBi9DbznXYkxHN+ot87vUFWf3+aFmFgV4D3IDfvDpUKkfxpHaBiFD9en1
qOjRzyDtwDYjZfHpawU8zywGJXhzZ1jN6VA+xjE1tA5mhQfql1SpleMwahyFLrjGZTjffzyzdzYJ
2hw8Dtyhs5jN4mNJr7DSNoS/U6u1scUJtHnEcjY5pk4UgpkTOgq0+Zow+/w/PY1bZ9FrdMJpXVDm
W84RfEuVySwPX1S17w9Cj7ytkKlwwzEWX6kwN/AMB/0ekMewc2LVXLlq3ts4hBZzKWxmby21+LHn
Ga1SKOEL1bnuyDMZbaSVJd+tqQuPHy/v+SPBhUMlG2l0zgK79fRrGrndGZNZpi/1kIhyp6ZhHt/a
SObrd1Somm9+Ael6TXjqvUGphXHQSCYJbRbfNMVoDwh7nr9oPSRf1c+db9SFxPU4ZMEFIhvDyu32
znjUCUicDZ0oCkna00lmjjlVwJ/yF1FZhguUOURbtK+bbT/28i2iTLzy4p9/wPkVpCFFoY+i5rKe
CTAoyvx2SF7UUZ/2du5bd10oDGj43aR/erNAskOymG4EKF2qxaeTI4zIg74v4hfFo1Pwc4wr0n/P
8VLlmEMX+Pnxfjmb2ZzHwX6fha1o/y6XEpVJv+hF2LzMMk+/G7SPXI0AlcdXEd3/YSwyMxASc6mD
YtjpzECPFaY6he2LUHMDlACyVjveRAgetRKutSDO7hmScGqzc27EzMgTTwfrcL6rSk8fXjDsrq+F
F5obBCiNm6GLjp0T7UI9W3PVnn//yS0DWg4wMPg0nWPgLBGZeWF7WeJH+osaq4QvjZXNDlnUClfy
vvNvNpP6cIamU0+VTszH45/AzIm7uiNP018aehSwa/EYuQwGr8MwXHXWosB5nU4nNafY2O2gLMRr
JBYvkVYbcF5aJ/mTGK0A/JgZd/BCo800JBYA0DDbQGRzdn6sZ38+3ppn1QZkQpFYmFWu0Z9VgUGc
zlMMpkjbqqveKJmaTyFCZ1dkVuP3MoJtlFR+/6dAPPBnJLXhUsrIvtfTsV9Z67+Kz//On3vbwuFT
UkgnruGv0x8RYgDm5ZPRvGKjjoreZM5e8EbY+iV1sbFF3iRU0T5C7F/eKTINAMWNQrtIe6OKqRmn
+lMTg34/JqqWq/uVFVruuJmiwXOGUC1ZMgIWix8nQgREGnxrXxErEt876YknBaTVIxXvKt0kGnS2
gerRriQTvSqjrLM2jqFoM6cxn4MJ2d1XUzw8wMJo1xQZzlok848DQIpVwBxWAB8+XTmtshMYHJP+
qlYNvoJ0nh41Q0lKV69tcdPDEexdp0FWye0p16cu3Ykg2HZV0V80MoBCG8gyMFa+5/LpmH8UiTCR
AFnNzNY+/VFWR5zYxab2Oo3J8GqUWv5mJFRVJV/tO2Jl5m7lE82f4HT/cECpUSPVjEQF+gmnAw4Q
i9JAG6zXKK9U3Cj6rEEV0Uobtwxq/yavi0y9toJRdWUStfY256n+7mWyc+EHpn+ykXhmH+gNXvMf
/7LzlaD0OyfrJEBgupd5iZ3k6Eq0mvcnbjHPjE2Pdn/W9deehXZjGlWvHw+3vI+p9NJbh5vPViMh
WdYqPaetoULo/qvPI+BOKh4xtVIqV1VRN8deZN2l7O1gZfWXl9ffQfHuosIPbpfK7+niQ5cL4Jgx
aD4BWW1EIA+0vBwIgbl226J7ehjQmDnWPozej6f7zupyR1PXptA9g5UXn72fgtIwWsV/Raeo/1U0
dr4NolBcYaoXbwc7uPh4uLPVhUGE5ii3NK8dGiSLiRIpqWEYRdErB6dOZ//h7GUQ7Vgj0ZH2eCBD
1HAN2a3lmcunCCkQVnWuFAAqOC8Ia7jWtLhGxK9VwtGBcpNvfafyjI1q8u59dscyGK1NmOWEYrN2
9enXLCpL7+ysjV+BVoSjW8JpVXaJoPoB/l7ZIdxRFZ8MxpjfzI+aYcXGXGdd3GGQJCMa5V36avh+
dlF5tn0FG9g7TiEQ1o8/4TtLyVAAcHloELFZcu4mSN1FrBbpa5Do4S51NGU/BLqeQUukQLAyr7Pt
Oc8Lx5E5w8QcY6lDQhUy0hRsx15BLwabMB7ERUsz6jCOnXKb4jn3fxkPoRqQL9RAbHOe/D8hi9qA
aoq0MH8NI8NHEaLIy+ao6oNx5VdZrrhFIcUKdPLs7M9T5DTM1w340OWniwN68kpspa9mFA3fvKgs
dlUemW7VxgBu1FpvrnERj/chYeFa0PTOt+R5QQeJvTMnfovpjgYJgw/V8zVohxw6U1fmF3XZRyGd
7tS8/XjjvPMtGYy0hHucWH5J1cgyEaYJvquvUxaLXS7NdgekcDh0qDJueqh3K3fNu+PxctI6nbFk
y4VNdb0NinTIX9sqMi8oSMS4BVbpLQ9XdlHzzK+0A84XE3UlfOX5k1QOgfPTvVMOqeX3qRa/Tlav
fi/9ttxSYB5vKeSvYcfPQ06CKLhNJM5/dc/OnIkL8J0ES8mrb5cFJjyTnqC5YJsPTq1H3+xxgjMW
qSXIqU7cmHAO93U3lSstxPMF5kfQIOD1QIfkzM+XquSoRmPO4bSm6GDEeYTcRCb+WEMRX9RO/lm0
DiPh0QXWmKIBpaZlPRtd465olCl7rUf5VLdlc+ELHq5isrYhqdL+4+16/jmBhtGJpSwpAF0tZaug
CLVYZivtq4il9zVUJ4RrIic8StG9fn6k2UKXGi/ZEjnM6cYJHWwyG6XqXr1eL64n3Ql2feeH+zQo
q8PHQy3eX2BdSFqCjgXCoCEDtrTjGacaqQ4l1d/8LJfwhWt9R1XNvy/82jymtuFvvUCt10gr7446
Q8q45wQB9ryR/rlVe4CafRM02huEByl3jV3q941s2gMIHfEiCj15aBFZ0T53mc+TpRhCi4dknud/
mX/SmQURrTX626iPGi5cmSe++2hyfwvS2tPcKK66lZd/fmb/CaL/GxGRPlrP8x2wLIeaA/4xup+J
t2Cgi+S3+XSvR5ayUuVZnLv/RplnRYwBpXcJz0sbCpNZpom3BhzPEcEVYJK9AvUTz2dcJkcd39DP
4dYY8m91nieKFJN4e3G32UM7OEoqxVuZF/2wm/+eHjC2h8IRtoCkJgKOj3fq4vj9NyK3N9wFqoTk
tqd7pigzVAL1RL4BQQx3tROZxzBArVTppLL7eKjz9STZog9Am4w/aMudDtX2Tjg7cwW+q/pjNYIQ
m8KtUeceIuJqCnVCtM+fHhFlNRJiIYFu8NfpiJpv570BcsZ3ZVQ7l63tfIvIep1tVEmIvjUGbis7
8/wIIjnGOvLM8+DDYTgdcfQwII0l0h1uq6Gr9qWFiIIQiDK+1clg7/A7858EaLjs6eOZzgH96Ylg
vFl1kBwWavYSSOzERmA6SYWwKqhP9Ys/tMERlTDbFWXhP/hprN2idYPjiVXLK3NUrXblEjjfR+hW
wnXipURogiU4nXijO53ZqHnku7EhAZ9g6XjDKkPhlvkaQ+Ts+M86qMBc5rEoey3NPoss7xWltjqf
fgv6KSC2UfHpitQvPvs1GQiSDfsHGhXncf7a/1yoVl8OY9WpAzvWS6d456C7r2+TBhGvbxlXoumC
qGv8y1ZHgWPl9vkLwj35pAxOHDdXDulTcM+dDu6VZtAXk2AredCXxv1EFVG/CpLCvw1TgRBZYluN
CjYcsOF2VErVudQ8pMlgIU35pox8M3PLLB8bV4/7lCxw0IhVIhdhhFDe5im6ahukFhrpgpQ1McdF
5SN8MqI2V76ZFdbol0akdCpEe8zyXGGqI3GxNiCWVLge3NBw2Ejh288oFWWPQRqgxmhOViXanTdV
tsi3FIEm+EIVah2PH+/2s1PGYzN7IxFNUzZGZvl0aagolyIZhOa7ppPWx6z20i9ClukmCIrsN4ng
8FjbdrXGDFikEHPrbWZnzMAC0mvSiNNhOwOhGVmnuu8GUIjqY1/mY7XpO5T4rpKis5JLuFL9FYpu
RboraYKs5RFnNygUmFlxeO7MwU1dIm9MaF7Qe3oRoESlO6ML8LWhjg2WX93kTtY+m9I3Vm7ts0kz
JtKWaHYQOc1l39NJgxRHSKdDT8mVRv4nx8rtJkOfnMZt71zqwyAPBuj+vTlM5soJeGe2RN2YVfP0
znSMxV1KehQbToyWojtW4YXV+GV84ev65H9vQlHL65woOF2Jtc92Fj1yilEUt2fxRkgnp7PVfNlG
LYXCCASulG6DEmGz0SpDS92094uNUijOlwoAi7dy1fytr50cdzIaMJAzsw8kCZTf05ERS8qdVAgo
Jo3aNdnlQDpZV5uiFVry0MD1B2EsW625sHEEDJuNZQPfuR7MMGu/WFnPE74no0bjokL38aZtJyVw
tUoHhp4qaVtsbaeRh4BgFR5fUaMfTZCN4JsLlde3/gRxYrZbSXisHi1BsorYEj0778ppOM26q2SW
FuKXpdTTTqapGn41Y4osW/Spq2KbAHL8pKQ30R13Hi7wZD3oXFLIP12PmPhZJe/RH3qn3Rr6nZME
bjr++NxFshxksehx2zdi0gL9QfxALkNxh9ENb5yVPbXcx8tBFsW4JsD921B8/YHUzRXaxlcuq/Bo
r+n/LrfuYhixuJ1MC0p2ofydi39hfVd/jMe1mSyjjOUQiwwq9w2DJIJvgtBAcK01rjJuzRf/Z3On
f//4wyxvneVIi1unhEJuqRUjaTfxJSpcxs74Elxix/LxMGtrtnhIdLD+Obw7/cH7km2jrfoDp/rb
/22IxS0W9rLxFC/UH7ioN3LrucFO2X88xF9J2X/vjuVqLYKvEAsiUZRMo3wqv5aHfQjrwG3vOnD6
f0LFDR+do79VjkjFGWsV0aVWwPKcLrO/NFTKuOmZX+QfKnlRe5sxvVXrxq0U41LTXfRgvhr2zhdH
TSiuYpQAco6KejXVe37ztkezw/yJOFsNwfjjZVmGpMtVWdwgKuD9KBnYQ4H1nPbf6uxXW63cH+8e
CJ6Luf5M72RJ2tQDIj80ONg/sfszvdR+O7/9rb/PLz6eybvb9J9hFqchH6PQCWKGyd/ii/xlfFSO
4+F/G2JxEhSzaERKu/Kh3fm7eZuO7mej6b/f459ZLE5CI6CTT8k8xGVx7V/qx/IYr52E+QY6Own/
jLE4CVUgC6uSjKHdZI7bXYPJwnWtei4qtxWb+I/6/L8t2yJeqH1HVZqU3Z+/TVfKvbjMDmsff8lL
/++E/TOnxT62Yi0oFESlH7zfxbV+yH+btz3v9mVX7Zv74E5ObvMYrJizrO24xcPYxPlQBSFjjuNG
eTDLrVJsnJ/m3f+2eouXMSv8BIVHVq/fDRf/bTpx/HiIdx9fiqbEy4h3cUxPwwgcdiZAerH+YFWX
ufLDlj+MfnJF/+t/G2axt9Xc95JoYpgi2DnGIYovi2ITypVD+rcd/e/2JsWHbkTqY+ItABZo8QA3
FrzzKlGnX05tB5mrhUP7zQPe2EETh5i+z7McZUKUsMILBbOObBuj1fgWxpUk7MAKYaXqsFxcABng
rmYQK1AXWseLe2nsh0pEjaf9suME+zd1yG4qImTCtVK4pKHDSiQ1r+Lp9GcxHDrciAFRVF2yk1Ba
4+fETvDbN1JHul4UJrg6e9ZaWLh8OYj+SXrIA8CtApxZytW3g4cst9S9X12t22WwAevWqpckxpOt
bWhW1Z907AJQA0yOGBek/Mx1//vI/lNoSICrhn6VFL9FmRobzl2mbmwFNyvLmLAAjppiTTRwecDJ
m3my5joxohfCWbbCG+pUYK9E+FTrSng1BXF4Y+Jp+AVBY/tmyqf8OgGwv1JsPPt+sz+YZrOoCNPQ
WlkcxlQk6qAgvIyCpw4KharDAWMAffPxWTz7eqjiz512gNzU4EB7nR55pbARXE+17KlSSqfYIMGd
/3BmS+UDEJN05cU5nxJMmNljE/whaepSlNQuqAdifJM+FWbWXlfYNn7LSmNt4ZZxBotFiXZuRSGF
QTq0WDjFQ6pIxqZ5FwZ5ty8U0/jSWaF2EfnpfW935oWCbUXhKorWbaa261cy8WUfDGAIjUSbvBQO
Dodv6YBtqElcKoFv35UBzwJU18GunqxBBTie5UGLsq1dhSFY6wkW708UKTPdcU3fj5XXOOE/W1n0
vwDLk4uAZhhiTtQ86bOAIVk8HDyHHsLs0r9vFLSPkQKJays7GG3T+d9SpDusq6rJpLalA13VGx8h
ZMdVJbvvR4XaQvGKh287epsa9by4cU0I2WbpOklt1pepXhvFlnS36dLN6FPcuhhlHclPWhuxpPRF
4DqCiGL/sKanu7RMHGwN+ljejZ2pfAUljKhwR3f2obJTrdsjgpMDgvr4ZJwdepumHqUpjiBNIoBP
p2NWbODANlP7rtBYNIqenosUhnWJxrw4euCEv8jcKlde4PO9y5kHVsRsyeTB458O6ul9l0xF7d0F
dUDjq4pkneCkWQs44m1jW4ekF9p4DNNOzWAG6Jm31Xs4zCu3wjKjZL2pYNEIAOdFB37pUtjNaZiE
Yn1nTn49fUVRxa+2OJCb4hiAOiu3U0U9b0eFpiARjFLPWAl2zq6lWVVk7rBQTYOEsSwtqVEhjVDV
8/spHsOepkA0DHuj9MbAzVrTX7uYzoZjrcHbsblAAAF4XRwR268s3Das+D6ZkoSaT53BgFciaOVu
zLr//Hhnna3uTGjhxUSyibcZeOjpR+5jSGRG0Cp32E2N35JWtJsiEdmhiP3etSdqS2MSDVsKdvbK
nj6/m/4WCPHOmf8AyrfY1FSpDPRhkupeBJXytUod51p2kfM1H1tjw6TllYhT/ZvmyeCr1II3XWvS
lbjs7Fzxos18wZkwyD8sGYOOkcZS8UuicR6baNbli3eF3sd/+t7ILmXp/wrRLdt9bsnR9qZNDwaK
OAi+xhKzY8h+jiha474q8uy2pgv6rU972X1DOnx663WrMbepMZXRVy+YvLV+z/KDU36mv83Ggl/D
c2vOS/JPxIIyehl3dj/cm7llX3sJZcjnutCdZBOKqKJrAJonPYyy6Q/5iCjuZ7/63/I3zyFNAP5+
hnLxOp/SpxmO9z3JkbYJIt2+zGK7jS9FhwmNm4Nd/5rVevEjKmvzMuvG8Fnk3mCs3G7LEHj+HUDz
IVfMSEZK1afroBha74xtqd6XdeONLkFCUR16vUkqhPB8H2RRmxYrCJjzMQEeIxPAsP813E7HbIcU
lwek+u8drFG2jeycm6l0kB6JlS0onzXB5+XuBheG4xC6JiQdKqJzi5skNppJr+uiuo8mBEOCrum/
IO4x7RXH8XW3ZKOj8ZvWfz7e3svASsBC4IVCXpXdxVu/ONZ+bIgCxLxxL1pspWeZy+jBkKNYexPf
G4fDg2ogg9FPWmzktO3tsEL3h3uyU8LLyVMSa5PqVSVXtuzyQmZCIDK5i0GGzLSY+d//c2LqZnSQ
aWu1ez8eajfWvHzXI9ztBqq3ZmF4fjgZiqgeQgBQV+Cmp0M5LdRJTJa0ewTO82sxVdZV20uP1ixb
FDZCtG2CfHpOOiSOPv5q51sTxt3sQwcAhm+2RBFrtWOhWaqr95inWfssqSz1siTisN2S8PWnaLFR
+vSIUP9pBbNFCQiXkIk+ztS47lT/3grieu+ZVrN3tMzZ2cibuBaEyhWIxtlpAHAKcwsNRlAv2Hwt
1tbP6N6PWTvdR7meHKqRslIGvHejckaOfqqauyJvHz+e49keBTM84xfk/JzPWpun31PrYgjoVTbd
x7mj3MSJkHtRj/nKg/LuKDZoLIjoiHovCcWej6tBi2XgvaMNzXYsE4nlUDCsXJj8dH7tv8E7glMz
pg43XjwSYa0skhmjy6YWqYzwzlMqBUG/asSw1BR5GT8PZhnWqhvEsCMMFyBa6USuiMIge5yqzkhn
RXgQ1H/AWdTjhdknNjYrTRLgchtluM1sEkBXzjOtEGuMXQcxBu9ROJHXlRslMPvKcQFctwpP9GCa
00ZMvZfe1CJvoRNnQ92YBxrfLYWuCAaKtunHKjDirYex6zggvGsV6ZVfePgGuHTmqfwe6ppNEmyi
ZhIm1XYby6Ajzi5g+V242YkN+KNKO/rxIpFFZ1y0mABj0jHmeqmZbgBCOraoTKI86XY9JI1rJ8Kh
5iscDlH1WwSFhjLeGWVtx1fokgX5Yxjpef4DfbggjI4YvEnY0L2pergqjdkw+oFbaDo2Pm6AlE2p
uLpeJJjTaCLvyHOUxqQf2BtleaSyoUUPU6Tjae8GHooVujv1RWC2ZErUKy5S1Rinm6ZGCulAVmfH
b+C8HMwnpI/S441njC1lTywLo32FMVb4Aqcqy3YhbjEkpvgXgjFRAZ13lz0viLcn+Tajt3xoYnVf
ourTb4xy6sx7gXhS6Qoj1tP9EOaTemv7MmiudT8xQlxsRNHGvpuIYJaJixrsRF1Lxm3ytdG8BMDL
0OLtfAGF2lIufF803XcJDiZFu5j7fucMTmLcxhUeLb9UlULLsNGiFBmODawlKSo2SZb7R01X8ldU
s4tZuVYfwp2XiN7YGz4OLwfHyRR1O+r1UP/AV7DODiOhbnAoqMuPx8Askm5bDMKLtl0W+PXWshVf
bnqvT/qr1heVPGDT4vSbqhTYLkmvK6pLrCZN+0dsK639OHqjU02bqAPushuUJPc3YdUGxgHxljSA
nWDa3Z54DM6CYdeY7CaTXXXuyP873HYa+JR444Q4liAwA8zZGl3d7O24YrNjobVD0KLEnA+nw2a8
VQJFmS7pSPnNTd+1evir02tpHHoPNMnd1CUCt3g/GXo3RYdvevIjPPZ2eKG0aUZQV88GbhTfavUn
dBzg05YpAtPeSatAhxN1Uin2ponl/BeAlnImtpodwi2uXxu1msFpGaGLu3aLjJQrEq+ufvIT7P44
kLUmF1HZOequlWJIv+dAUIvXkjQ/xmAHaZPb0dZKQ92EqGIBhdN7JL50th+mO+Ukx3xTxJYxZhs1
0aoanXqi4nTLpxMhTnAT5ilfCxlYeCgnodd5v0t+EsY8CtZqnrFNaokIR19m3vAku2HwoOYIH9Hm
NOMi+BLFXuofoXeGtrnJiyZqZhcpNdN+2mmATqYEMUAYFGZ+NBkuLNSWl1XLfEW76Dog7X8ywBNh
cxHrEeux1Usyoj9wJexwl8FAcp4/fi/OXmEkN/4z+CQbo1q6iGmYTITFW6L81JI6AwOmAincJFU1
fDGTkAtHzYpw5VlcRjdQlYHVcm2TA0IfXZYzQPkAD6qU9FcUWGWz9XzdqfatEorhBTkVw3r7eIbL
CEfOcSGQLIJucBqACU9fxCzCGMGp4orhesfZtF5RBa/QFjL7Kq467hw9jqwu48NPTX0IdGPQfn38
C84mDOJpNj93ANrCXF+iU4D0FwUXT/JQYNv24AQi+DOo9v/j7lqW3Eay668wejMzEWY3Cb4dMx1R
fNSbpRJZKlVrwwBJNJAggATxIAlOOMIbf4TXXs3COy+905/4S3wuWJCYCYqsKqRb7VZ0dIhV1M3M
m5k37/Pc8L1WX6Kd36vHSpF9CK8R6b3yy1wL0cgwiVr2xxiorZfcb2y0PvzS0aprucv28oQOl+Mt
unrAlobbuw5sLMBWibzV6kkZndvixcfqmqNbGpLeOiP0p43u18x1L9CQUPsFau5C6/sth388vtJc
hAOZ4HAkALsBqf1ABJDtKVZvlNE82Y0+Ak9+8uA3bbgvzkNz4/von1z26vHAMdHavocemtqMB4m5
QXkT6g/iVk/b1jfV96vWpLw54bdOAwv7KguQE2EagB0okMFxk1kSugwVkmZQeQTm3KrGLiwgSAE3
3mtDM7mHzNpsnPMIyc91OHTsbQu+RNsK2k+m13KRiheunJADDryCzje9ztJrm5dwCHpNs48WbJAx
NX99EgEzdzxhE8OrD2guQndFspq4iZ0yT8zaxNOeNgAEbF64reVCu1z7HWhC0JCsUxZHzgtDSPPQ
HKEVI5WfalzE8dgSJ5EljcqTa2/rtTu437VNf9Kuhf452yxd5E+tTYiHC00rR3a124IIMu9Nv7Gu
nQeNFrpPHj9HuTOMlF8oy0ieBHA0TUmczmZZ0cyo3mJPYThpDarOYoOUOaDrNuxq2Ne21up8sm0s
e5vywjsRo8oznrBA8B/ggJA42pC0W2x+mfl4FZ5glkHfrG0twCf7k04dkK6o33Zf6QsAfjPUaKqf
aFJ9kWycu9E63LpQfZ9a29biCvVk7KoZdsojZkX2VTPWnFems2A8AH9VIe7TziNysymvXA2iibMJ
n6oRn6DVUXPlPkbMnQT9aMm1oBtuG6i6q7mT+okYRJ6vMIEI/57uH5LjJS/EGmFcEvWbpwZD45nr
pd0pe0OLeVu73/IA132CrwcOND1pAMBHlTtQx2UQCw8BMne9WgdPZRQ+VR6YHUJvD5dtDx1PErNu
X8NDAFg9jvYbbh9ZwNGmbwElkvXanC1OOSnkBx2mH4E1YyoAT0bmMzFnz3fgLty2tVitrSdKT+0n
jebkKqzdBa1az4RP6/L43clzGtYFygDhOYbeghHFwTYTDQjfYdJ5agMy4QNKEKr3tt8EznYF6Jej
42OlkSNBshLAOnRXVB8AARF5veJgk6YXdZpxUH5yI8+EXQV83FbIeoCf7SASyn3HTd5z6PbuLSCt
KmV0fwX4wKO/RDjv1q+VTTNC8IeaXKANTLCefKjYyw21nUbD2PZlEK3C6nCR+JZz7SJ1DUDqaBLW
+GBt2uvx8YXkmIaUfygE8IYCGgRRatrBvR2KTHSUbXmV6kcEclrWNc7G8pc2jEILGAWLZrn/2tEA
ZQHcUUBVp7EMiWs1N6gAJ9dtfqyXF42PaGiLtLJmuTFY+n77xEWgeyVsEKFmANcMVTaEmCnHwhNg
uKElbbNBOahVssbMPltuw0sXMOl9hFLqXRvbeoVn1x6Y2zp/rV5JgMoExI5eEMgDliOfcQNZQwu2
bH+cwB5hiBh1vMW5Y6KXyo1pVjrlE7pP7qKhvI5gklHFROPKpQUxsE/h8qkAx7kRR736alvr2bFp
XoMFIVK6PftEno08Hk4NEpwRq0YQHs5cOYFswdDSurOuaNOV1rxvt1fmdbBoxg9r7n6ERXSqI3du
NIQmyGOPWmlA5SDXWDykfriOFogpbGYoHEDsfRtU0Ae3xTvsQmv5zB8kQCc+5RGUvT1IV2mSlk4F
MZCocn2fs4qCdbzYVmadzsS7R5mFdxPbreWJC3FgZfBOE/wJvfgwecSVod0q8+ptXpmV48nqsbFq
bAZoZeD0eQLQxq5WXhqvu4Doy1RBojYc8PD5I31DGi9Gv3CopJPFDK3MK91lx3IGq1Xidlf2cntC
ocgvDVEWbBquO9zHUOfEpcERBd4GTjTzNs3gouJv1xcwSoY+FMghEJVWr7Q10ux35PNQnQNVvUnD
QYm1l0lzmwBtc02dNdrRuVk3nV6TN0/1mSJS+6KlASUf/mm6AxCdgBMVV7axKaehBUyesBVz9Gl3
t1cM6Ay3FtokPx7frxwTsVFoPwBoMzyisBgl9RQotM2ktm3EsyTqOE9t4LS0zRbz0fcxsi4Ds3ni
WSP1UlwZXS94N+GPxkMqH/pGZYv8BFTIzMyW33pq2JUGfGibyhqNrePWxhsAZwMpr5R6ZL5SXiII
CVgChMVw5ah/jqT319d+Jdm2PXfW4XjlutDiJt0trODeZoWu0CfOSp6rkCeIZSPSDOmFwyluYNBc
rtA4tpFAnjQ7lyZfrH5tofLgY9tB9Dw2+Sn5lUs2RvkL4qyELoGMFOQuSauDi8tyUORUngLgpr2Z
NpHitr0qt2w2qfbaTjDxwl5rmyx8bbBFG431lb9haDThLRm3rpJJA4iE3RXDYez6cTty+9GK2V6E
pmBrz45ubLwLWrdaYZVyjG5DtYlb7cYAEmr1HBswx2V0Hg1iBFAAQ+OfwsKSOUm5IMA2wguAEDYq
6SSroRJWXTdpAvg7mVSTEYcH89LpJMsBwJwWvzSqyfrEzslXDxVEcFmknXsgx2C3iTtXif3yRFsG
tU8AM7J7yAvZdNHnfnGxQPTrlPEsvwAE2ISnm/LMIFFQzCaOxRnuQB2m8BRQj6um4Vc6NmDFzMSM
y04/Rp8dfm5ul3Aja3YDr2FvxZAEuemyJRWL9joRtYrooVzNrtn9EDlddfRjqQdxF+IX/QpOMCbn
gGgCtgSpMTD0qRgX6VbibPFyWitn4juzuN6J1oa2RKNZFKiuFmv06YYvtzyoWWFlYazMMnrObyIg
07830aHY65ltj6FEyUYEbHkKc1kSKHDGEDoPapJwudEiSNYTYlhG23K5Eo1aHIqIVlt1zlHuAT9b
pW0OFoBKugh97g6OC03ZBkpHRRFrp4XqYPSUk50IrhnYk6bTiEYAcUNujr22Lh2vs7zmGpwfQWO9
uoECsTqvQ2r3mijTe4c2qKcS06WbQXNAshIUT6QO4obIiHRxexvwSb2zHPnrhW/3gHFWbffcOGlf
tIKwfReZzDpV53eA2fDqEQoC0rJgdUkHFnm8a3/Dq8vRIk5q995641+U0Y3myTI7Ub/dhsjZTura
xXFmHxwUWZGIvCGhIYcmWmZIEIrcdTBy0YrnykKs4qJSXbIhINUmPRQzrrplbq9P7LAkBlLmAjKs
gUMFDxdSo8TDvmy0fXhfonCEknbUmtkBhFwNKcyopXwtTvturCbciYgeAUhY1mMcuxwgyqEFI4uX
m95VDAdCBb09eH1ys92GoXnuobAMsR2tbVdHQdWuJ31rogV2t94uaxFq2arm8nWPJXA9IPygDVAu
ITKk5LTGLQrdNoiK8NE6tmuoe2s7l1GngmDKZLM4YVhIQnA3FCkDGBH+sVwfAPRK1tYVD21fHGYO
y53qahBz65SyLRlr6Sgo/4awxfsPBUB6RqIqg62x9L3RhifWMObhbOuWN2PkulkAYmoEgxrgPNDB
y15eIoXy0/ETLB8m4ib8xnWCgUCBqpwKa5fNlr0y62xU3nbs93ily70O366ugY7HT1yWA9ykbEJS
BGA5IQtIPLcIQG2ccsPlo/IKKIRmuIneoQPAQj++oAPcpKwQ+CaQ8YpOaZLS6LiLCRoGlf3Roopq
PXRFC3r2ZNLs1zpWa7CK68vLVVJHmHpJfc3RgP0UWJws+ggNBdXneJCQ+UtmjbhKZ7lY11rxGkK/
EljvKhMfUepKjVWcPjD4/U9ew5yceqvpwu8prjhAlB4KmxswcISsRVJqz42BrA5/YS21eITepQBj
C6sVra95W7TpQd6PZ/YdxE7vvEkUzzrLyL1GFks0izuWO6sC0G/qYB3PHbl+mm3+GThr97vBw5//
is8z7qOS17Qi6ePPQzYLeMh/jf5K/+zL18R/9PM73/DGUWAY0VD35W8K/xD0n8fv65EufBh4gL1N
3sdGkIyMMHai47/dzRQLIUL3nHnRA8+ReNGX0sV8k1DJSOf1kPjG336YoSN9RPMzGfd+eP7V1fxv
P6R26E85SulqjlFwdCw6noN0rfMj8NaBG0WtyegPzpzDPfP510jp+hGXHB4EuC3SP7iZGHCPm99i
Qm5WBxh1/DvHVrBjD/GAilAKsaBcrfxIGIEwpEBqf/GN2o9QCvEHOTjpn91Qv6PFU5/qQouvNX9M
LVYkVO72FzJxjwWQCz8CKK6W9rF56b6/gD9fbkjPYs48vUDMCPdu4ckvZEcnT2D/fqCHSPUH4at0
o3bEv96wn4ULlh7uvV+SpNr7KHw3zH35efHptJ7H2v+RsFRhYtlvsh9eMiPQg5mVpL9Inld1p7u4
tT3d0+d43HbTSm8B9m336aDI+HJGjlG9gCj1HJ1wer8SJsWlKOGhsWEzntGh6cK1m318+3zHOsRv
6R58CowSpl0asmVs4PRmpFMRWVEw0gcASBrz0jjSIyMUqJMjsCh7eiAQ6E7pzDUCNhO2FfYPecm+
OQIm86Kt7ekBm04NXWANwSIikQHWzgn6hw7wlzcgfwGzd3T34r/+98/TSXcvXX92JfYv1ZFL+X3u
ZNdw2NbIeJlOXsXZ4GGkl0bSsSBo8W/u2QuPxMApjXVnpc95kBGjSVPucFHSFzHuias7wlGmgGpR
wpfcm8eBLlzBqooLfgcGB7oZCzOuHr16L2TzPUS1K5Ilq/s4J77fhSPXddHrduRqfqf38swxIVqF
XVBwg848k0tn/NTG7kTisUcYOZPhGmcmo0R3kvwUxw/MC+gaHhOkvwbrtjBRwEd6c5YRornWFJDt
Wfp8nyYhdxad6sjw46nDZiX+aymyjBL6j5mCSkId34sO0jdcPgtgXM1Kp8dTcAJ70AYDLio8lBFU
dB09tCSEAZ4Ron0lOLrCZEEgVXR+JT3H+8KjjHI6DiyawuPovlF6NIK58Bw34NsoSrlvsymPI+HE
N0+K89O3c2AmfpRNj9hACWxFJztY4h3mkHtO6QLIpYYgU6iEuvAAAYP7RSBLTsDCZCMLPYpFcU2Q
f0XpPuDaX+juVKRMmTtFKV/oU/ESUnytMFFLegao4rMw0dxBgBVQnGzv839FRmn+p6sVZ9QZYjdN
OsjIWco+vt3SuzG8RDhmSMMuTvWWTWWtAFArCugaIUc9XUYo5QJ5rIvuHeYrcYE81EWpDuFJMPUQ
+m9GazdhBQwe6gmPIvE4UH5s8Sk7+ppldNLpUnW9ArISUQW3eIiHdCY5PyiXtfhkY0hfFguPNNra
qKKse6KYRPNYBaT5luQvvDQZrXTzCGm7KD/uGFT8jExKVcWTkVKVGEFQx0Vnu3uPgcQXhnqckUtn
3VFwkEef/xF7UqgAcC7ZOG+XwyNYJqLfMa32LMqNsZHMLMNxJN8atb4rTBramlU6SxXOjBrxGaUm
2ce3s2NseIapOxmhlC7lVBSeNLk09dKtgR4PGbUdcQXCc8zhmRGPNJpqZMMUYEY8F92LCGEWp/rA
RSsN6XzFiY4//wcvPXD38z9St/F98Pk/vRnzRV5T9LXoRj7gGoYSr6lfSmG6ureVBTQybosT/mDm
LjiB6BedbzcOFszTS+d6KKhFqLAqThwhESbp9JoSByn8MBHzWDbD9AaqeGA/5WwQQOllo7z9An5i
7lSfrsVTTE02i+7eOJWh49z9bimQGl0WlB6gzAlCNG0pUnTWZ9PEEPauhY6g6B9CNS7o0oIS0tP2
1Pfzw6KjA7xef0RP7FQWXApO0ZmHKEYgWIgKdIezOIwkrzFhtRY9mAgUoXmLmxHaPezZp7df/y4P
obKnD9qlEWwNZFtD5GZ001EUCFtMXg9Eo0OFKd6NHRMhSmG6lDBYlNd9w3P1YJERIi5QKm1RslcB
2CDGyVXYMIMw4pLZRdAvRWfb2xozS+StChvmnOWSBSh9rOhsz/WAG6WrkBgsGLcEMVCYeKB7M+GF
pDr+olQv2BRu7Uj0oFDhXGHCSEvzQiPJKNH5PR09PO1uvjACV/dEsir4gAQSkbsqjM5ewKGHCaIB
b3fGkrcLzMvYg8wRmIASwOJ0r2Y54QDgGQV0I90RZ0swqUWP2LURSAcMGdIKyCK8A/efIYQcUXhS
nPKtjiod8TSoMFFuWWTFsmqCsvfiEx47fKUv5Ckr4PEtg1yPDC+MDDG0W1VhVt3GG8NFsCswMxaQ
9EH1V/bx7TdvyB00DhL3kGpTi57lIfd02dWq4IoMSbZns0uZoMJcuzMQhg5yrxxKg7Oh3s7gOx6s
dVFWqHiakbwtaT0ppHDRbbvnQRRLfjSkvxdnwwiuLkmfQj5vcbp0o5FOIZwJoNcoIJxKzYB5opdE
hdUx9pEtmc2QDjGwJbKPbz9o45XuTPVgnlFKCVP9VNEzMV4bc/HxQCmBCrIs2u5uXUZsN2UFp+3D
IgCLBeUSBfDZMG/n8Ydd8ukNwMTmXDQbVUQrHyldBeeuhzKIbLIpT5RE6riHB8owA/FAq7BqxkYg
e/1UJB/A8DAoR2goOrNRIqOpEcwIRwz1mTGXLT00nlChz92gbmYlcBu9eoG8qUCx/fxvJP4PmWYo
H0GRSAcdOoB4TjX+p4f7fq41qqYt7lrbnz/dbdQU7P9oQOU7WUmD4MbLfpP98GgyoG6RTNm/liqk
di/xJR+Oioj0hb7VkSIfMF+YLxXVFH0NrmC2Z1RINqXIA4WJhoFuCH5n1Epmo7xdXGOuy4xKOlcV
79Y1D6TomhJxBBRonUXCbKldQ1HO3hpw8ooJUej1XpzuO6hzGZWUtSqiG+9RyBcIVDsKTsFYj+es
dBbo8htFnZqL8neMqklR+dQUXLJnPYPmXBq4DGmsUjyemlsXnfpHI4xKXd0TXLIagXgXpfyL4UoK
owpP7x0v4dD9KSzJlg+eueJzviCDqjSOp3NGoYaZcBUB+a9CLCMGPT30ZqNuAvKOWsIU5fzZNC4N
41A4kc/UFfDo76PBeDB6HPT/pUSHBw7RUu78A3oe2KVA0wJoGdpT7HoWHF/Wocf6yBOusKYJkGrQ
f7Pn/1hNE3QID6vI1TPBwft1cT/zGeq6Tnzn91C0mE/CSXGSvq6ECp2fl/zC4pozD7J7RvZLdop3
z0K+1uiVdOWkjQP5pq+jOIgDLiaY7CK80uV7HVG4eSi56UDZYFr3Woh2GvzMJQqhHC/3jr9uzrtk
ggNzBqRUPvftdbTf0U0QX0YgMwJaF+BRQJ1EZzaCa8yOSqbivW6Me6gLpmy7odNUA0h3QMHQmmgJ
h2ZPuVHirxX84QtPN86MLh3EJsBAgRlDyHqA3wI64lF14qUDdeHgRMlKvry1BaAvavdTBfJ2A23K
024b4oV9w7qGyI/2eYS0HeHaQog30AhdA2AU4IeAG3U04PfStQ110wqMabbpJB/QkQvdX3Ac0DEQ
0CyAnT72CL50oC8ltqVveHYJ0wjgQiilJ1hXZMcddbDshv1+rxT8mZ0XPVJ7B+D/xSNkoqwC2pZo
SdSy85EJhb1VvfC2nsGvONWZLRJWoNieBVBspatSfLrQwU1HnxuhldGiq6Ei9DdMdEq6EMgeE4cv
5C8amMibpsAeAf6iJ6aJ1RTMFXV5Uz4X90xFkHIcsNItjCdBbqpwAkMLFXOFVEQQUa1tlm7of+Oz
0f5xQAeF7OPb79sVcr48Q3ofAReuhLK4dVXqIv3NZ++F5/da90XRgPauxaneJIGZbGVxhjTH4qR3
2uUNlyr80h5fRZmx0wIP0FZwMG7gh1xYeZYouNe3ulgUC3d3cT4jGqDz3BWh/ndFuYx4OCrUpbOs
IjUaEfE5W4nuoSohBxeeMUAjEvlOq6iFvTN8sVCjSpDARad7rwcI5TgH3SttJfQXOVUFPXUVTByw
S8z34V6AnrnjQvr8H9WEXyjoxghU6j7EhkCZWqwUZfeDpTPZD6dRA8fChHWb5TmNfHEVpBmKpjI6
Ox1LxYxRUUFqoSzmgG6ZjfX2p/XDdmocYIeK1J9HZkQARMnmmPJDhah7B/8pX5WuIiBS+KWfSgMU
vvMofr6Z+8NRkw8FG/A84E3s6aGFIoafStlf2aFBWwBczWbx9o0Z+/DKO8kheQNDXYXuM2TzOQLg
Az0UfdFpzPTb9wxS5EU4VM9cG1tsAQeAB659+esu4zfjER0M9NuEHyDnb4q/elJeOCqeKz3RsUEB
c/7nX/89XNCniyBB5TNmcInifVfPdk2Qh3B3NQGVm03q7Rv3wACoUb4l/3VGjFaI1iEAiFVxMAwY
BYvsuIc/9ZmOdtcRVvUeAC26mA/QAmBrS8Ggfb6YczDwQV/AjGQiylGHWsOpiF/c6DH68QrxomoF
4QU0q8lY+fZ9udfLDivPkB1fDsM4o0db8zyGgr0fw9I+QFmBDLrV/ciS1Joda04+At/PsQSH4h/S
sXQwFNE4DU72HXciw/97SSxqT+rm3Hz7S6C7+H+SC3MWxFPB76HAQEL8iAH0LS2a6urBFCWO+zdV
gX0OjLCYOSJKmApVmGYL6D7htVKRPkYYOV3dAmSdQFqFq6KnJwilH9JdVCiWPel0qAAE6XMX9b9i
cFGFGpfRPYyApcKOBpSrjBCrItIPYMc5AFZjMZKZD9vtCYsXqmiXyENi+3cPyMPZx7c/79c4x9L+
oYlTcbpDPaDKcBnHRAVGGnw2UUjwD4L+jR44xWd9j2qyiBOYqKAPAva9OO0dFu8Ni6IwlaZ3xoqJ
EkSF0bUb5TaeiT4tNNAovoIHpN2zuT5Pp//Ap4jyZkRTK1VF7dIDrPYdf3o4lzw8JAw1FfW0O0Y9
MhQ7AiKZsnYJ83AnFXJOHxUoUl0CIwqt0iMLTHZQyCNFJ+Pn2y/0h/HRERQc5C5qiCQIM00FJm4P
wXz4eTMWpEdKhRE21kWtSKMGRth0ZPO/nc1w4UWlQQznkowwpamoHN6dTqgwkfX5H47hJtmMiSvo
RZF9LLiAoY4RxJxAwD+o8CbvFrB7BUp/Pkd28sz4SzZrWkQNEf6TpuO+2jygHUO++G+Tgkaw4n9I
IwxHFpXY4uugojALsbBfubM44NlDm0YNIOpoeIYyC7RtTFurHb9/32/fdzlWRc09Mf3wd5FaGJjE
cjGErcId2kX4TKo2VlEG1A30rQh5owLWqoegjuBeVOG57HGHy5CpKhz2gxlsCRF6XkVPiHMYPjOL
8G4l8FQVZbXnurOg+NMhta2lwE99ESN1RvBAwAuZPSsFHkP4vRFzEY5G9Why3QuNNgp/wn0iPN9V
6uh9XP6dxqe4N4I4o0LPKXrAZx/fzoYPQSxPVlNxQx5R4LhF3xFh45Dmd2rG3+8ZOJQU+wd8FHZ5
0SgX0F0ubI4KDbMLCBXZXahCcSVxyw8aUCpyenqcrM4/3xhoVuKZfzkkyFRYg2nqEFVqQEUmQXxo
HBWADz3OM51McDY0FPgDzpnNsitMMkhFvsg5itqpriprJZQWGlOvu1wi29GuPC8Uz89vIbXcy9NX
YCo/009zuWiz6WX8UpFBeYoSfpOChwEOSCF3IJ/NH786OnxpAMDg+YSmaxjO+nACONnPhJOFqo3s
ULz9JbpBQHMK0zqjlD5xKvBGe1aAjBD47p+XIw6gYOZ3xrrU050D1esqSvrvmAQMraKg/1H30AZB
VCdU+EjudKSaCAxWcWeJwZ8M5CuI6HKors+Gevuxu2fRDL6tg48LakkUDKD7CKbREvL9JtBgUMUA
jgyXreBQ45EKEUY/nMaXLyV7vYTZuYsuDQdBmX8qnYVwyoaA5955munGIiyGVJRe7FmCnoISn+I8
e+AL6KbCSUWjYBV0keaXkSEJptVUzDYGoow0WQUn8yO2l+087+dxhJwtYeIqYoU5JVNTkfzSoyxN
itpkl3Z/3g04GVst1BQ1APFRQbqNCoyn5yrwcdrqEB0VPR6U3sVIOoO+eFCNa1GiTwXlt214wVBl
d7qxzHc0fA7U6RU1fPZXQ7L5mAv3t/HuHioS/G1XubPwyR/1pbdrNoFjcCcXBkf0SLibKrKoR3Eo
pZRrKoLLD5//G6jmibF/JdMu98e9H/vnZfCbev0PVXNm25Lu1fPxPeLfLZj6c2jte01/hclkvHnR
7589TqmddqCMVCD8x1jlgRrWP94qD5XM/s5WeeJIP78GMwdG5s//CwAA//8=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rgbClr val="000000">
                <a:lumMod val="65000"/>
                <a:lumOff val="35000"/>
              </a:srgbClr>
            </a:solidFill>
            <a:latin typeface="Calibri" panose="020F0502020204030204"/>
          </a:endParaRPr>
        </a:p>
      </cx:txPr>
    </cx:legend>
  </cx:chart>
  <cx:spPr>
    <a:noFill/>
    <a:ln w="28575">
      <a:solidFill>
        <a:schemeClr val="accent1">
          <a:lumMod val="50000"/>
        </a:schemeClr>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plotArea>
      <cx:plotAreaRegion>
        <cx:series layoutId="treemap" uniqueId="{9386056E-2542-4001-A32F-B87A732B7006}">
          <cx:dataLabels>
            <cx:txPr>
              <a:bodyPr spcFirstLastPara="1" vertOverflow="ellipsis" horzOverflow="overflow" wrap="square" lIns="0" tIns="0" rIns="0" bIns="0" anchor="ctr" anchorCtr="1"/>
              <a:lstStyle/>
              <a:p>
                <a:pPr algn="ctr" rtl="0">
                  <a:defRPr sz="1050" b="1"/>
                </a:pPr>
                <a:endParaRPr lang="en-US" sz="1050" b="1" i="0" u="none" strike="noStrike" baseline="0">
                  <a:solidFill>
                    <a:sysClr val="window" lastClr="FFFFFF"/>
                  </a:solidFill>
                  <a:latin typeface="Calibri" panose="020F0502020204030204"/>
                </a:endParaRPr>
              </a:p>
            </cx:txPr>
            <cx:visibility seriesName="0" categoryName="1" value="1"/>
            <cx:separator>, </cx:separator>
          </cx:dataLabels>
          <cx:dataId val="0"/>
          <cx:layoutPr>
            <cx:parentLabelLayout val="overlapping"/>
          </cx:layoutPr>
        </cx:series>
      </cx:plotAreaRegion>
    </cx:plotArea>
  </cx:chart>
  <cx:spPr>
    <a:ln w="28575">
      <a:solidFill>
        <a:schemeClr val="accent1">
          <a:lumMod val="50000"/>
        </a:schemeClr>
      </a:solidFill>
    </a:ln>
  </cx:spPr>
</cx: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Gaji!A1"/><Relationship Id="rId3" Type="http://schemas.openxmlformats.org/officeDocument/2006/relationships/hyperlink" Target="https://intelligentbuildings.com/outcomes/smart-building/" TargetMode="External"/><Relationship Id="rId7" Type="http://schemas.openxmlformats.org/officeDocument/2006/relationships/hyperlink" Target="#Dashboard!A1"/><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1.xml"/><Relationship Id="rId5" Type="http://schemas.microsoft.com/office/2014/relationships/chartEx" Target="../charts/chartEx2.xml"/><Relationship Id="rId4" Type="http://schemas.microsoft.com/office/2014/relationships/chartEx" Target="../charts/chartEx1.xml"/><Relationship Id="rId9" Type="http://schemas.openxmlformats.org/officeDocument/2006/relationships/hyperlink" Target="#'Karyawan Resign'!A1"/></Relationships>
</file>

<file path=xl/drawings/_rels/drawing2.xml.rels><?xml version="1.0" encoding="UTF-8" standalone="yes"?>
<Relationships xmlns="http://schemas.openxmlformats.org/package/2006/relationships"><Relationship Id="rId3" Type="http://schemas.openxmlformats.org/officeDocument/2006/relationships/hyperlink" Target="https://intelligentbuildings.com/outcomes/smart-building/" TargetMode="External"/><Relationship Id="rId2" Type="http://schemas.microsoft.com/office/2007/relationships/hdphoto" Target="../media/hdphoto1.wdp"/><Relationship Id="rId1" Type="http://schemas.openxmlformats.org/officeDocument/2006/relationships/image" Target="../media/image2.png"/><Relationship Id="rId6" Type="http://schemas.openxmlformats.org/officeDocument/2006/relationships/hyperlink" Target="#'Karyawan Resign'!A1"/><Relationship Id="rId5" Type="http://schemas.openxmlformats.org/officeDocument/2006/relationships/hyperlink" Target="#Gaji!A1"/><Relationship Id="rId4" Type="http://schemas.openxmlformats.org/officeDocument/2006/relationships/hyperlink" Target="#Dashboard!A1"/></Relationships>
</file>

<file path=xl/drawings/_rels/drawing3.xml.rels><?xml version="1.0" encoding="UTF-8" standalone="yes"?>
<Relationships xmlns="http://schemas.openxmlformats.org/package/2006/relationships"><Relationship Id="rId3" Type="http://schemas.openxmlformats.org/officeDocument/2006/relationships/hyperlink" Target="https://intelligentbuildings.com/outcomes/smart-building/" TargetMode="External"/><Relationship Id="rId2" Type="http://schemas.microsoft.com/office/2007/relationships/hdphoto" Target="../media/hdphoto1.wdp"/><Relationship Id="rId1" Type="http://schemas.openxmlformats.org/officeDocument/2006/relationships/image" Target="../media/image2.png"/><Relationship Id="rId6" Type="http://schemas.openxmlformats.org/officeDocument/2006/relationships/hyperlink" Target="#'Karyawan Resign'!A1"/><Relationship Id="rId5" Type="http://schemas.openxmlformats.org/officeDocument/2006/relationships/hyperlink" Target="#Gaji!A1"/><Relationship Id="rId4" Type="http://schemas.openxmlformats.org/officeDocument/2006/relationships/hyperlink" Target="#Dashboard!A1"/></Relationships>
</file>

<file path=xl/drawings/drawing1.xml><?xml version="1.0" encoding="utf-8"?>
<xdr:wsDr xmlns:xdr="http://schemas.openxmlformats.org/drawingml/2006/spreadsheetDrawing" xmlns:a="http://schemas.openxmlformats.org/drawingml/2006/main">
  <xdr:twoCellAnchor>
    <xdr:from>
      <xdr:col>0</xdr:col>
      <xdr:colOff>0</xdr:colOff>
      <xdr:row>2</xdr:row>
      <xdr:rowOff>9070</xdr:rowOff>
    </xdr:from>
    <xdr:to>
      <xdr:col>3</xdr:col>
      <xdr:colOff>7056</xdr:colOff>
      <xdr:row>28</xdr:row>
      <xdr:rowOff>25399</xdr:rowOff>
    </xdr:to>
    <xdr:sp macro="" textlink="">
      <xdr:nvSpPr>
        <xdr:cNvPr id="2" name="Rectangle 1">
          <a:extLst>
            <a:ext uri="{FF2B5EF4-FFF2-40B4-BE49-F238E27FC236}">
              <a16:creationId xmlns:a16="http://schemas.microsoft.com/office/drawing/2014/main" id="{60C4FF00-61AB-40C3-B283-6E5BA45F1FA4}"/>
            </a:ext>
          </a:extLst>
        </xdr:cNvPr>
        <xdr:cNvSpPr/>
      </xdr:nvSpPr>
      <xdr:spPr>
        <a:xfrm>
          <a:off x="0" y="672292"/>
          <a:ext cx="2166056" cy="4934051"/>
        </a:xfrm>
        <a:prstGeom prst="rect">
          <a:avLst/>
        </a:prstGeom>
        <a:ln>
          <a:no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n-ID" sz="1100"/>
        </a:p>
      </xdr:txBody>
    </xdr:sp>
    <xdr:clientData/>
  </xdr:twoCellAnchor>
  <xdr:twoCellAnchor>
    <xdr:from>
      <xdr:col>0</xdr:col>
      <xdr:colOff>0</xdr:colOff>
      <xdr:row>2</xdr:row>
      <xdr:rowOff>9070</xdr:rowOff>
    </xdr:from>
    <xdr:to>
      <xdr:col>3</xdr:col>
      <xdr:colOff>14111</xdr:colOff>
      <xdr:row>28</xdr:row>
      <xdr:rowOff>36287</xdr:rowOff>
    </xdr:to>
    <xdr:sp macro="" textlink="">
      <xdr:nvSpPr>
        <xdr:cNvPr id="18" name="Rectangle: Top Corners Rounded 17">
          <a:extLst>
            <a:ext uri="{FF2B5EF4-FFF2-40B4-BE49-F238E27FC236}">
              <a16:creationId xmlns:a16="http://schemas.microsoft.com/office/drawing/2014/main" id="{C55DCABD-0BF8-44F4-B77D-C7520B970765}"/>
            </a:ext>
          </a:extLst>
        </xdr:cNvPr>
        <xdr:cNvSpPr/>
      </xdr:nvSpPr>
      <xdr:spPr>
        <a:xfrm rot="16200000">
          <a:off x="-1362732" y="2024945"/>
          <a:ext cx="4889503" cy="2164040"/>
        </a:xfrm>
        <a:prstGeom prst="round2SameRect">
          <a:avLst>
            <a:gd name="adj1" fmla="val 25833"/>
            <a:gd name="adj2" fmla="val 0"/>
          </a:avLst>
        </a:prstGeom>
        <a:blipFill dpi="0" rotWithShape="1">
          <a:blip xmlns:r="http://schemas.openxmlformats.org/officeDocument/2006/relationships" r:embed="rId1">
            <a:alphaModFix amt="41000"/>
            <a:extLst>
              <a:ext uri="{BEBA8EAE-BF5A-486C-A8C5-ECC9F3942E4B}">
                <a14:imgProps xmlns:a14="http://schemas.microsoft.com/office/drawing/2010/main">
                  <a14:imgLayer r:embed="rId2">
                    <a14:imgEffect>
                      <a14:saturation sat="33000"/>
                    </a14:imgEffect>
                    <a14:imgEffect>
                      <a14:brightnessContrast bright="-40000" contrast="-20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rcRect/>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3</xdr:col>
      <xdr:colOff>86430</xdr:colOff>
      <xdr:row>2</xdr:row>
      <xdr:rowOff>59192</xdr:rowOff>
    </xdr:from>
    <xdr:to>
      <xdr:col>6</xdr:col>
      <xdr:colOff>79374</xdr:colOff>
      <xdr:row>6</xdr:row>
      <xdr:rowOff>106589</xdr:rowOff>
    </xdr:to>
    <xdr:grpSp>
      <xdr:nvGrpSpPr>
        <xdr:cNvPr id="21" name="Group 20">
          <a:extLst>
            <a:ext uri="{FF2B5EF4-FFF2-40B4-BE49-F238E27FC236}">
              <a16:creationId xmlns:a16="http://schemas.microsoft.com/office/drawing/2014/main" id="{F2CA924A-9450-4664-96FE-571E0D50D2CA}"/>
            </a:ext>
          </a:extLst>
        </xdr:cNvPr>
        <xdr:cNvGrpSpPr/>
      </xdr:nvGrpSpPr>
      <xdr:grpSpPr>
        <a:xfrm>
          <a:off x="2226293" y="720288"/>
          <a:ext cx="2132807" cy="778082"/>
          <a:chOff x="2150181" y="646567"/>
          <a:chExt cx="2136069" cy="777647"/>
        </a:xfrm>
      </xdr:grpSpPr>
      <xdr:sp macro="" textlink="Gender!B6">
        <xdr:nvSpPr>
          <xdr:cNvPr id="19" name="Flowchart: Process 18">
            <a:extLst>
              <a:ext uri="{FF2B5EF4-FFF2-40B4-BE49-F238E27FC236}">
                <a16:creationId xmlns:a16="http://schemas.microsoft.com/office/drawing/2014/main" id="{6DFF67C0-9FC6-4355-875A-F56ECEF0167A}"/>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C5698E40-CDF2-40FC-A7F1-272A954E563D}" type="TxLink">
              <a:rPr lang="en-US" sz="3600" b="1" i="0" u="none" strike="noStrike">
                <a:solidFill>
                  <a:schemeClr val="accent1">
                    <a:lumMod val="50000"/>
                  </a:schemeClr>
                </a:solidFill>
                <a:latin typeface="Calibri"/>
                <a:ea typeface="Calibri"/>
                <a:cs typeface="Calibri"/>
              </a:rPr>
              <a:pPr algn="ctr"/>
              <a:t>1000</a:t>
            </a:fld>
            <a:endParaRPr lang="en-ID" sz="3600" b="1">
              <a:solidFill>
                <a:schemeClr val="accent1">
                  <a:lumMod val="50000"/>
                </a:schemeClr>
              </a:solidFill>
            </a:endParaRPr>
          </a:p>
        </xdr:txBody>
      </xdr:sp>
      <xdr:sp macro="" textlink="">
        <xdr:nvSpPr>
          <xdr:cNvPr id="20" name="TextBox 19">
            <a:extLst>
              <a:ext uri="{FF2B5EF4-FFF2-40B4-BE49-F238E27FC236}">
                <a16:creationId xmlns:a16="http://schemas.microsoft.com/office/drawing/2014/main" id="{448ADEC4-0EAA-44B0-ADF1-31346D43EA0E}"/>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TOTAL KARYAWAN</a:t>
            </a:r>
          </a:p>
        </xdr:txBody>
      </xdr:sp>
    </xdr:grpSp>
    <xdr:clientData/>
  </xdr:twoCellAnchor>
  <xdr:twoCellAnchor>
    <xdr:from>
      <xdr:col>6</xdr:col>
      <xdr:colOff>353448</xdr:colOff>
      <xdr:row>2</xdr:row>
      <xdr:rowOff>47128</xdr:rowOff>
    </xdr:from>
    <xdr:to>
      <xdr:col>9</xdr:col>
      <xdr:colOff>346392</xdr:colOff>
      <xdr:row>6</xdr:row>
      <xdr:rowOff>94525</xdr:rowOff>
    </xdr:to>
    <xdr:grpSp>
      <xdr:nvGrpSpPr>
        <xdr:cNvPr id="22" name="Group 21">
          <a:extLst>
            <a:ext uri="{FF2B5EF4-FFF2-40B4-BE49-F238E27FC236}">
              <a16:creationId xmlns:a16="http://schemas.microsoft.com/office/drawing/2014/main" id="{9687685B-0483-4B90-9ADF-44E5E5F1F3A2}"/>
            </a:ext>
          </a:extLst>
        </xdr:cNvPr>
        <xdr:cNvGrpSpPr/>
      </xdr:nvGrpSpPr>
      <xdr:grpSpPr>
        <a:xfrm>
          <a:off x="4633174" y="708224"/>
          <a:ext cx="2132807" cy="778082"/>
          <a:chOff x="2150181" y="646567"/>
          <a:chExt cx="2136069" cy="777647"/>
        </a:xfrm>
      </xdr:grpSpPr>
      <xdr:sp macro="" textlink="Gender!B5">
        <xdr:nvSpPr>
          <xdr:cNvPr id="23" name="Flowchart: Process 22">
            <a:extLst>
              <a:ext uri="{FF2B5EF4-FFF2-40B4-BE49-F238E27FC236}">
                <a16:creationId xmlns:a16="http://schemas.microsoft.com/office/drawing/2014/main" id="{C909580E-0D80-4A85-8EA8-32ADFDD54630}"/>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A2837387-2B47-476A-9B70-B16A970B2323}" type="TxLink">
              <a:rPr lang="en-US" sz="3600" b="1" i="0" u="none" strike="noStrike">
                <a:solidFill>
                  <a:schemeClr val="accent1">
                    <a:lumMod val="50000"/>
                  </a:schemeClr>
                </a:solidFill>
                <a:latin typeface="Calibri"/>
                <a:ea typeface="Calibri"/>
                <a:cs typeface="Calibri"/>
              </a:rPr>
              <a:pPr algn="ctr"/>
              <a:t>482</a:t>
            </a:fld>
            <a:endParaRPr lang="en-ID" sz="3600" b="1">
              <a:solidFill>
                <a:schemeClr val="accent1">
                  <a:lumMod val="50000"/>
                </a:schemeClr>
              </a:solidFill>
            </a:endParaRPr>
          </a:p>
        </xdr:txBody>
      </xdr:sp>
      <xdr:sp macro="" textlink="">
        <xdr:nvSpPr>
          <xdr:cNvPr id="24" name="TextBox 23">
            <a:extLst>
              <a:ext uri="{FF2B5EF4-FFF2-40B4-BE49-F238E27FC236}">
                <a16:creationId xmlns:a16="http://schemas.microsoft.com/office/drawing/2014/main" id="{FCF70856-C31E-4D9A-A7EB-1A349074B512}"/>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TOTAL MALE</a:t>
            </a:r>
          </a:p>
        </xdr:txBody>
      </xdr:sp>
    </xdr:grpSp>
    <xdr:clientData/>
  </xdr:twoCellAnchor>
  <xdr:twoCellAnchor>
    <xdr:from>
      <xdr:col>9</xdr:col>
      <xdr:colOff>620466</xdr:colOff>
      <xdr:row>2</xdr:row>
      <xdr:rowOff>51150</xdr:rowOff>
    </xdr:from>
    <xdr:to>
      <xdr:col>12</xdr:col>
      <xdr:colOff>613410</xdr:colOff>
      <xdr:row>6</xdr:row>
      <xdr:rowOff>98547</xdr:rowOff>
    </xdr:to>
    <xdr:grpSp>
      <xdr:nvGrpSpPr>
        <xdr:cNvPr id="25" name="Group 24">
          <a:extLst>
            <a:ext uri="{FF2B5EF4-FFF2-40B4-BE49-F238E27FC236}">
              <a16:creationId xmlns:a16="http://schemas.microsoft.com/office/drawing/2014/main" id="{9DA8691C-B604-4E18-B439-B147B37540BF}"/>
            </a:ext>
          </a:extLst>
        </xdr:cNvPr>
        <xdr:cNvGrpSpPr/>
      </xdr:nvGrpSpPr>
      <xdr:grpSpPr>
        <a:xfrm>
          <a:off x="7040055" y="712246"/>
          <a:ext cx="2132807" cy="778082"/>
          <a:chOff x="2150181" y="646567"/>
          <a:chExt cx="2136069" cy="777647"/>
        </a:xfrm>
      </xdr:grpSpPr>
      <xdr:sp macro="" textlink="Gender!B4">
        <xdr:nvSpPr>
          <xdr:cNvPr id="26" name="Flowchart: Process 25">
            <a:extLst>
              <a:ext uri="{FF2B5EF4-FFF2-40B4-BE49-F238E27FC236}">
                <a16:creationId xmlns:a16="http://schemas.microsoft.com/office/drawing/2014/main" id="{71278353-A04E-42DB-96AD-0AC13A2A9E61}"/>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49496C5-81C1-418C-AE1F-CDEDEEB9223B}" type="TxLink">
              <a:rPr lang="en-US" sz="3600" b="1" i="0" u="none" strike="noStrike">
                <a:solidFill>
                  <a:schemeClr val="accent1">
                    <a:lumMod val="50000"/>
                  </a:schemeClr>
                </a:solidFill>
                <a:latin typeface="Calibri"/>
                <a:ea typeface="Calibri"/>
                <a:cs typeface="Calibri"/>
              </a:rPr>
              <a:pPr algn="ctr"/>
              <a:t>518</a:t>
            </a:fld>
            <a:endParaRPr lang="en-ID" sz="3600" b="1">
              <a:solidFill>
                <a:schemeClr val="accent1">
                  <a:lumMod val="50000"/>
                </a:schemeClr>
              </a:solidFill>
            </a:endParaRPr>
          </a:p>
        </xdr:txBody>
      </xdr:sp>
      <xdr:sp macro="" textlink="">
        <xdr:nvSpPr>
          <xdr:cNvPr id="27" name="TextBox 26">
            <a:extLst>
              <a:ext uri="{FF2B5EF4-FFF2-40B4-BE49-F238E27FC236}">
                <a16:creationId xmlns:a16="http://schemas.microsoft.com/office/drawing/2014/main" id="{0F699038-2E2A-4BD3-B6F1-58B4B30B49F5}"/>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TOTAL FEMALE</a:t>
            </a:r>
          </a:p>
        </xdr:txBody>
      </xdr:sp>
    </xdr:grpSp>
    <xdr:clientData/>
  </xdr:twoCellAnchor>
  <xdr:twoCellAnchor>
    <xdr:from>
      <xdr:col>13</xdr:col>
      <xdr:colOff>167817</xdr:colOff>
      <xdr:row>2</xdr:row>
      <xdr:rowOff>43106</xdr:rowOff>
    </xdr:from>
    <xdr:to>
      <xdr:col>16</xdr:col>
      <xdr:colOff>160761</xdr:colOff>
      <xdr:row>6</xdr:row>
      <xdr:rowOff>90503</xdr:rowOff>
    </xdr:to>
    <xdr:grpSp>
      <xdr:nvGrpSpPr>
        <xdr:cNvPr id="28" name="Group 27">
          <a:extLst>
            <a:ext uri="{FF2B5EF4-FFF2-40B4-BE49-F238E27FC236}">
              <a16:creationId xmlns:a16="http://schemas.microsoft.com/office/drawing/2014/main" id="{5451E5FD-7EC2-47A1-BFF1-2C0EFEC018D1}"/>
            </a:ext>
          </a:extLst>
        </xdr:cNvPr>
        <xdr:cNvGrpSpPr/>
      </xdr:nvGrpSpPr>
      <xdr:grpSpPr>
        <a:xfrm>
          <a:off x="9440557" y="704202"/>
          <a:ext cx="2132807" cy="778082"/>
          <a:chOff x="2150181" y="646567"/>
          <a:chExt cx="2136069" cy="777647"/>
        </a:xfrm>
      </xdr:grpSpPr>
      <xdr:sp macro="" textlink="Gender!B15">
        <xdr:nvSpPr>
          <xdr:cNvPr id="29" name="Flowchart: Process 28">
            <a:extLst>
              <a:ext uri="{FF2B5EF4-FFF2-40B4-BE49-F238E27FC236}">
                <a16:creationId xmlns:a16="http://schemas.microsoft.com/office/drawing/2014/main" id="{9EEDC56C-B563-4921-BA22-F7C253CBFA01}"/>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02F697D7-5872-492C-B251-B7554C163A9F}" type="TxLink">
              <a:rPr lang="en-US" sz="3600" b="1" i="0" u="none" strike="noStrike">
                <a:solidFill>
                  <a:schemeClr val="accent1">
                    <a:lumMod val="50000"/>
                  </a:schemeClr>
                </a:solidFill>
                <a:latin typeface="Calibri"/>
                <a:ea typeface="Calibri"/>
                <a:cs typeface="Calibri"/>
              </a:rPr>
              <a:pPr algn="ctr"/>
              <a:t>$57,127</a:t>
            </a:fld>
            <a:endParaRPr lang="en-ID" sz="3600" b="1">
              <a:solidFill>
                <a:schemeClr val="accent1">
                  <a:lumMod val="50000"/>
                </a:schemeClr>
              </a:solidFill>
            </a:endParaRPr>
          </a:p>
        </xdr:txBody>
      </xdr:sp>
      <xdr:sp macro="" textlink="">
        <xdr:nvSpPr>
          <xdr:cNvPr id="30" name="TextBox 29">
            <a:extLst>
              <a:ext uri="{FF2B5EF4-FFF2-40B4-BE49-F238E27FC236}">
                <a16:creationId xmlns:a16="http://schemas.microsoft.com/office/drawing/2014/main" id="{72CD432B-493D-4BF3-901B-87E33507DF5D}"/>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AVG</a:t>
            </a:r>
            <a:r>
              <a:rPr lang="en-ID" sz="1100" b="1" baseline="0">
                <a:solidFill>
                  <a:schemeClr val="accent1">
                    <a:lumMod val="50000"/>
                  </a:schemeClr>
                </a:solidFill>
                <a:latin typeface="+mj-lt"/>
              </a:rPr>
              <a:t> LOW INCOME</a:t>
            </a:r>
            <a:endParaRPr lang="en-ID" sz="1100" b="1">
              <a:solidFill>
                <a:schemeClr val="accent1">
                  <a:lumMod val="50000"/>
                </a:schemeClr>
              </a:solidFill>
              <a:latin typeface="+mj-lt"/>
            </a:endParaRPr>
          </a:p>
        </xdr:txBody>
      </xdr:sp>
    </xdr:grpSp>
    <xdr:clientData/>
  </xdr:twoCellAnchor>
  <xdr:twoCellAnchor>
    <xdr:from>
      <xdr:col>16</xdr:col>
      <xdr:colOff>434835</xdr:colOff>
      <xdr:row>2</xdr:row>
      <xdr:rowOff>39084</xdr:rowOff>
    </xdr:from>
    <xdr:to>
      <xdr:col>19</xdr:col>
      <xdr:colOff>427779</xdr:colOff>
      <xdr:row>6</xdr:row>
      <xdr:rowOff>86481</xdr:rowOff>
    </xdr:to>
    <xdr:grpSp>
      <xdr:nvGrpSpPr>
        <xdr:cNvPr id="31" name="Group 30">
          <a:extLst>
            <a:ext uri="{FF2B5EF4-FFF2-40B4-BE49-F238E27FC236}">
              <a16:creationId xmlns:a16="http://schemas.microsoft.com/office/drawing/2014/main" id="{C852CE1E-D153-4AA2-8EDF-9C691B6FF333}"/>
            </a:ext>
          </a:extLst>
        </xdr:cNvPr>
        <xdr:cNvGrpSpPr/>
      </xdr:nvGrpSpPr>
      <xdr:grpSpPr>
        <a:xfrm>
          <a:off x="11847438" y="700180"/>
          <a:ext cx="2132807" cy="778082"/>
          <a:chOff x="2150181" y="646567"/>
          <a:chExt cx="2136069" cy="777647"/>
        </a:xfrm>
      </xdr:grpSpPr>
      <xdr:sp macro="" textlink="Gender!B16">
        <xdr:nvSpPr>
          <xdr:cNvPr id="32" name="Flowchart: Process 31">
            <a:extLst>
              <a:ext uri="{FF2B5EF4-FFF2-40B4-BE49-F238E27FC236}">
                <a16:creationId xmlns:a16="http://schemas.microsoft.com/office/drawing/2014/main" id="{B9A4A176-414B-447D-8FB9-389DEB76DAC2}"/>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4D3006F8-2F5B-4E5B-8F8D-47663B248545}" type="TxLink">
              <a:rPr lang="en-US" sz="3600" b="1" i="0" u="none" strike="noStrike">
                <a:solidFill>
                  <a:schemeClr val="accent1">
                    <a:lumMod val="50000"/>
                  </a:schemeClr>
                </a:solidFill>
                <a:latin typeface="Calibri"/>
                <a:ea typeface="Calibri"/>
                <a:cs typeface="Calibri"/>
              </a:rPr>
              <a:pPr algn="ctr"/>
              <a:t>$97,161</a:t>
            </a:fld>
            <a:endParaRPr lang="en-ID" sz="3600" b="1">
              <a:solidFill>
                <a:schemeClr val="accent1">
                  <a:lumMod val="50000"/>
                </a:schemeClr>
              </a:solidFill>
            </a:endParaRPr>
          </a:p>
        </xdr:txBody>
      </xdr:sp>
      <xdr:sp macro="" textlink="">
        <xdr:nvSpPr>
          <xdr:cNvPr id="33" name="TextBox 32">
            <a:extLst>
              <a:ext uri="{FF2B5EF4-FFF2-40B4-BE49-F238E27FC236}">
                <a16:creationId xmlns:a16="http://schemas.microsoft.com/office/drawing/2014/main" id="{12C10F35-8C90-4542-A926-6DAADA452C8C}"/>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AVG</a:t>
            </a:r>
            <a:r>
              <a:rPr lang="en-ID" sz="1100" b="1" baseline="0">
                <a:solidFill>
                  <a:schemeClr val="accent1">
                    <a:lumMod val="50000"/>
                  </a:schemeClr>
                </a:solidFill>
                <a:latin typeface="+mj-lt"/>
              </a:rPr>
              <a:t> MIDDLE INCOME</a:t>
            </a:r>
            <a:endParaRPr lang="en-ID" sz="1100" b="1">
              <a:solidFill>
                <a:schemeClr val="accent1">
                  <a:lumMod val="50000"/>
                </a:schemeClr>
              </a:solidFill>
              <a:latin typeface="+mj-lt"/>
            </a:endParaRPr>
          </a:p>
        </xdr:txBody>
      </xdr:sp>
    </xdr:grpSp>
    <xdr:clientData/>
  </xdr:twoCellAnchor>
  <xdr:twoCellAnchor>
    <xdr:from>
      <xdr:col>19</xdr:col>
      <xdr:colOff>701852</xdr:colOff>
      <xdr:row>2</xdr:row>
      <xdr:rowOff>55172</xdr:rowOff>
    </xdr:from>
    <xdr:to>
      <xdr:col>22</xdr:col>
      <xdr:colOff>701146</xdr:colOff>
      <xdr:row>6</xdr:row>
      <xdr:rowOff>102569</xdr:rowOff>
    </xdr:to>
    <xdr:grpSp>
      <xdr:nvGrpSpPr>
        <xdr:cNvPr id="34" name="Group 33">
          <a:extLst>
            <a:ext uri="{FF2B5EF4-FFF2-40B4-BE49-F238E27FC236}">
              <a16:creationId xmlns:a16="http://schemas.microsoft.com/office/drawing/2014/main" id="{5CCBB72C-36AA-48A5-BD5D-2571890A20A3}"/>
            </a:ext>
          </a:extLst>
        </xdr:cNvPr>
        <xdr:cNvGrpSpPr/>
      </xdr:nvGrpSpPr>
      <xdr:grpSpPr>
        <a:xfrm>
          <a:off x="14254318" y="716268"/>
          <a:ext cx="2139157" cy="778082"/>
          <a:chOff x="2150181" y="646567"/>
          <a:chExt cx="2136069" cy="777647"/>
        </a:xfrm>
      </xdr:grpSpPr>
      <xdr:sp macro="" textlink="Gender!B17">
        <xdr:nvSpPr>
          <xdr:cNvPr id="35" name="Flowchart: Process 34">
            <a:extLst>
              <a:ext uri="{FF2B5EF4-FFF2-40B4-BE49-F238E27FC236}">
                <a16:creationId xmlns:a16="http://schemas.microsoft.com/office/drawing/2014/main" id="{AA6E9904-A54C-44C3-B26C-A83B251DFD4B}"/>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2EC764F9-9ED5-4ED2-B6DC-296903FE5D1F}" type="TxLink">
              <a:rPr lang="en-US" sz="3600" b="1" i="0" u="none" strike="noStrike">
                <a:solidFill>
                  <a:schemeClr val="accent1">
                    <a:lumMod val="50000"/>
                  </a:schemeClr>
                </a:solidFill>
                <a:latin typeface="Calibri"/>
                <a:ea typeface="Calibri"/>
                <a:cs typeface="Calibri"/>
              </a:rPr>
              <a:pPr algn="ctr"/>
              <a:t>$185,778</a:t>
            </a:fld>
            <a:endParaRPr lang="en-ID" sz="3600" b="1">
              <a:solidFill>
                <a:schemeClr val="accent1">
                  <a:lumMod val="50000"/>
                </a:schemeClr>
              </a:solidFill>
            </a:endParaRPr>
          </a:p>
        </xdr:txBody>
      </xdr:sp>
      <xdr:sp macro="" textlink="">
        <xdr:nvSpPr>
          <xdr:cNvPr id="36" name="TextBox 35">
            <a:extLst>
              <a:ext uri="{FF2B5EF4-FFF2-40B4-BE49-F238E27FC236}">
                <a16:creationId xmlns:a16="http://schemas.microsoft.com/office/drawing/2014/main" id="{93BA573C-53D8-4AF5-9E7A-7E54982B88E0}"/>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AVG HIGH INCOME</a:t>
            </a:r>
          </a:p>
        </xdr:txBody>
      </xdr:sp>
    </xdr:grpSp>
    <xdr:clientData/>
  </xdr:twoCellAnchor>
  <xdr:twoCellAnchor editAs="oneCell">
    <xdr:from>
      <xdr:col>3</xdr:col>
      <xdr:colOff>95248</xdr:colOff>
      <xdr:row>7</xdr:row>
      <xdr:rowOff>0</xdr:rowOff>
    </xdr:from>
    <xdr:to>
      <xdr:col>9</xdr:col>
      <xdr:colOff>285749</xdr:colOff>
      <xdr:row>12</xdr:row>
      <xdr:rowOff>140250</xdr:rowOff>
    </xdr:to>
    <mc:AlternateContent xmlns:mc="http://schemas.openxmlformats.org/markup-compatibility/2006" xmlns:a14="http://schemas.microsoft.com/office/drawing/2010/main">
      <mc:Choice Requires="a14">
        <xdr:graphicFrame macro="">
          <xdr:nvGraphicFramePr>
            <xdr:cNvPr id="37" name="Nama Bulan">
              <a:extLst>
                <a:ext uri="{FF2B5EF4-FFF2-40B4-BE49-F238E27FC236}">
                  <a16:creationId xmlns:a16="http://schemas.microsoft.com/office/drawing/2014/main" id="{D15D1F38-7382-4881-A960-DC61EC1D15ED}"/>
                </a:ext>
              </a:extLst>
            </xdr:cNvPr>
            <xdr:cNvGraphicFramePr/>
          </xdr:nvGraphicFramePr>
          <xdr:xfrm>
            <a:off x="0" y="0"/>
            <a:ext cx="0" cy="0"/>
          </xdr:xfrm>
          <a:graphic>
            <a:graphicData uri="http://schemas.microsoft.com/office/drawing/2010/slicer">
              <sle:slicer xmlns:sle="http://schemas.microsoft.com/office/drawing/2010/slicer" name="Nama Bulan"/>
            </a:graphicData>
          </a:graphic>
        </xdr:graphicFrame>
      </mc:Choice>
      <mc:Fallback xmlns="">
        <xdr:sp macro="" textlink="">
          <xdr:nvSpPr>
            <xdr:cNvPr id="0" name=""/>
            <xdr:cNvSpPr>
              <a:spLocks noTextEdit="1"/>
            </xdr:cNvSpPr>
          </xdr:nvSpPr>
          <xdr:spPr>
            <a:xfrm>
              <a:off x="2235111" y="1574452"/>
              <a:ext cx="4470227" cy="1201483"/>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624416</xdr:colOff>
      <xdr:row>7</xdr:row>
      <xdr:rowOff>0</xdr:rowOff>
    </xdr:from>
    <xdr:to>
      <xdr:col>22</xdr:col>
      <xdr:colOff>709082</xdr:colOff>
      <xdr:row>12</xdr:row>
      <xdr:rowOff>140250</xdr:rowOff>
    </xdr:to>
    <mc:AlternateContent xmlns:mc="http://schemas.openxmlformats.org/markup-compatibility/2006" xmlns:a14="http://schemas.microsoft.com/office/drawing/2010/main">
      <mc:Choice Requires="a14">
        <xdr:graphicFrame macro="">
          <xdr:nvGraphicFramePr>
            <xdr:cNvPr id="38" name="Year">
              <a:extLst>
                <a:ext uri="{FF2B5EF4-FFF2-40B4-BE49-F238E27FC236}">
                  <a16:creationId xmlns:a16="http://schemas.microsoft.com/office/drawing/2014/main" id="{397F7EEC-0C90-4363-AB9A-1C713BFEC25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7044005" y="1574452"/>
              <a:ext cx="9357406" cy="1201483"/>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83607</xdr:colOff>
      <xdr:row>13</xdr:row>
      <xdr:rowOff>52387</xdr:rowOff>
    </xdr:from>
    <xdr:to>
      <xdr:col>9</xdr:col>
      <xdr:colOff>427566</xdr:colOff>
      <xdr:row>27</xdr:row>
      <xdr:rowOff>15346</xdr:rowOff>
    </xdr:to>
    <mc:AlternateContent xmlns:mc="http://schemas.openxmlformats.org/markup-compatibility/2006">
      <mc:Choice xmlns:cx4="http://schemas.microsoft.com/office/drawing/2016/5/10/chartex" Requires="cx4">
        <xdr:graphicFrame macro="">
          <xdr:nvGraphicFramePr>
            <xdr:cNvPr id="39" name="Chart 38">
              <a:extLst>
                <a:ext uri="{FF2B5EF4-FFF2-40B4-BE49-F238E27FC236}">
                  <a16:creationId xmlns:a16="http://schemas.microsoft.com/office/drawing/2014/main" id="{2E0F3F0D-73F9-4E85-BF7D-FC9C37E3208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2236257" y="2884487"/>
              <a:ext cx="4649259" cy="2541059"/>
            </a:xfrm>
            <a:prstGeom prst="rect">
              <a:avLst/>
            </a:prstGeom>
            <a:solidFill>
              <a:prstClr val="white"/>
            </a:solidFill>
            <a:ln w="1">
              <a:solidFill>
                <a:prstClr val="green"/>
              </a:solidFill>
            </a:ln>
          </xdr:spPr>
          <xdr:txBody>
            <a:bodyPr vertOverflow="clip" horzOverflow="clip"/>
            <a:lstStyle/>
            <a:p>
              <a:r>
                <a:rPr lang="en-ID"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594254</xdr:colOff>
      <xdr:row>13</xdr:row>
      <xdr:rowOff>31750</xdr:rowOff>
    </xdr:from>
    <xdr:to>
      <xdr:col>16</xdr:col>
      <xdr:colOff>636587</xdr:colOff>
      <xdr:row>27</xdr:row>
      <xdr:rowOff>25400</xdr:rowOff>
    </xdr:to>
    <mc:AlternateContent xmlns:mc="http://schemas.openxmlformats.org/markup-compatibility/2006">
      <mc:Choice xmlns:cx1="http://schemas.microsoft.com/office/drawing/2015/9/8/chartex" Requires="cx1">
        <xdr:graphicFrame macro="">
          <xdr:nvGraphicFramePr>
            <xdr:cNvPr id="40" name="Chart 39">
              <a:extLst>
                <a:ext uri="{FF2B5EF4-FFF2-40B4-BE49-F238E27FC236}">
                  <a16:creationId xmlns:a16="http://schemas.microsoft.com/office/drawing/2014/main" id="{97AB9320-8D7B-4216-A131-F3ACF9904BB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7052204" y="2863850"/>
              <a:ext cx="5065183" cy="2571750"/>
            </a:xfrm>
            <a:prstGeom prst="rect">
              <a:avLst/>
            </a:prstGeom>
            <a:solidFill>
              <a:prstClr val="white"/>
            </a:solidFill>
            <a:ln w="1">
              <a:solidFill>
                <a:prstClr val="green"/>
              </a:solidFill>
            </a:ln>
          </xdr:spPr>
          <xdr:txBody>
            <a:bodyPr vertOverflow="clip" horzOverflow="clip"/>
            <a:lstStyle/>
            <a:p>
              <a:r>
                <a:rPr lang="en-ID"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17</xdr:col>
      <xdr:colOff>79375</xdr:colOff>
      <xdr:row>13</xdr:row>
      <xdr:rowOff>56356</xdr:rowOff>
    </xdr:from>
    <xdr:to>
      <xdr:col>23</xdr:col>
      <xdr:colOff>10584</xdr:colOff>
      <xdr:row>27</xdr:row>
      <xdr:rowOff>21431</xdr:rowOff>
    </xdr:to>
    <xdr:graphicFrame macro="">
      <xdr:nvGraphicFramePr>
        <xdr:cNvPr id="41" name="Chart 40">
          <a:extLst>
            <a:ext uri="{FF2B5EF4-FFF2-40B4-BE49-F238E27FC236}">
              <a16:creationId xmlns:a16="http://schemas.microsoft.com/office/drawing/2014/main" id="{E1231BB7-1FDD-4585-A618-DAA66FCDA6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408516</xdr:colOff>
      <xdr:row>5</xdr:row>
      <xdr:rowOff>31749</xdr:rowOff>
    </xdr:from>
    <xdr:to>
      <xdr:col>2</xdr:col>
      <xdr:colOff>410936</xdr:colOff>
      <xdr:row>8</xdr:row>
      <xdr:rowOff>36586</xdr:rowOff>
    </xdr:to>
    <xdr:sp macro="" textlink="">
      <xdr:nvSpPr>
        <xdr:cNvPr id="46" name="Flowchart: Process 45">
          <a:hlinkClick xmlns:r="http://schemas.openxmlformats.org/officeDocument/2006/relationships" r:id="rId7"/>
          <a:extLst>
            <a:ext uri="{FF2B5EF4-FFF2-40B4-BE49-F238E27FC236}">
              <a16:creationId xmlns:a16="http://schemas.microsoft.com/office/drawing/2014/main" id="{8DA32ACF-6DE4-4650-BCC1-F3917CEC32A2}"/>
            </a:ext>
          </a:extLst>
        </xdr:cNvPr>
        <xdr:cNvSpPr/>
      </xdr:nvSpPr>
      <xdr:spPr>
        <a:xfrm>
          <a:off x="408516" y="1263649"/>
          <a:ext cx="1450220" cy="576337"/>
        </a:xfrm>
        <a:prstGeom prst="flowChartProcess">
          <a:avLst/>
        </a:prstGeom>
        <a:gradFill flip="none" rotWithShape="1">
          <a:gsLst>
            <a:gs pos="0">
              <a:schemeClr val="accent1">
                <a:tint val="66000"/>
                <a:satMod val="160000"/>
                <a:alpha val="62000"/>
                <a:lumMod val="59000"/>
              </a:schemeClr>
            </a:gs>
            <a:gs pos="43000">
              <a:schemeClr val="accent1">
                <a:tint val="44500"/>
                <a:satMod val="160000"/>
                <a:alpha val="59000"/>
                <a:lumMod val="84000"/>
                <a:lumOff val="16000"/>
              </a:schemeClr>
            </a:gs>
            <a:gs pos="87000">
              <a:schemeClr val="accent1">
                <a:tint val="23500"/>
                <a:satMod val="160000"/>
                <a:alpha val="76000"/>
              </a:schemeClr>
            </a:gs>
          </a:gsLst>
          <a:lin ang="16200000" scaled="1"/>
          <a:tileRect/>
        </a:gradFill>
        <a:ln w="57150">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1800" b="1">
              <a:solidFill>
                <a:schemeClr val="accent1">
                  <a:lumMod val="50000"/>
                </a:schemeClr>
              </a:solidFill>
            </a:rPr>
            <a:t>Summary</a:t>
          </a:r>
        </a:p>
      </xdr:txBody>
    </xdr:sp>
    <xdr:clientData/>
  </xdr:twoCellAnchor>
  <xdr:twoCellAnchor>
    <xdr:from>
      <xdr:col>0</xdr:col>
      <xdr:colOff>408516</xdr:colOff>
      <xdr:row>10</xdr:row>
      <xdr:rowOff>89505</xdr:rowOff>
    </xdr:from>
    <xdr:to>
      <xdr:col>2</xdr:col>
      <xdr:colOff>410936</xdr:colOff>
      <xdr:row>12</xdr:row>
      <xdr:rowOff>170542</xdr:rowOff>
    </xdr:to>
    <xdr:sp macro="" textlink="">
      <xdr:nvSpPr>
        <xdr:cNvPr id="47" name="Flowchart: Process 46">
          <a:hlinkClick xmlns:r="http://schemas.openxmlformats.org/officeDocument/2006/relationships" r:id="rId8"/>
          <a:extLst>
            <a:ext uri="{FF2B5EF4-FFF2-40B4-BE49-F238E27FC236}">
              <a16:creationId xmlns:a16="http://schemas.microsoft.com/office/drawing/2014/main" id="{C6D1D35B-A859-4948-80B5-31FB8923CB40}"/>
            </a:ext>
          </a:extLst>
        </xdr:cNvPr>
        <xdr:cNvSpPr/>
      </xdr:nvSpPr>
      <xdr:spPr>
        <a:xfrm>
          <a:off x="408516" y="2273905"/>
          <a:ext cx="1450220" cy="601737"/>
        </a:xfrm>
        <a:prstGeom prst="flowChartProcess">
          <a:avLst/>
        </a:prstGeom>
        <a:gradFill flip="none" rotWithShape="1">
          <a:gsLst>
            <a:gs pos="0">
              <a:schemeClr val="accent1">
                <a:tint val="66000"/>
                <a:satMod val="160000"/>
                <a:alpha val="62000"/>
                <a:lumMod val="59000"/>
              </a:schemeClr>
            </a:gs>
            <a:gs pos="43000">
              <a:schemeClr val="accent1">
                <a:tint val="44500"/>
                <a:satMod val="160000"/>
                <a:alpha val="59000"/>
                <a:lumMod val="84000"/>
                <a:lumOff val="16000"/>
              </a:schemeClr>
            </a:gs>
            <a:gs pos="87000">
              <a:schemeClr val="accent1">
                <a:tint val="23500"/>
                <a:satMod val="160000"/>
                <a:alpha val="76000"/>
              </a:schemeClr>
            </a:gs>
          </a:gsLst>
          <a:lin ang="16200000" scaled="1"/>
          <a:tileRect/>
        </a:gradFill>
        <a:ln w="57150">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1800" b="1">
              <a:solidFill>
                <a:schemeClr val="accent1">
                  <a:lumMod val="50000"/>
                </a:schemeClr>
              </a:solidFill>
            </a:rPr>
            <a:t>Gaji</a:t>
          </a:r>
        </a:p>
      </xdr:txBody>
    </xdr:sp>
    <xdr:clientData/>
  </xdr:twoCellAnchor>
  <xdr:twoCellAnchor>
    <xdr:from>
      <xdr:col>0</xdr:col>
      <xdr:colOff>408516</xdr:colOff>
      <xdr:row>14</xdr:row>
      <xdr:rowOff>176289</xdr:rowOff>
    </xdr:from>
    <xdr:to>
      <xdr:col>2</xdr:col>
      <xdr:colOff>410936</xdr:colOff>
      <xdr:row>19</xdr:row>
      <xdr:rowOff>105832</xdr:rowOff>
    </xdr:to>
    <xdr:sp macro="" textlink="">
      <xdr:nvSpPr>
        <xdr:cNvPr id="48" name="Flowchart: Process 47">
          <a:hlinkClick xmlns:r="http://schemas.openxmlformats.org/officeDocument/2006/relationships" r:id="rId9"/>
          <a:extLst>
            <a:ext uri="{FF2B5EF4-FFF2-40B4-BE49-F238E27FC236}">
              <a16:creationId xmlns:a16="http://schemas.microsoft.com/office/drawing/2014/main" id="{3CFB738E-7F18-4DCE-A790-9BF553E7D740}"/>
            </a:ext>
          </a:extLst>
        </xdr:cNvPr>
        <xdr:cNvSpPr/>
      </xdr:nvSpPr>
      <xdr:spPr>
        <a:xfrm>
          <a:off x="408516" y="3262389"/>
          <a:ext cx="1450220" cy="882043"/>
        </a:xfrm>
        <a:prstGeom prst="flowChartProcess">
          <a:avLst/>
        </a:prstGeom>
        <a:gradFill flip="none" rotWithShape="1">
          <a:gsLst>
            <a:gs pos="0">
              <a:schemeClr val="accent1">
                <a:tint val="66000"/>
                <a:satMod val="160000"/>
                <a:alpha val="62000"/>
                <a:lumMod val="59000"/>
              </a:schemeClr>
            </a:gs>
            <a:gs pos="43000">
              <a:schemeClr val="accent1">
                <a:tint val="44500"/>
                <a:satMod val="160000"/>
                <a:alpha val="59000"/>
                <a:lumMod val="84000"/>
                <a:lumOff val="16000"/>
              </a:schemeClr>
            </a:gs>
            <a:gs pos="87000">
              <a:schemeClr val="accent1">
                <a:tint val="23500"/>
                <a:satMod val="160000"/>
                <a:alpha val="76000"/>
              </a:schemeClr>
            </a:gs>
          </a:gsLst>
          <a:lin ang="16200000" scaled="1"/>
          <a:tileRect/>
        </a:gradFill>
        <a:ln w="57150">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1800" b="1">
              <a:solidFill>
                <a:schemeClr val="accent1">
                  <a:lumMod val="50000"/>
                </a:schemeClr>
              </a:solidFill>
            </a:rPr>
            <a:t>Karyawan</a:t>
          </a:r>
          <a:r>
            <a:rPr lang="en-ID" sz="1800" b="1" baseline="0">
              <a:solidFill>
                <a:schemeClr val="accent1">
                  <a:lumMod val="50000"/>
                </a:schemeClr>
              </a:solidFill>
            </a:rPr>
            <a:t> Resign</a:t>
          </a:r>
          <a:endParaRPr lang="en-ID" sz="1800" b="1">
            <a:solidFill>
              <a:schemeClr val="accent1">
                <a:lumMod val="50000"/>
              </a:schemeClr>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2</xdr:row>
      <xdr:rowOff>9070</xdr:rowOff>
    </xdr:from>
    <xdr:to>
      <xdr:col>3</xdr:col>
      <xdr:colOff>7056</xdr:colOff>
      <xdr:row>31</xdr:row>
      <xdr:rowOff>10583</xdr:rowOff>
    </xdr:to>
    <xdr:sp macro="" textlink="">
      <xdr:nvSpPr>
        <xdr:cNvPr id="2" name="Rectangle 1">
          <a:extLst>
            <a:ext uri="{FF2B5EF4-FFF2-40B4-BE49-F238E27FC236}">
              <a16:creationId xmlns:a16="http://schemas.microsoft.com/office/drawing/2014/main" id="{B91BC717-F266-411E-AAC7-079ED77BEE81}"/>
            </a:ext>
          </a:extLst>
        </xdr:cNvPr>
        <xdr:cNvSpPr/>
      </xdr:nvSpPr>
      <xdr:spPr>
        <a:xfrm>
          <a:off x="0" y="665237"/>
          <a:ext cx="2166056" cy="5219096"/>
        </a:xfrm>
        <a:prstGeom prst="rect">
          <a:avLst/>
        </a:prstGeom>
        <a:ln>
          <a:no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n-ID" sz="1100"/>
        </a:p>
      </xdr:txBody>
    </xdr:sp>
    <xdr:clientData/>
  </xdr:twoCellAnchor>
  <xdr:twoCellAnchor>
    <xdr:from>
      <xdr:col>0</xdr:col>
      <xdr:colOff>2</xdr:colOff>
      <xdr:row>2</xdr:row>
      <xdr:rowOff>9070</xdr:rowOff>
    </xdr:from>
    <xdr:to>
      <xdr:col>3</xdr:col>
      <xdr:colOff>14113</xdr:colOff>
      <xdr:row>31</xdr:row>
      <xdr:rowOff>3</xdr:rowOff>
    </xdr:to>
    <xdr:sp macro="" textlink="">
      <xdr:nvSpPr>
        <xdr:cNvPr id="3" name="Rectangle: Top Corners Rounded 2">
          <a:extLst>
            <a:ext uri="{FF2B5EF4-FFF2-40B4-BE49-F238E27FC236}">
              <a16:creationId xmlns:a16="http://schemas.microsoft.com/office/drawing/2014/main" id="{EC8E406D-F281-4DD3-A98E-702BB6EA9F34}"/>
            </a:ext>
          </a:extLst>
        </xdr:cNvPr>
        <xdr:cNvSpPr/>
      </xdr:nvSpPr>
      <xdr:spPr>
        <a:xfrm rot="16200000">
          <a:off x="-1517700" y="2182939"/>
          <a:ext cx="5208516" cy="2173111"/>
        </a:xfrm>
        <a:prstGeom prst="round2SameRect">
          <a:avLst>
            <a:gd name="adj1" fmla="val 25833"/>
            <a:gd name="adj2" fmla="val 0"/>
          </a:avLst>
        </a:prstGeom>
        <a:blipFill dpi="0" rotWithShape="1">
          <a:blip xmlns:r="http://schemas.openxmlformats.org/officeDocument/2006/relationships" r:embed="rId1">
            <a:alphaModFix amt="41000"/>
            <a:extLst>
              <a:ext uri="{BEBA8EAE-BF5A-486C-A8C5-ECC9F3942E4B}">
                <a14:imgProps xmlns:a14="http://schemas.microsoft.com/office/drawing/2010/main">
                  <a14:imgLayer r:embed="rId2">
                    <a14:imgEffect>
                      <a14:brightnessContrast bright="-20000" contrast="20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rcRect/>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3</xdr:col>
      <xdr:colOff>165805</xdr:colOff>
      <xdr:row>2</xdr:row>
      <xdr:rowOff>59192</xdr:rowOff>
    </xdr:from>
    <xdr:to>
      <xdr:col>5</xdr:col>
      <xdr:colOff>477005</xdr:colOff>
      <xdr:row>6</xdr:row>
      <xdr:rowOff>106589</xdr:rowOff>
    </xdr:to>
    <xdr:grpSp>
      <xdr:nvGrpSpPr>
        <xdr:cNvPr id="4" name="Group 3">
          <a:extLst>
            <a:ext uri="{FF2B5EF4-FFF2-40B4-BE49-F238E27FC236}">
              <a16:creationId xmlns:a16="http://schemas.microsoft.com/office/drawing/2014/main" id="{A135E6E1-3B9F-47BB-B28D-7FAA112171B7}"/>
            </a:ext>
          </a:extLst>
        </xdr:cNvPr>
        <xdr:cNvGrpSpPr/>
      </xdr:nvGrpSpPr>
      <xdr:grpSpPr>
        <a:xfrm>
          <a:off x="2308930" y="720650"/>
          <a:ext cx="3195158" cy="788231"/>
          <a:chOff x="2150181" y="646567"/>
          <a:chExt cx="2136069" cy="777647"/>
        </a:xfrm>
      </xdr:grpSpPr>
      <xdr:sp macro="" textlink="Gender!B6">
        <xdr:nvSpPr>
          <xdr:cNvPr id="5" name="Flowchart: Process 4">
            <a:extLst>
              <a:ext uri="{FF2B5EF4-FFF2-40B4-BE49-F238E27FC236}">
                <a16:creationId xmlns:a16="http://schemas.microsoft.com/office/drawing/2014/main" id="{3504418C-E49B-47F4-875A-AD25D4981522}"/>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C5698E40-CDF2-40FC-A7F1-272A954E563D}" type="TxLink">
              <a:rPr lang="en-US" sz="3600" b="1" i="0" u="none" strike="noStrike">
                <a:solidFill>
                  <a:schemeClr val="accent1">
                    <a:lumMod val="50000"/>
                  </a:schemeClr>
                </a:solidFill>
                <a:latin typeface="Calibri"/>
                <a:ea typeface="Calibri"/>
                <a:cs typeface="Calibri"/>
              </a:rPr>
              <a:pPr algn="ctr"/>
              <a:t>1000</a:t>
            </a:fld>
            <a:endParaRPr lang="en-ID" sz="3600" b="1">
              <a:solidFill>
                <a:schemeClr val="accent1">
                  <a:lumMod val="50000"/>
                </a:schemeClr>
              </a:solidFill>
            </a:endParaRPr>
          </a:p>
        </xdr:txBody>
      </xdr:sp>
      <xdr:sp macro="" textlink="">
        <xdr:nvSpPr>
          <xdr:cNvPr id="6" name="TextBox 5">
            <a:extLst>
              <a:ext uri="{FF2B5EF4-FFF2-40B4-BE49-F238E27FC236}">
                <a16:creationId xmlns:a16="http://schemas.microsoft.com/office/drawing/2014/main" id="{A5315ABC-0EDD-431A-9F64-B7ED22AB9AD2}"/>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TOTAL KARYAWAN</a:t>
            </a:r>
          </a:p>
        </xdr:txBody>
      </xdr:sp>
    </xdr:grpSp>
    <xdr:clientData/>
  </xdr:twoCellAnchor>
  <xdr:twoCellAnchor>
    <xdr:from>
      <xdr:col>5</xdr:col>
      <xdr:colOff>1054851</xdr:colOff>
      <xdr:row>2</xdr:row>
      <xdr:rowOff>47128</xdr:rowOff>
    </xdr:from>
    <xdr:to>
      <xdr:col>8</xdr:col>
      <xdr:colOff>777920</xdr:colOff>
      <xdr:row>6</xdr:row>
      <xdr:rowOff>94525</xdr:rowOff>
    </xdr:to>
    <xdr:grpSp>
      <xdr:nvGrpSpPr>
        <xdr:cNvPr id="7" name="Group 6">
          <a:extLst>
            <a:ext uri="{FF2B5EF4-FFF2-40B4-BE49-F238E27FC236}">
              <a16:creationId xmlns:a16="http://schemas.microsoft.com/office/drawing/2014/main" id="{9C42A90A-97DB-479C-A6C9-7B073BFE86CD}"/>
            </a:ext>
          </a:extLst>
        </xdr:cNvPr>
        <xdr:cNvGrpSpPr/>
      </xdr:nvGrpSpPr>
      <xdr:grpSpPr>
        <a:xfrm>
          <a:off x="6081934" y="708586"/>
          <a:ext cx="3070049" cy="788231"/>
          <a:chOff x="2150181" y="646567"/>
          <a:chExt cx="2136069" cy="777647"/>
        </a:xfrm>
      </xdr:grpSpPr>
      <xdr:sp macro="" textlink="Gender!B5">
        <xdr:nvSpPr>
          <xdr:cNvPr id="8" name="Flowchart: Process 7">
            <a:extLst>
              <a:ext uri="{FF2B5EF4-FFF2-40B4-BE49-F238E27FC236}">
                <a16:creationId xmlns:a16="http://schemas.microsoft.com/office/drawing/2014/main" id="{529918E4-4B05-43B5-8A66-E15EF50D21A3}"/>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A2837387-2B47-476A-9B70-B16A970B2323}" type="TxLink">
              <a:rPr lang="en-US" sz="3600" b="1" i="0" u="none" strike="noStrike">
                <a:solidFill>
                  <a:schemeClr val="accent1">
                    <a:lumMod val="50000"/>
                  </a:schemeClr>
                </a:solidFill>
                <a:latin typeface="Calibri"/>
                <a:ea typeface="Calibri"/>
                <a:cs typeface="Calibri"/>
              </a:rPr>
              <a:pPr algn="ctr"/>
              <a:t>482</a:t>
            </a:fld>
            <a:endParaRPr lang="en-ID" sz="3600" b="1">
              <a:solidFill>
                <a:schemeClr val="accent1">
                  <a:lumMod val="50000"/>
                </a:schemeClr>
              </a:solidFill>
            </a:endParaRPr>
          </a:p>
        </xdr:txBody>
      </xdr:sp>
      <xdr:sp macro="" textlink="">
        <xdr:nvSpPr>
          <xdr:cNvPr id="9" name="TextBox 8">
            <a:extLst>
              <a:ext uri="{FF2B5EF4-FFF2-40B4-BE49-F238E27FC236}">
                <a16:creationId xmlns:a16="http://schemas.microsoft.com/office/drawing/2014/main" id="{BEF794AB-9726-4B4C-A667-F925926C077A}"/>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TOTAL MALE</a:t>
            </a:r>
          </a:p>
        </xdr:txBody>
      </xdr:sp>
    </xdr:grpSp>
    <xdr:clientData/>
  </xdr:twoCellAnchor>
  <xdr:twoCellAnchor>
    <xdr:from>
      <xdr:col>9</xdr:col>
      <xdr:colOff>339766</xdr:colOff>
      <xdr:row>2</xdr:row>
      <xdr:rowOff>51150</xdr:rowOff>
    </xdr:from>
    <xdr:to>
      <xdr:col>12</xdr:col>
      <xdr:colOff>396966</xdr:colOff>
      <xdr:row>6</xdr:row>
      <xdr:rowOff>98547</xdr:rowOff>
    </xdr:to>
    <xdr:grpSp>
      <xdr:nvGrpSpPr>
        <xdr:cNvPr id="10" name="Group 9">
          <a:extLst>
            <a:ext uri="{FF2B5EF4-FFF2-40B4-BE49-F238E27FC236}">
              <a16:creationId xmlns:a16="http://schemas.microsoft.com/office/drawing/2014/main" id="{C4D27974-EF38-4369-BB27-C27ACB5CA31F}"/>
            </a:ext>
          </a:extLst>
        </xdr:cNvPr>
        <xdr:cNvGrpSpPr/>
      </xdr:nvGrpSpPr>
      <xdr:grpSpPr>
        <a:xfrm>
          <a:off x="9719245" y="712608"/>
          <a:ext cx="4012721" cy="788231"/>
          <a:chOff x="2150181" y="646567"/>
          <a:chExt cx="2136069" cy="777647"/>
        </a:xfrm>
      </xdr:grpSpPr>
      <xdr:sp macro="" textlink="Gender!B4">
        <xdr:nvSpPr>
          <xdr:cNvPr id="11" name="Flowchart: Process 10">
            <a:extLst>
              <a:ext uri="{FF2B5EF4-FFF2-40B4-BE49-F238E27FC236}">
                <a16:creationId xmlns:a16="http://schemas.microsoft.com/office/drawing/2014/main" id="{C96E3587-7545-4536-9C61-FEAF69435BF9}"/>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49496C5-81C1-418C-AE1F-CDEDEEB9223B}" type="TxLink">
              <a:rPr lang="en-US" sz="3600" b="1" i="0" u="none" strike="noStrike">
                <a:solidFill>
                  <a:schemeClr val="accent1">
                    <a:lumMod val="50000"/>
                  </a:schemeClr>
                </a:solidFill>
                <a:latin typeface="Calibri"/>
                <a:ea typeface="Calibri"/>
                <a:cs typeface="Calibri"/>
              </a:rPr>
              <a:pPr algn="ctr"/>
              <a:t>518</a:t>
            </a:fld>
            <a:endParaRPr lang="en-ID" sz="3600" b="1">
              <a:solidFill>
                <a:schemeClr val="accent1">
                  <a:lumMod val="50000"/>
                </a:schemeClr>
              </a:solidFill>
            </a:endParaRPr>
          </a:p>
        </xdr:txBody>
      </xdr:sp>
      <xdr:sp macro="" textlink="">
        <xdr:nvSpPr>
          <xdr:cNvPr id="12" name="TextBox 11">
            <a:extLst>
              <a:ext uri="{FF2B5EF4-FFF2-40B4-BE49-F238E27FC236}">
                <a16:creationId xmlns:a16="http://schemas.microsoft.com/office/drawing/2014/main" id="{628DECCB-0DB9-4BED-871D-5D28FC5CB3D8}"/>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TOTAL FEMALE</a:t>
            </a:r>
          </a:p>
        </xdr:txBody>
      </xdr:sp>
    </xdr:grpSp>
    <xdr:clientData/>
  </xdr:twoCellAnchor>
  <xdr:twoCellAnchor>
    <xdr:from>
      <xdr:col>12</xdr:col>
      <xdr:colOff>974812</xdr:colOff>
      <xdr:row>2</xdr:row>
      <xdr:rowOff>43106</xdr:rowOff>
    </xdr:from>
    <xdr:to>
      <xdr:col>16</xdr:col>
      <xdr:colOff>778012</xdr:colOff>
      <xdr:row>6</xdr:row>
      <xdr:rowOff>90503</xdr:rowOff>
    </xdr:to>
    <xdr:grpSp>
      <xdr:nvGrpSpPr>
        <xdr:cNvPr id="13" name="Group 12">
          <a:extLst>
            <a:ext uri="{FF2B5EF4-FFF2-40B4-BE49-F238E27FC236}">
              <a16:creationId xmlns:a16="http://schemas.microsoft.com/office/drawing/2014/main" id="{5E046E7E-E49D-47C4-A824-075BD93DB758}"/>
            </a:ext>
          </a:extLst>
        </xdr:cNvPr>
        <xdr:cNvGrpSpPr/>
      </xdr:nvGrpSpPr>
      <xdr:grpSpPr>
        <a:xfrm>
          <a:off x="14309812" y="704564"/>
          <a:ext cx="3494138" cy="788231"/>
          <a:chOff x="2150181" y="646567"/>
          <a:chExt cx="2136069" cy="777647"/>
        </a:xfrm>
      </xdr:grpSpPr>
      <xdr:sp macro="" textlink="Gender!B15">
        <xdr:nvSpPr>
          <xdr:cNvPr id="14" name="Flowchart: Process 13">
            <a:extLst>
              <a:ext uri="{FF2B5EF4-FFF2-40B4-BE49-F238E27FC236}">
                <a16:creationId xmlns:a16="http://schemas.microsoft.com/office/drawing/2014/main" id="{C85E61EE-7997-4620-9D5E-3245D59E2EF0}"/>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02F697D7-5872-492C-B251-B7554C163A9F}" type="TxLink">
              <a:rPr lang="en-US" sz="3600" b="1" i="0" u="none" strike="noStrike">
                <a:solidFill>
                  <a:schemeClr val="accent1">
                    <a:lumMod val="50000"/>
                  </a:schemeClr>
                </a:solidFill>
                <a:latin typeface="Calibri"/>
                <a:ea typeface="Calibri"/>
                <a:cs typeface="Calibri"/>
              </a:rPr>
              <a:pPr algn="ctr"/>
              <a:t>$57,127</a:t>
            </a:fld>
            <a:endParaRPr lang="en-ID" sz="3600" b="1">
              <a:solidFill>
                <a:schemeClr val="accent1">
                  <a:lumMod val="50000"/>
                </a:schemeClr>
              </a:solidFill>
            </a:endParaRPr>
          </a:p>
        </xdr:txBody>
      </xdr:sp>
      <xdr:sp macro="" textlink="">
        <xdr:nvSpPr>
          <xdr:cNvPr id="15" name="TextBox 14">
            <a:extLst>
              <a:ext uri="{FF2B5EF4-FFF2-40B4-BE49-F238E27FC236}">
                <a16:creationId xmlns:a16="http://schemas.microsoft.com/office/drawing/2014/main" id="{EE153E76-1C21-4EC1-878D-E3AFFD6009B4}"/>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AVG</a:t>
            </a:r>
            <a:r>
              <a:rPr lang="en-ID" sz="1100" b="1" baseline="0">
                <a:solidFill>
                  <a:schemeClr val="accent1">
                    <a:lumMod val="50000"/>
                  </a:schemeClr>
                </a:solidFill>
                <a:latin typeface="+mj-lt"/>
              </a:rPr>
              <a:t> LOW INCOME</a:t>
            </a:r>
            <a:endParaRPr lang="en-ID" sz="1100" b="1">
              <a:solidFill>
                <a:schemeClr val="accent1">
                  <a:lumMod val="50000"/>
                </a:schemeClr>
              </a:solidFill>
              <a:latin typeface="+mj-lt"/>
            </a:endParaRPr>
          </a:p>
        </xdr:txBody>
      </xdr:sp>
    </xdr:grpSp>
    <xdr:clientData/>
  </xdr:twoCellAnchor>
  <xdr:twoCellAnchor>
    <xdr:from>
      <xdr:col>16</xdr:col>
      <xdr:colOff>1355858</xdr:colOff>
      <xdr:row>2</xdr:row>
      <xdr:rowOff>39084</xdr:rowOff>
    </xdr:from>
    <xdr:to>
      <xdr:col>19</xdr:col>
      <xdr:colOff>203383</xdr:colOff>
      <xdr:row>6</xdr:row>
      <xdr:rowOff>86481</xdr:rowOff>
    </xdr:to>
    <xdr:grpSp>
      <xdr:nvGrpSpPr>
        <xdr:cNvPr id="16" name="Group 15">
          <a:extLst>
            <a:ext uri="{FF2B5EF4-FFF2-40B4-BE49-F238E27FC236}">
              <a16:creationId xmlns:a16="http://schemas.microsoft.com/office/drawing/2014/main" id="{82C68691-F02A-4F09-97FC-98AC4A009FC5}"/>
            </a:ext>
          </a:extLst>
        </xdr:cNvPr>
        <xdr:cNvGrpSpPr/>
      </xdr:nvGrpSpPr>
      <xdr:grpSpPr>
        <a:xfrm>
          <a:off x="18381796" y="700542"/>
          <a:ext cx="2578150" cy="788231"/>
          <a:chOff x="2150181" y="646567"/>
          <a:chExt cx="2136069" cy="777647"/>
        </a:xfrm>
      </xdr:grpSpPr>
      <xdr:sp macro="" textlink="Gender!B16">
        <xdr:nvSpPr>
          <xdr:cNvPr id="17" name="Flowchart: Process 16">
            <a:extLst>
              <a:ext uri="{FF2B5EF4-FFF2-40B4-BE49-F238E27FC236}">
                <a16:creationId xmlns:a16="http://schemas.microsoft.com/office/drawing/2014/main" id="{9C27CE67-A3A4-4B2E-8677-749F2621A666}"/>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4D3006F8-2F5B-4E5B-8F8D-47663B248545}" type="TxLink">
              <a:rPr lang="en-US" sz="3600" b="1" i="0" u="none" strike="noStrike">
                <a:solidFill>
                  <a:schemeClr val="accent1">
                    <a:lumMod val="50000"/>
                  </a:schemeClr>
                </a:solidFill>
                <a:latin typeface="Calibri"/>
                <a:ea typeface="Calibri"/>
                <a:cs typeface="Calibri"/>
              </a:rPr>
              <a:pPr algn="ctr"/>
              <a:t>$97,161</a:t>
            </a:fld>
            <a:endParaRPr lang="en-ID" sz="3600" b="1">
              <a:solidFill>
                <a:schemeClr val="accent1">
                  <a:lumMod val="50000"/>
                </a:schemeClr>
              </a:solidFill>
            </a:endParaRPr>
          </a:p>
        </xdr:txBody>
      </xdr:sp>
      <xdr:sp macro="" textlink="">
        <xdr:nvSpPr>
          <xdr:cNvPr id="18" name="TextBox 17">
            <a:extLst>
              <a:ext uri="{FF2B5EF4-FFF2-40B4-BE49-F238E27FC236}">
                <a16:creationId xmlns:a16="http://schemas.microsoft.com/office/drawing/2014/main" id="{24D117D1-89A0-4578-9BA5-76C7F9E2B0EF}"/>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AVG</a:t>
            </a:r>
            <a:r>
              <a:rPr lang="en-ID" sz="1100" b="1" baseline="0">
                <a:solidFill>
                  <a:schemeClr val="accent1">
                    <a:lumMod val="50000"/>
                  </a:schemeClr>
                </a:solidFill>
                <a:latin typeface="+mj-lt"/>
              </a:rPr>
              <a:t> MIDDLE INCOME</a:t>
            </a:r>
            <a:endParaRPr lang="en-ID" sz="1100" b="1">
              <a:solidFill>
                <a:schemeClr val="accent1">
                  <a:lumMod val="50000"/>
                </a:schemeClr>
              </a:solidFill>
              <a:latin typeface="+mj-lt"/>
            </a:endParaRPr>
          </a:p>
        </xdr:txBody>
      </xdr:sp>
    </xdr:grpSp>
    <xdr:clientData/>
  </xdr:twoCellAnchor>
  <xdr:twoCellAnchor>
    <xdr:from>
      <xdr:col>19</xdr:col>
      <xdr:colOff>781227</xdr:colOff>
      <xdr:row>2</xdr:row>
      <xdr:rowOff>55172</xdr:rowOff>
    </xdr:from>
    <xdr:to>
      <xdr:col>21</xdr:col>
      <xdr:colOff>752702</xdr:colOff>
      <xdr:row>6</xdr:row>
      <xdr:rowOff>102569</xdr:rowOff>
    </xdr:to>
    <xdr:grpSp>
      <xdr:nvGrpSpPr>
        <xdr:cNvPr id="19" name="Group 18">
          <a:extLst>
            <a:ext uri="{FF2B5EF4-FFF2-40B4-BE49-F238E27FC236}">
              <a16:creationId xmlns:a16="http://schemas.microsoft.com/office/drawing/2014/main" id="{17D5B0BF-F46A-4CF2-894B-F32BAA25D836}"/>
            </a:ext>
          </a:extLst>
        </xdr:cNvPr>
        <xdr:cNvGrpSpPr/>
      </xdr:nvGrpSpPr>
      <xdr:grpSpPr>
        <a:xfrm>
          <a:off x="21537790" y="716630"/>
          <a:ext cx="2842204" cy="788231"/>
          <a:chOff x="2150181" y="646567"/>
          <a:chExt cx="2136069" cy="777647"/>
        </a:xfrm>
      </xdr:grpSpPr>
      <xdr:sp macro="" textlink="Gender!B17">
        <xdr:nvSpPr>
          <xdr:cNvPr id="20" name="Flowchart: Process 19">
            <a:extLst>
              <a:ext uri="{FF2B5EF4-FFF2-40B4-BE49-F238E27FC236}">
                <a16:creationId xmlns:a16="http://schemas.microsoft.com/office/drawing/2014/main" id="{990BAAC6-17B9-41DF-BC91-033DDA38603F}"/>
              </a:ext>
            </a:extLst>
          </xdr:cNvPr>
          <xdr:cNvSpPr/>
        </xdr:nvSpPr>
        <xdr:spPr>
          <a:xfrm>
            <a:off x="2150181" y="666750"/>
            <a:ext cx="2136069" cy="757464"/>
          </a:xfrm>
          <a:prstGeom prst="flowChartProcess">
            <a:avLst/>
          </a:prstGeom>
          <a:noFill/>
          <a:ln w="28575">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2EC764F9-9ED5-4ED2-B6DC-296903FE5D1F}" type="TxLink">
              <a:rPr lang="en-US" sz="3600" b="1" i="0" u="none" strike="noStrike">
                <a:solidFill>
                  <a:schemeClr val="accent1">
                    <a:lumMod val="50000"/>
                  </a:schemeClr>
                </a:solidFill>
                <a:latin typeface="Calibri"/>
                <a:ea typeface="Calibri"/>
                <a:cs typeface="Calibri"/>
              </a:rPr>
              <a:pPr algn="ctr"/>
              <a:t>$185,778</a:t>
            </a:fld>
            <a:endParaRPr lang="en-ID" sz="3600" b="1">
              <a:solidFill>
                <a:schemeClr val="accent1">
                  <a:lumMod val="50000"/>
                </a:schemeClr>
              </a:solidFill>
            </a:endParaRPr>
          </a:p>
        </xdr:txBody>
      </xdr:sp>
      <xdr:sp macro="" textlink="">
        <xdr:nvSpPr>
          <xdr:cNvPr id="21" name="TextBox 20">
            <a:extLst>
              <a:ext uri="{FF2B5EF4-FFF2-40B4-BE49-F238E27FC236}">
                <a16:creationId xmlns:a16="http://schemas.microsoft.com/office/drawing/2014/main" id="{3A62FB52-8451-447F-94CD-2B37829F7A7A}"/>
              </a:ext>
            </a:extLst>
          </xdr:cNvPr>
          <xdr:cNvSpPr txBox="1"/>
        </xdr:nvSpPr>
        <xdr:spPr>
          <a:xfrm>
            <a:off x="2168524" y="646567"/>
            <a:ext cx="2101850" cy="2310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D" sz="1100" b="1">
                <a:solidFill>
                  <a:schemeClr val="accent1">
                    <a:lumMod val="50000"/>
                  </a:schemeClr>
                </a:solidFill>
                <a:latin typeface="+mj-lt"/>
              </a:rPr>
              <a:t>AVG HIGH INCOME</a:t>
            </a:r>
          </a:p>
        </xdr:txBody>
      </xdr:sp>
    </xdr:grpSp>
    <xdr:clientData/>
  </xdr:twoCellAnchor>
  <xdr:twoCellAnchor>
    <xdr:from>
      <xdr:col>0</xdr:col>
      <xdr:colOff>349250</xdr:colOff>
      <xdr:row>6</xdr:row>
      <xdr:rowOff>63500</xdr:rowOff>
    </xdr:from>
    <xdr:to>
      <xdr:col>2</xdr:col>
      <xdr:colOff>362253</xdr:colOff>
      <xdr:row>9</xdr:row>
      <xdr:rowOff>55637</xdr:rowOff>
    </xdr:to>
    <xdr:sp macro="" textlink="">
      <xdr:nvSpPr>
        <xdr:cNvPr id="32" name="Flowchart: Process 31">
          <a:hlinkClick xmlns:r="http://schemas.openxmlformats.org/officeDocument/2006/relationships" r:id="rId4"/>
          <a:extLst>
            <a:ext uri="{FF2B5EF4-FFF2-40B4-BE49-F238E27FC236}">
              <a16:creationId xmlns:a16="http://schemas.microsoft.com/office/drawing/2014/main" id="{43634698-BB0B-48DF-AF3B-69C8D26DB716}"/>
            </a:ext>
          </a:extLst>
        </xdr:cNvPr>
        <xdr:cNvSpPr/>
      </xdr:nvSpPr>
      <xdr:spPr>
        <a:xfrm>
          <a:off x="349250" y="1492250"/>
          <a:ext cx="1441753" cy="563637"/>
        </a:xfrm>
        <a:prstGeom prst="flowChartProcess">
          <a:avLst/>
        </a:prstGeom>
        <a:gradFill flip="none" rotWithShape="1">
          <a:gsLst>
            <a:gs pos="0">
              <a:schemeClr val="accent1">
                <a:tint val="66000"/>
                <a:satMod val="160000"/>
                <a:alpha val="62000"/>
                <a:lumMod val="59000"/>
              </a:schemeClr>
            </a:gs>
            <a:gs pos="43000">
              <a:schemeClr val="accent1">
                <a:tint val="44500"/>
                <a:satMod val="160000"/>
                <a:alpha val="59000"/>
                <a:lumMod val="84000"/>
                <a:lumOff val="16000"/>
              </a:schemeClr>
            </a:gs>
            <a:gs pos="87000">
              <a:schemeClr val="accent1">
                <a:tint val="23500"/>
                <a:satMod val="160000"/>
                <a:alpha val="76000"/>
              </a:schemeClr>
            </a:gs>
          </a:gsLst>
          <a:lin ang="16200000" scaled="1"/>
          <a:tileRect/>
        </a:gradFill>
        <a:ln w="57150">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1800" b="1">
              <a:solidFill>
                <a:schemeClr val="accent1">
                  <a:lumMod val="50000"/>
                </a:schemeClr>
              </a:solidFill>
            </a:rPr>
            <a:t>Summary</a:t>
          </a:r>
        </a:p>
      </xdr:txBody>
    </xdr:sp>
    <xdr:clientData/>
  </xdr:twoCellAnchor>
  <xdr:twoCellAnchor>
    <xdr:from>
      <xdr:col>0</xdr:col>
      <xdr:colOff>349250</xdr:colOff>
      <xdr:row>11</xdr:row>
      <xdr:rowOff>87389</xdr:rowOff>
    </xdr:from>
    <xdr:to>
      <xdr:col>2</xdr:col>
      <xdr:colOff>362253</xdr:colOff>
      <xdr:row>14</xdr:row>
      <xdr:rowOff>85876</xdr:rowOff>
    </xdr:to>
    <xdr:sp macro="" textlink="">
      <xdr:nvSpPr>
        <xdr:cNvPr id="33" name="Flowchart: Process 32">
          <a:hlinkClick xmlns:r="http://schemas.openxmlformats.org/officeDocument/2006/relationships" r:id="rId5"/>
          <a:extLst>
            <a:ext uri="{FF2B5EF4-FFF2-40B4-BE49-F238E27FC236}">
              <a16:creationId xmlns:a16="http://schemas.microsoft.com/office/drawing/2014/main" id="{DF8D1F25-3C8D-457C-AEA9-BC0FD280E51D}"/>
            </a:ext>
          </a:extLst>
        </xdr:cNvPr>
        <xdr:cNvSpPr/>
      </xdr:nvSpPr>
      <xdr:spPr>
        <a:xfrm>
          <a:off x="349250" y="2468639"/>
          <a:ext cx="1441753" cy="569987"/>
        </a:xfrm>
        <a:prstGeom prst="flowChartProcess">
          <a:avLst/>
        </a:prstGeom>
        <a:gradFill flip="none" rotWithShape="1">
          <a:gsLst>
            <a:gs pos="0">
              <a:schemeClr val="accent1">
                <a:tint val="66000"/>
                <a:satMod val="160000"/>
                <a:alpha val="62000"/>
                <a:lumMod val="59000"/>
              </a:schemeClr>
            </a:gs>
            <a:gs pos="43000">
              <a:schemeClr val="accent1">
                <a:tint val="44500"/>
                <a:satMod val="160000"/>
                <a:alpha val="59000"/>
                <a:lumMod val="84000"/>
                <a:lumOff val="16000"/>
              </a:schemeClr>
            </a:gs>
            <a:gs pos="87000">
              <a:schemeClr val="accent1">
                <a:tint val="23500"/>
                <a:satMod val="160000"/>
                <a:alpha val="76000"/>
              </a:schemeClr>
            </a:gs>
          </a:gsLst>
          <a:lin ang="16200000" scaled="1"/>
          <a:tileRect/>
        </a:gradFill>
        <a:ln w="57150">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1800" b="1">
              <a:solidFill>
                <a:schemeClr val="accent1">
                  <a:lumMod val="50000"/>
                </a:schemeClr>
              </a:solidFill>
            </a:rPr>
            <a:t>Gaji</a:t>
          </a:r>
        </a:p>
      </xdr:txBody>
    </xdr:sp>
    <xdr:clientData/>
  </xdr:twoCellAnchor>
  <xdr:twoCellAnchor>
    <xdr:from>
      <xdr:col>0</xdr:col>
      <xdr:colOff>349250</xdr:colOff>
      <xdr:row>16</xdr:row>
      <xdr:rowOff>70456</xdr:rowOff>
    </xdr:from>
    <xdr:to>
      <xdr:col>2</xdr:col>
      <xdr:colOff>362253</xdr:colOff>
      <xdr:row>20</xdr:row>
      <xdr:rowOff>137583</xdr:rowOff>
    </xdr:to>
    <xdr:sp macro="" textlink="">
      <xdr:nvSpPr>
        <xdr:cNvPr id="34" name="Flowchart: Process 33">
          <a:hlinkClick xmlns:r="http://schemas.openxmlformats.org/officeDocument/2006/relationships" r:id="rId6"/>
          <a:extLst>
            <a:ext uri="{FF2B5EF4-FFF2-40B4-BE49-F238E27FC236}">
              <a16:creationId xmlns:a16="http://schemas.microsoft.com/office/drawing/2014/main" id="{FA8F9D70-93A1-406F-BFAB-74CF14338EBC}"/>
            </a:ext>
          </a:extLst>
        </xdr:cNvPr>
        <xdr:cNvSpPr/>
      </xdr:nvSpPr>
      <xdr:spPr>
        <a:xfrm>
          <a:off x="349250" y="3404206"/>
          <a:ext cx="1441753" cy="829127"/>
        </a:xfrm>
        <a:prstGeom prst="flowChartProcess">
          <a:avLst/>
        </a:prstGeom>
        <a:gradFill flip="none" rotWithShape="1">
          <a:gsLst>
            <a:gs pos="0">
              <a:schemeClr val="accent1">
                <a:tint val="66000"/>
                <a:satMod val="160000"/>
                <a:alpha val="62000"/>
                <a:lumMod val="59000"/>
              </a:schemeClr>
            </a:gs>
            <a:gs pos="43000">
              <a:schemeClr val="accent1">
                <a:tint val="44500"/>
                <a:satMod val="160000"/>
                <a:alpha val="59000"/>
                <a:lumMod val="84000"/>
                <a:lumOff val="16000"/>
              </a:schemeClr>
            </a:gs>
            <a:gs pos="87000">
              <a:schemeClr val="accent1">
                <a:tint val="23500"/>
                <a:satMod val="160000"/>
                <a:alpha val="76000"/>
              </a:schemeClr>
            </a:gs>
          </a:gsLst>
          <a:lin ang="16200000" scaled="1"/>
          <a:tileRect/>
        </a:gradFill>
        <a:ln w="57150">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1800" b="1">
              <a:solidFill>
                <a:schemeClr val="accent1">
                  <a:lumMod val="50000"/>
                </a:schemeClr>
              </a:solidFill>
            </a:rPr>
            <a:t>Karyawan</a:t>
          </a:r>
          <a:r>
            <a:rPr lang="en-ID" sz="1800" b="1" baseline="0">
              <a:solidFill>
                <a:schemeClr val="accent1">
                  <a:lumMod val="50000"/>
                </a:schemeClr>
              </a:solidFill>
            </a:rPr>
            <a:t> Resign</a:t>
          </a:r>
          <a:endParaRPr lang="en-ID" sz="1800" b="1">
            <a:solidFill>
              <a:schemeClr val="accent1">
                <a:lumMod val="50000"/>
              </a:schemeClr>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3</xdr:col>
      <xdr:colOff>7056</xdr:colOff>
      <xdr:row>29</xdr:row>
      <xdr:rowOff>10583</xdr:rowOff>
    </xdr:to>
    <xdr:sp macro="" textlink="">
      <xdr:nvSpPr>
        <xdr:cNvPr id="2" name="Rectangle 1">
          <a:extLst>
            <a:ext uri="{FF2B5EF4-FFF2-40B4-BE49-F238E27FC236}">
              <a16:creationId xmlns:a16="http://schemas.microsoft.com/office/drawing/2014/main" id="{3DD4DD72-7C3E-47A7-BB23-45E00A8BAD6C}"/>
            </a:ext>
          </a:extLst>
        </xdr:cNvPr>
        <xdr:cNvSpPr/>
      </xdr:nvSpPr>
      <xdr:spPr>
        <a:xfrm>
          <a:off x="0" y="669470"/>
          <a:ext cx="2159706" cy="5341863"/>
        </a:xfrm>
        <a:prstGeom prst="rect">
          <a:avLst/>
        </a:prstGeom>
        <a:ln>
          <a:no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n-ID" sz="1100"/>
        </a:p>
      </xdr:txBody>
    </xdr:sp>
    <xdr:clientData/>
  </xdr:twoCellAnchor>
  <xdr:twoCellAnchor>
    <xdr:from>
      <xdr:col>0</xdr:col>
      <xdr:colOff>2</xdr:colOff>
      <xdr:row>2</xdr:row>
      <xdr:rowOff>0</xdr:rowOff>
    </xdr:from>
    <xdr:to>
      <xdr:col>3</xdr:col>
      <xdr:colOff>14113</xdr:colOff>
      <xdr:row>29</xdr:row>
      <xdr:rowOff>3</xdr:rowOff>
    </xdr:to>
    <xdr:sp macro="" textlink="">
      <xdr:nvSpPr>
        <xdr:cNvPr id="3" name="Rectangle: Top Corners Rounded 2">
          <a:extLst>
            <a:ext uri="{FF2B5EF4-FFF2-40B4-BE49-F238E27FC236}">
              <a16:creationId xmlns:a16="http://schemas.microsoft.com/office/drawing/2014/main" id="{D42B90C7-86D1-4752-BB80-BC6ECA1D23FE}"/>
            </a:ext>
          </a:extLst>
        </xdr:cNvPr>
        <xdr:cNvSpPr/>
      </xdr:nvSpPr>
      <xdr:spPr>
        <a:xfrm rot="16200000">
          <a:off x="-1582259" y="2251731"/>
          <a:ext cx="5331283" cy="2166761"/>
        </a:xfrm>
        <a:prstGeom prst="round2SameRect">
          <a:avLst>
            <a:gd name="adj1" fmla="val 25833"/>
            <a:gd name="adj2" fmla="val 0"/>
          </a:avLst>
        </a:prstGeom>
        <a:blipFill dpi="0" rotWithShape="1">
          <a:blip xmlns:r="http://schemas.openxmlformats.org/officeDocument/2006/relationships" r:embed="rId1">
            <a:alphaModFix amt="41000"/>
            <a:extLst>
              <a:ext uri="{BEBA8EAE-BF5A-486C-A8C5-ECC9F3942E4B}">
                <a14:imgProps xmlns:a14="http://schemas.microsoft.com/office/drawing/2010/main">
                  <a14:imgLayer r:embed="rId2">
                    <a14:imgEffect>
                      <a14:brightnessContrast bright="-20000" contrast="20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rcRect/>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0</xdr:col>
      <xdr:colOff>349250</xdr:colOff>
      <xdr:row>5</xdr:row>
      <xdr:rowOff>21167</xdr:rowOff>
    </xdr:from>
    <xdr:to>
      <xdr:col>2</xdr:col>
      <xdr:colOff>343203</xdr:colOff>
      <xdr:row>8</xdr:row>
      <xdr:rowOff>19654</xdr:rowOff>
    </xdr:to>
    <xdr:sp macro="" textlink="">
      <xdr:nvSpPr>
        <xdr:cNvPr id="22" name="Flowchart: Process 21">
          <a:hlinkClick xmlns:r="http://schemas.openxmlformats.org/officeDocument/2006/relationships" r:id="rId4"/>
          <a:extLst>
            <a:ext uri="{FF2B5EF4-FFF2-40B4-BE49-F238E27FC236}">
              <a16:creationId xmlns:a16="http://schemas.microsoft.com/office/drawing/2014/main" id="{D9821ECD-5A10-485C-B7A2-FF748C1AE587}"/>
            </a:ext>
          </a:extLst>
        </xdr:cNvPr>
        <xdr:cNvSpPr/>
      </xdr:nvSpPr>
      <xdr:spPr>
        <a:xfrm>
          <a:off x="349250" y="1602317"/>
          <a:ext cx="1429053" cy="550937"/>
        </a:xfrm>
        <a:prstGeom prst="flowChartProcess">
          <a:avLst/>
        </a:prstGeom>
        <a:gradFill flip="none" rotWithShape="1">
          <a:gsLst>
            <a:gs pos="0">
              <a:schemeClr val="accent1">
                <a:tint val="66000"/>
                <a:satMod val="160000"/>
                <a:alpha val="62000"/>
                <a:lumMod val="59000"/>
              </a:schemeClr>
            </a:gs>
            <a:gs pos="43000">
              <a:schemeClr val="accent1">
                <a:tint val="44500"/>
                <a:satMod val="160000"/>
                <a:alpha val="59000"/>
                <a:lumMod val="84000"/>
                <a:lumOff val="16000"/>
              </a:schemeClr>
            </a:gs>
            <a:gs pos="87000">
              <a:schemeClr val="accent1">
                <a:tint val="23500"/>
                <a:satMod val="160000"/>
                <a:alpha val="76000"/>
              </a:schemeClr>
            </a:gs>
          </a:gsLst>
          <a:lin ang="16200000" scaled="1"/>
          <a:tileRect/>
        </a:gradFill>
        <a:ln w="57150">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1800" b="1">
              <a:solidFill>
                <a:schemeClr val="accent1">
                  <a:lumMod val="50000"/>
                </a:schemeClr>
              </a:solidFill>
            </a:rPr>
            <a:t>Summary</a:t>
          </a:r>
        </a:p>
      </xdr:txBody>
    </xdr:sp>
    <xdr:clientData/>
  </xdr:twoCellAnchor>
  <xdr:twoCellAnchor>
    <xdr:from>
      <xdr:col>0</xdr:col>
      <xdr:colOff>349250</xdr:colOff>
      <xdr:row>10</xdr:row>
      <xdr:rowOff>45056</xdr:rowOff>
    </xdr:from>
    <xdr:to>
      <xdr:col>2</xdr:col>
      <xdr:colOff>343203</xdr:colOff>
      <xdr:row>13</xdr:row>
      <xdr:rowOff>43543</xdr:rowOff>
    </xdr:to>
    <xdr:sp macro="" textlink="">
      <xdr:nvSpPr>
        <xdr:cNvPr id="23" name="Flowchart: Process 22">
          <a:hlinkClick xmlns:r="http://schemas.openxmlformats.org/officeDocument/2006/relationships" r:id="rId5"/>
          <a:extLst>
            <a:ext uri="{FF2B5EF4-FFF2-40B4-BE49-F238E27FC236}">
              <a16:creationId xmlns:a16="http://schemas.microsoft.com/office/drawing/2014/main" id="{D19508D4-0682-4BFF-B1CD-716438B82622}"/>
            </a:ext>
          </a:extLst>
        </xdr:cNvPr>
        <xdr:cNvSpPr/>
      </xdr:nvSpPr>
      <xdr:spPr>
        <a:xfrm>
          <a:off x="349250" y="2546956"/>
          <a:ext cx="1429053" cy="550937"/>
        </a:xfrm>
        <a:prstGeom prst="flowChartProcess">
          <a:avLst/>
        </a:prstGeom>
        <a:gradFill flip="none" rotWithShape="1">
          <a:gsLst>
            <a:gs pos="0">
              <a:schemeClr val="accent1">
                <a:tint val="66000"/>
                <a:satMod val="160000"/>
                <a:alpha val="62000"/>
                <a:lumMod val="59000"/>
              </a:schemeClr>
            </a:gs>
            <a:gs pos="43000">
              <a:schemeClr val="accent1">
                <a:tint val="44500"/>
                <a:satMod val="160000"/>
                <a:alpha val="59000"/>
                <a:lumMod val="84000"/>
                <a:lumOff val="16000"/>
              </a:schemeClr>
            </a:gs>
            <a:gs pos="87000">
              <a:schemeClr val="accent1">
                <a:tint val="23500"/>
                <a:satMod val="160000"/>
                <a:alpha val="76000"/>
              </a:schemeClr>
            </a:gs>
          </a:gsLst>
          <a:lin ang="16200000" scaled="1"/>
          <a:tileRect/>
        </a:gradFill>
        <a:ln w="57150">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1800" b="1">
              <a:solidFill>
                <a:schemeClr val="accent1">
                  <a:lumMod val="50000"/>
                </a:schemeClr>
              </a:solidFill>
            </a:rPr>
            <a:t>Gaji</a:t>
          </a:r>
        </a:p>
      </xdr:txBody>
    </xdr:sp>
    <xdr:clientData/>
  </xdr:twoCellAnchor>
  <xdr:twoCellAnchor>
    <xdr:from>
      <xdr:col>0</xdr:col>
      <xdr:colOff>349250</xdr:colOff>
      <xdr:row>15</xdr:row>
      <xdr:rowOff>28123</xdr:rowOff>
    </xdr:from>
    <xdr:to>
      <xdr:col>2</xdr:col>
      <xdr:colOff>343203</xdr:colOff>
      <xdr:row>19</xdr:row>
      <xdr:rowOff>95250</xdr:rowOff>
    </xdr:to>
    <xdr:sp macro="" textlink="">
      <xdr:nvSpPr>
        <xdr:cNvPr id="24" name="Flowchart: Process 23">
          <a:hlinkClick xmlns:r="http://schemas.openxmlformats.org/officeDocument/2006/relationships" r:id="rId6"/>
          <a:extLst>
            <a:ext uri="{FF2B5EF4-FFF2-40B4-BE49-F238E27FC236}">
              <a16:creationId xmlns:a16="http://schemas.microsoft.com/office/drawing/2014/main" id="{BA674429-D80C-480F-AC75-C28A68D4CBE2}"/>
            </a:ext>
          </a:extLst>
        </xdr:cNvPr>
        <xdr:cNvSpPr/>
      </xdr:nvSpPr>
      <xdr:spPr>
        <a:xfrm>
          <a:off x="349250" y="3023206"/>
          <a:ext cx="1433286" cy="786794"/>
        </a:xfrm>
        <a:prstGeom prst="flowChartProcess">
          <a:avLst/>
        </a:prstGeom>
        <a:gradFill flip="none" rotWithShape="1">
          <a:gsLst>
            <a:gs pos="0">
              <a:schemeClr val="accent1">
                <a:tint val="66000"/>
                <a:satMod val="160000"/>
                <a:alpha val="62000"/>
                <a:lumMod val="59000"/>
              </a:schemeClr>
            </a:gs>
            <a:gs pos="43000">
              <a:schemeClr val="accent1">
                <a:tint val="44500"/>
                <a:satMod val="160000"/>
                <a:alpha val="59000"/>
                <a:lumMod val="84000"/>
                <a:lumOff val="16000"/>
              </a:schemeClr>
            </a:gs>
            <a:gs pos="87000">
              <a:schemeClr val="accent1">
                <a:tint val="23500"/>
                <a:satMod val="160000"/>
                <a:alpha val="76000"/>
              </a:schemeClr>
            </a:gs>
          </a:gsLst>
          <a:lin ang="16200000" scaled="1"/>
          <a:tileRect/>
        </a:gradFill>
        <a:ln w="57150">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1800" b="1">
              <a:solidFill>
                <a:schemeClr val="accent1">
                  <a:lumMod val="50000"/>
                </a:schemeClr>
              </a:solidFill>
            </a:rPr>
            <a:t>Karyawan</a:t>
          </a:r>
          <a:r>
            <a:rPr lang="en-ID" sz="1800" b="1" baseline="0">
              <a:solidFill>
                <a:schemeClr val="accent1">
                  <a:lumMod val="50000"/>
                </a:schemeClr>
              </a:solidFill>
            </a:rPr>
            <a:t> Resign</a:t>
          </a:r>
          <a:endParaRPr lang="en-ID" sz="1800" b="1">
            <a:solidFill>
              <a:schemeClr val="accent1">
                <a:lumMod val="50000"/>
              </a:schemeClr>
            </a:solidFill>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881.892342361112" createdVersion="7" refreshedVersion="7" minRefreshableVersion="3" recordCount="1000" xr:uid="{5763B2D6-C213-426B-BFD8-A159011CD9EF}">
  <cacheSource type="worksheet">
    <worksheetSource name="TBL_Employees"/>
  </cacheSource>
  <cacheFields count="21">
    <cacheField name="EEID" numFmtId="0">
      <sharedItems/>
    </cacheField>
    <cacheField name="Full Name" numFmtId="0">
      <sharedItems count="991">
        <s v="Easton Bailey"/>
        <s v="Robert Yang"/>
        <s v="Rylee Yu"/>
        <s v="Natalia Salazar"/>
        <s v="Isla Espinoza"/>
        <s v="Lincoln Hall"/>
        <s v="Connor Simmons"/>
        <s v="Lucas Thomas"/>
        <s v="Isla Wong"/>
        <s v="Ava Garza"/>
        <s v="Mason Cho"/>
        <s v="Wesley Gray"/>
        <s v="Owen Han"/>
        <s v="Kinsley Vega"/>
        <s v="Greyson Lam"/>
        <s v="Ezekiel Jordan"/>
        <s v="Eleanor Chan"/>
        <s v="Sarah Daniels"/>
        <s v="Everleigh Jiang"/>
        <s v="Landon Lopez"/>
        <s v="Nora Santiago"/>
        <s v="Anna Molina"/>
        <s v="Eli Han"/>
        <s v="Connor Grant"/>
        <s v="Dominic Baker"/>
        <s v="Nathan Pham"/>
        <s v="Connor Fong"/>
        <s v="Grayson Walker"/>
        <s v="Jordan Gomez"/>
        <s v="Jacob Davis"/>
        <s v="Nathan Sun"/>
        <s v="Julia Luong"/>
        <s v="Joseph Vazquez"/>
        <s v="Henry Shah"/>
        <s v="Thomas Chang"/>
        <s v="Nicholas Brooks"/>
        <s v="Madison Kumar"/>
        <s v="Alice Soto"/>
        <s v="Victoria Johnson"/>
        <s v="Samantha Woods"/>
        <s v="Emma Cao"/>
        <s v="Hudson Thompson"/>
        <s v="William Watson"/>
        <s v="Zoe Sanchez"/>
        <s v="Nova Hill"/>
        <s v="Rylee Bui"/>
        <s v="Samantha Aguilar"/>
        <s v="Hailey Xi"/>
        <s v="Hannah King"/>
        <s v="Dominic Hu"/>
        <s v="Nora Park"/>
        <s v="Audrey Hwang"/>
        <s v="Willow Chen"/>
        <s v="Layla Scott"/>
        <s v="Ruby Choi"/>
        <s v="Kayden Ortega"/>
        <s v="Alice Thompson"/>
        <s v="Athena Vu"/>
        <s v="Leilani Sharma"/>
        <s v="Jordan Cho"/>
        <s v="Madison Nelson"/>
        <s v="Isla Guzman"/>
        <s v="Aria Roberts"/>
        <s v="Emily Clark"/>
        <s v="Hailey Watson"/>
        <s v="Alexander Gonzales"/>
        <s v="Abigail Garza"/>
        <s v="Kinsley Dixon"/>
        <s v="Natalia Vu"/>
        <s v="Adam He"/>
        <s v="Lyla Yoon"/>
        <s v="Hannah White"/>
        <s v="Samuel Bailey"/>
        <s v="Ethan Tang"/>
        <s v="Penelope Fong"/>
        <s v="Skylar Evans"/>
        <s v="Jack Vu"/>
        <s v="Christopher Lam"/>
        <s v="Hadley Dang"/>
        <s v="Sadie Patterson"/>
        <s v="Axel Santos"/>
        <s v="Bella Holmes"/>
        <s v="Thomas Jung"/>
        <s v="Jace Washington"/>
        <s v="Peyton Vasquez"/>
        <s v="Elena Richardson"/>
        <s v="Emilia Bailey"/>
        <s v="Charles Moore"/>
        <s v="Nathan Lee"/>
        <s v="Stella Lai"/>
        <s v="Jeremiah Castillo"/>
        <s v="Cooper Jiang"/>
        <s v="Wesley King"/>
        <s v="Sofia Fernandez"/>
        <s v="Hannah Hoang"/>
        <s v="Sofia Cheng"/>
        <s v="Camila Rogers"/>
        <s v="Abigail Mejia"/>
        <s v="Wyatt Chin"/>
        <s v="Carson Lu"/>
        <s v="Adeline Huang"/>
        <s v="Dominic Clark"/>
        <s v="Lucy Alexander"/>
        <s v="Piper Lewis"/>
        <s v="Stella Alexander"/>
        <s v="Addison Do"/>
        <s v="Skylar Carrillo"/>
        <s v="William Foster"/>
        <s v="David Chu"/>
        <s v="Mila Hong"/>
        <s v="Jose Ross"/>
        <s v="Parker James"/>
        <s v="Everleigh Fernandez"/>
        <s v="Samantha Adams"/>
        <s v="Noah King"/>
        <s v="Ivy Soto"/>
        <s v="Aurora Simmons"/>
        <s v="Andrew Thomas"/>
        <s v="Natalia Diaz"/>
        <s v="Mateo Chu"/>
        <s v="Nolan Guzman"/>
        <s v="Sophie Silva"/>
        <s v="Julian Fong"/>
        <s v="Nevaeh Kang"/>
        <s v="Anthony Rogers"/>
        <s v="Alexander Bryant"/>
        <s v="Joseph Ruiz"/>
        <s v="Hudson Liu"/>
        <s v="Gianna Williams"/>
        <s v="Daniel Richardson"/>
        <s v="Jose Kang"/>
        <s v="Elijah Kang"/>
        <s v="Ella White"/>
        <s v="Jordan Truong"/>
        <s v="Daniel Dixon"/>
        <s v="Mateo Mendez"/>
        <s v="Jose Molina"/>
        <s v="Skylar Bell"/>
        <s v="Kai Chow"/>
        <s v="Melody Cooper"/>
        <s v="Emilia Rivera"/>
        <s v="Adam Espinoza"/>
        <s v="Jack Maldonado"/>
        <s v="Luke Munoz"/>
        <s v="Aria Castro"/>
        <s v="Benjamin Delgado"/>
        <s v="Cameron Evans"/>
        <s v="Carter Reed"/>
        <s v="Audrey Smith"/>
        <s v="Ezra Simmons"/>
        <s v="Asher Morales"/>
        <s v="Joshua Fong"/>
        <s v="Christopher Vega"/>
        <s v="Julia Pham"/>
        <s v="Quinn Xiong"/>
        <s v="Autumn Reed"/>
        <s v="Sofia Dinh"/>
        <s v="Piper Patterson"/>
        <s v="Cameron Young"/>
        <s v="Rylee Dinh"/>
        <s v="Jade Acosta"/>
        <s v="Mila Vasquez"/>
        <s v="Maria Wilson"/>
        <s v="Anna Gutierrez"/>
        <s v="Hadley Contreras"/>
        <s v="Grace Campos"/>
        <s v="Autumn Ortiz"/>
        <s v="Dylan Thao"/>
        <s v="Josephine Salazar"/>
        <s v="Paisley Hunter"/>
        <s v="Thomas Vazquez"/>
        <s v="Alice Young"/>
        <s v="Elena Tan"/>
        <s v="Alice Xiong"/>
        <s v="Isla Yoon"/>
        <s v="Andrew Moore"/>
        <s v="Kai Flores"/>
        <s v="Axel Soto"/>
        <s v="Dominic Parker"/>
        <s v="Eliana Grant"/>
        <s v="Elias Dang"/>
        <s v="Theodore Ngo"/>
        <s v="Nicholas Rivera"/>
        <s v="Gabriel Carter"/>
        <s v="Ian Flores"/>
        <s v="Harper Chin"/>
        <s v="Athena Vasquez"/>
        <s v="Everleigh Nunez"/>
        <s v="Claire Jones"/>
        <s v="Peyton Cruz"/>
        <s v="Leonardo Lo"/>
        <s v="Kinsley Collins"/>
        <s v="Greyson Dang"/>
        <s v="Wesley Dominguez"/>
        <s v="Peyton Owens"/>
        <s v="Alice Lopez"/>
        <s v="Ezra Ortiz"/>
        <s v="Grayson Luu"/>
        <s v="Lillian Romero"/>
        <s v="Isaac Liu"/>
        <s v="Jameson Juarez"/>
        <s v="Everleigh Shah"/>
        <s v="Amelia Bui"/>
        <s v="Carter Ortiz"/>
        <s v="Grayson Chan"/>
        <s v="Amelia Kaur"/>
        <s v="Jacob Cheng"/>
        <s v="Nathan Miller"/>
        <s v="Ian Barnes"/>
        <s v="Kennedy Romero"/>
        <s v="Scarlett Hill"/>
        <s v="Hailey Foster"/>
        <s v="Wyatt Li"/>
        <s v="Christopher Chung"/>
        <s v="Mila Allen"/>
        <s v="Eliana Li"/>
        <s v="Thomas Williams"/>
        <s v="Audrey Lee"/>
        <s v="Emily Doan"/>
        <s v="Ivy Tang"/>
        <s v="Abigail Vang"/>
        <s v="Theodore Marquez"/>
        <s v="Gabriel Joseph"/>
        <s v="Ezekiel Delgado"/>
        <s v="Anthony Carter"/>
        <s v="Vivian Thao"/>
        <s v="Emma Luna"/>
        <s v="Hazel Griffin"/>
        <s v="Charles Gonzalez"/>
        <s v="Avery Sun"/>
        <s v="Henry Jung"/>
        <s v="Anna Han"/>
        <s v="Skylar Shah"/>
        <s v="Addison Perez"/>
        <s v="Penelope Rodriguez"/>
        <s v="Melody Grant"/>
        <s v="Santiago f Gray"/>
        <s v="Jaxson Santiago"/>
        <s v="Lincoln Ramos"/>
        <s v="Dylan Campbell"/>
        <s v="Emery Doan"/>
        <s v="Caroline Perez"/>
        <s v="Grayson James"/>
        <s v="Jaxon Powell"/>
        <s v="Cooper Yoon"/>
        <s v="Jaxson Liang"/>
        <s v="Clara Sanchez"/>
        <s v="Silas Huang"/>
        <s v="Ivy Desai"/>
        <s v="David Herrera"/>
        <s v="Ryan Lu"/>
        <s v="Eleanor Chau"/>
        <s v="Maya Chan"/>
        <s v="Emery Zhang"/>
        <s v="Luna Sanders"/>
        <s v="Austin Vo"/>
        <s v="Luke Martin"/>
        <s v="Madeline Walker"/>
        <s v="Everleigh Ng"/>
        <s v="Bella Powell"/>
        <s v="Dominic Guzman"/>
        <s v="Caroline Jenkins"/>
        <s v="Penelope Coleman"/>
        <s v="Jade Rojas"/>
        <s v="Samuel Morales"/>
        <s v="John Soto"/>
        <s v="Everly Chow"/>
        <s v="Amelia Salazar"/>
        <s v="Grayson Cooper"/>
        <s v="Ezekiel Desai"/>
        <s v="Scarlett Rodriguez"/>
        <s v="Liam Jung"/>
        <s v="Athena Carrillo"/>
        <s v="Elena Vang"/>
        <s v="Isla Lai"/>
        <s v="Miles Hsu"/>
        <s v="Camila Watson"/>
        <s v="Elias Figueroa"/>
        <s v="Maria Hong"/>
        <s v="Sophie Ali"/>
        <s v="Luna Simmons"/>
        <s v="Hunter Ortiz"/>
        <s v="Ella Hunter"/>
        <s v="James Bui"/>
        <s v="Leonardo Martin"/>
        <s v="Layla Torres"/>
        <s v="John Vega"/>
        <s v="Isabella Soto"/>
        <s v="Miles Mehta"/>
        <s v="Mason Cao"/>
        <s v="Kennedy Zhang"/>
        <s v="Adam Nelson"/>
        <s v="Roman Martinez"/>
        <s v="Emery Mitchell"/>
        <s v="Melody Ho"/>
        <s v="Allison Ayala"/>
        <s v="Allison Medina"/>
        <s v="Raelynn Gupta"/>
        <s v="Vivian Guzman"/>
        <s v="Connor Walker"/>
        <s v="Benjamin Ford"/>
        <s v="Caroline Phan"/>
        <s v="Madeline Coleman"/>
        <s v="Riley Marquez"/>
        <s v="Genesis Banks"/>
        <s v="Ezekiel Bryant"/>
        <s v="Natalie Hwang"/>
        <s v="Andrew Do"/>
        <s v="Mila Soto"/>
        <s v="Angel Stewart"/>
        <s v="Leo Fernandez"/>
        <s v="Adrian Ruiz"/>
        <s v="Carson Chau"/>
        <s v="Brooklyn Collins"/>
        <s v="Joshua Juarez"/>
        <s v="Genesis Hunter"/>
        <s v="Henry Figueroa"/>
        <s v="Melody Chin"/>
        <s v="Ella Jenkins"/>
        <s v="Naomi Xi"/>
        <s v="Skylar Ayala"/>
        <s v="Raelynn Ma"/>
        <s v="Mason Jimenez"/>
        <s v="Caroline Nelson"/>
        <s v="Genesis Zhu"/>
        <s v="Lucy Figueroa"/>
        <s v="Joshua Cortez"/>
        <s v="Everleigh Simmons"/>
        <s v="Logan Soto"/>
        <s v="Nora Nelson"/>
        <s v="Bella Butler"/>
        <s v="Nova Williams"/>
        <s v="Elena Patterson"/>
        <s v="Lincoln Wong"/>
        <s v="Harper Phan"/>
        <s v="Autumn Leung"/>
        <s v="Emilia Chu"/>
        <s v="Roman King"/>
        <s v="Allison Daniels"/>
        <s v="Elizabeth Huang"/>
        <s v="Raelynn Lu"/>
        <s v="Adeline Thao"/>
        <s v="Theodore Xi"/>
        <s v="Ezra Liang"/>
        <s v="Jose Singh"/>
        <s v="Lincoln Huynh"/>
        <s v="Hailey Song"/>
        <s v="Lydia Morales"/>
        <s v="Grace Sun"/>
        <s v="Jayden Kang"/>
        <s v="Sebastian Le"/>
        <s v="Luca Nelson"/>
        <s v="Sophie Owens"/>
        <s v="Emily Lau"/>
        <s v="Wesley Doan"/>
        <s v="Ezra Singh"/>
        <s v="Audrey Patel"/>
        <s v="Austin Rojas"/>
        <s v="Caroline Santos"/>
        <s v="Andrew Coleman"/>
        <s v="Hailey Lai"/>
        <s v="Nora Nunez"/>
        <s v="Angel Delgado"/>
        <s v="Xavier Davis"/>
        <s v="Natalie Carter"/>
        <s v="Zoe Zhou"/>
        <s v="Jaxson Coleman"/>
        <s v="Aaron Maldonado"/>
        <s v="Leonardo Luong"/>
        <s v="Dylan Chin"/>
        <s v="Lillian Khan"/>
        <s v="Lily Nguyen"/>
        <s v="Savannah Ali"/>
        <s v="Eli Jones"/>
        <s v="Jose Henderson"/>
        <s v="Owen Lam"/>
        <s v="Everleigh Washington"/>
        <s v="Zoey Jackson"/>
        <s v="Christian Sanders"/>
        <s v="Everly Walker"/>
        <s v="Willow Mai"/>
        <s v="Jack Cheng"/>
        <s v="Matthew Chau"/>
        <s v="Leilani Chow"/>
        <s v="Connor Joseph"/>
        <s v="Everleigh Espinoza"/>
        <s v="Kennedy Rahman"/>
        <s v="Paisley Kang"/>
        <s v="Colton Thao"/>
        <s v="Skylar Doan"/>
        <s v="Mila Pena"/>
        <s v="Jaxson Mai"/>
        <s v="Carter Mejia"/>
        <s v="Ethan Clark"/>
        <s v="Luca Duong"/>
        <s v="Vivian Barnes"/>
        <s v="Liam Grant"/>
        <s v="Luke Mai"/>
        <s v="Henry Alvarez"/>
        <s v="Zoe Rodriguez"/>
        <s v="Eva Jenkins"/>
        <s v="Cameron Powell"/>
        <s v="Samantha Foster"/>
        <s v="Charles Robinson"/>
        <s v="Eva Garcia"/>
        <s v="Hailey Shin"/>
        <s v="Natalia Owens"/>
        <s v="Robert Edwards"/>
        <s v="Eleanor Li"/>
        <s v="Dylan Padilla"/>
        <s v="Jayden Jimenez"/>
        <s v="Scarlett Figueroa"/>
        <s v="Luke Zheng"/>
        <s v="Eli Gupta"/>
        <s v="Andrew Huynh"/>
        <s v="Isaac Sanders"/>
        <s v="Lucas Ramos"/>
        <s v="Ivy Daniels"/>
        <s v="Daniel Huang"/>
        <s v="Caroline Alexander"/>
        <s v="Roman Yang"/>
        <s v="Emery Chang"/>
        <s v="Nathan Lau"/>
        <s v="Henry Campos"/>
        <s v="Aubrey Yoon"/>
        <s v="Liliana Soto"/>
        <s v="Grayson Soto"/>
        <s v="Julia Morris"/>
        <s v="Naomi Zhao"/>
        <s v="Matthew Howard"/>
        <s v="Caleb Flores"/>
        <s v="Eloise Alexander"/>
        <s v="Andrew Ma"/>
        <s v="Brooks Stewart"/>
        <s v="Hazel Cortez"/>
        <s v="Mila Roberts"/>
        <s v="Chloe Salazar"/>
        <s v="Ellie Guerrero"/>
        <s v="Savannah Park"/>
        <s v="Sofia Vu"/>
        <s v="Lily Pena"/>
        <s v="Ian Gutierrez"/>
        <s v="Lincoln Henderson"/>
        <s v="James Huang"/>
        <s v="Axel Johnson"/>
        <s v="Madeline Garcia"/>
        <s v="Willow Woods"/>
        <s v="Paisley Hall"/>
        <s v="Julia Sandoval"/>
        <s v="Kennedy Vargas"/>
        <s v="Grayson Yee"/>
        <s v="Lyla Chen"/>
        <s v="Hunter Nunez"/>
        <s v="Natalia Santos"/>
        <s v="Sebastian Rogers"/>
        <s v="Leo Hsu"/>
        <s v="Charlotte Wu"/>
        <s v="Jayden Williams"/>
        <s v="Alexander Jackson"/>
        <s v="Everly Lin"/>
        <s v="Leah Patterson"/>
        <s v="Isaac Yoon"/>
        <s v="Liam Sanders"/>
        <s v="Luke Sanchez"/>
        <s v="Riley Ramirez"/>
        <s v="Alexander James"/>
        <s v="Nevaeh Hsu"/>
        <s v="Nova Hsu"/>
        <s v="Genesis Woods"/>
        <s v="Parker Sandoval"/>
        <s v="Cooper Gupta"/>
        <s v="Eliana Allen"/>
        <s v="Santiago f Moua"/>
        <s v="Sofia Yoon"/>
        <s v="Lily Henderson"/>
        <s v="Landon Thao"/>
        <s v="Hazel Alvarez"/>
        <s v="Hadley Yee"/>
        <s v="Julia Doan"/>
        <s v="Dylan Ali"/>
        <s v="Emily Gupta"/>
        <s v="Jackson Jordan"/>
        <s v="Leilani Thao"/>
        <s v="Landon Kim"/>
        <s v="Josephine Acosta"/>
        <s v="Grace Carter"/>
        <s v="Kinsley Martinez"/>
        <s v="Joshua Ramirez"/>
        <s v="Joshua Martin"/>
        <s v="Isaac Han"/>
        <s v="Eliza Liang"/>
        <s v="Samantha Vargas"/>
        <s v="Alice Roberts"/>
        <s v="John Cho"/>
        <s v="Jordan Phillips"/>
        <s v="Leo Herrera"/>
        <s v="Emily Davis"/>
        <s v="Theodore Dinh"/>
        <s v="Penelope Jordan"/>
        <s v="Ruby Barnes"/>
        <s v="David Barnes"/>
        <s v="Elias Alvarado"/>
        <s v="Logan Rivera"/>
        <s v="Dylan Choi"/>
        <s v="Ezekiel Kumar"/>
        <s v="Nora Brown"/>
        <s v="Riley Padilla"/>
        <s v="Leah Pena"/>
        <s v="John Moore"/>
        <s v="Gabriel Holmes"/>
        <s v="Wyatt Rojas"/>
        <s v="Eva Coleman"/>
        <s v="Peyton Huang"/>
        <s v="Ava Ayala"/>
        <s v="Penelope Guerrero"/>
        <s v="Anna Mehta"/>
        <s v="Miles Salazar"/>
        <s v="Benjamin Moua"/>
        <s v="Genesis Navarro"/>
        <s v="Eliza Hernandez"/>
        <s v="Gabriel Brooks"/>
        <s v="Zoe Romero"/>
        <s v="Nolan Bui"/>
        <s v="Madeline Shin"/>
        <s v="Skylar Liu"/>
        <s v="Nova Coleman"/>
        <s v="Mia Lam"/>
        <s v="Sophia Huynh"/>
        <s v="Greyson Sanders"/>
        <s v="Ava Nelson"/>
        <s v="Ezekiel Reed"/>
        <s v="Mateo Williams"/>
        <s v="Matthew Gupta"/>
        <s v="Silas Chavez"/>
        <s v="Elias Zhang"/>
        <s v="Lily Carter"/>
        <s v="Piper Cheng"/>
        <s v="Skylar Watson"/>
        <s v="Jaxon Park"/>
        <s v="Elijah Henry"/>
        <s v="Jameson Alvarado"/>
        <s v="Mason Zhao"/>
        <s v="Nathan Mendez"/>
        <s v="Emma Hill"/>
        <s v="Charlotte Chu"/>
        <s v="Jeremiah Chu"/>
        <s v="Miles Cho"/>
        <s v="Caleb Marquez"/>
        <s v="Jaxson Wright"/>
        <s v="Brooklyn Reyes"/>
        <s v="Jonathan Chavez"/>
        <s v="Daniel Jordan"/>
        <s v="Wesley Sharma"/>
        <s v="Anna Zhu"/>
        <s v="Sofia Parker"/>
        <s v="Cora Jiang"/>
        <s v="Autumn Joseph"/>
        <s v="Evelyn Liang"/>
        <s v="Axel Chu"/>
        <s v="Jade Li"/>
        <s v="Kinsley Acosta"/>
        <s v="Clara Kang"/>
        <s v="Charlotte Ruiz"/>
        <s v="Avery Yee"/>
        <s v="Xavier Park"/>
        <s v="Isla Han"/>
        <s v="Maria He"/>
        <s v="Violet Hall"/>
        <s v="Isaac Mitchell"/>
        <s v="Landon Luu"/>
        <s v="Cora Evans"/>
        <s v="Madeline Hoang"/>
        <s v="Miles Evans"/>
        <s v="Leo Owens"/>
        <s v="Caroline Owens"/>
        <s v="Kennedy Do"/>
        <s v="Jace Zhang"/>
        <s v="Everly Coleman"/>
        <s v="Hannah Gomez"/>
        <s v="Liliana Do"/>
        <s v="Genesis Xiong"/>
        <s v="Mia Wu"/>
        <s v="Addison Roberts"/>
        <s v="Camila Li"/>
        <s v="Daniel Perry"/>
        <s v="Everleigh White"/>
        <s v="Penelope Choi"/>
        <s v="Lucy Johnson"/>
        <s v="Hadley Guerrero"/>
        <s v="Jose Brown"/>
        <s v="Maverick Mehta"/>
        <s v="Austin Edwards"/>
        <s v="Gabriel Yu"/>
        <s v="Mason Watson"/>
        <s v="Angel Chang"/>
        <s v="Silas Hunter"/>
        <s v="Wesley Adams"/>
        <s v="Serenity Bailey"/>
        <s v="Emma Perry"/>
        <s v="Clara Huynh"/>
        <s v="Jade Hunter"/>
        <s v="Lydia Williams"/>
        <s v="Savannah He"/>
        <s v="Jacob Khan"/>
        <s v="Luna Taylor"/>
        <s v="Angel Xiong"/>
        <s v="Adeline Yang"/>
        <s v="Gabriella Johnson"/>
        <s v="Connor Bell"/>
        <s v="Leilani Baker"/>
        <s v="Ian Miller"/>
        <s v="Everett Lee"/>
        <s v="Joshua Lin"/>
        <s v="Grayson Brown"/>
        <s v="Ella Nguyen"/>
        <s v="Athena Jordan"/>
        <s v="Lincoln Reyes"/>
        <s v="Ava Ortiz"/>
        <s v="Josiah Lewis"/>
        <s v="Jeremiah Lu"/>
        <s v="Andrew Reed"/>
        <s v="Ethan Joseph"/>
        <s v="Everett Morales"/>
        <s v="Jack Alexander"/>
        <s v="Liam Jordan"/>
        <s v="Luke Wilson"/>
        <s v="Lyla Alvarez"/>
        <s v="Angel Lin"/>
        <s v="Easton Moore"/>
        <s v="Brooklyn Salazar"/>
        <s v="Scarlett Jenkins"/>
        <s v="Aiden Le"/>
        <s v="Christopher Lim"/>
        <s v="James Castillo"/>
        <s v="Silas Estrada"/>
        <s v="Layla Salazar"/>
        <s v="Nolan Molina"/>
        <s v="Adam Kaur"/>
        <s v="Ezra Wilson"/>
        <s v="Melody Valdez"/>
        <s v="Jonathan Ho"/>
        <s v="Nathan Chan"/>
        <s v="Grayson Chin"/>
        <s v="Allison Espinoza"/>
        <s v="Jameson Martin"/>
        <s v="Charlotte Vo"/>
        <s v="Peyton Garza"/>
        <s v="Everett Khan"/>
        <s v="Anthony Marquez"/>
        <s v="William Walker"/>
        <s v="Paisley Trinh"/>
        <s v="Madeline Allen"/>
        <s v="Maverick Henry"/>
        <s v="Robert Vazquez"/>
        <s v="Cora Zheng"/>
        <s v="Ayla Daniels"/>
        <s v="Mateo Harris"/>
        <s v="Julian Lee"/>
        <s v="Nicholas Avila"/>
        <s v="Lucy Avila"/>
        <s v="Andrew Holmes"/>
        <s v="Eli Reed"/>
        <s v="Eli Richardson"/>
        <s v="Eliza Chen"/>
        <s v="Grayson Turner"/>
        <s v="Eva Alvarado"/>
        <s v="Charles Henderson"/>
        <s v="Dylan Wilson"/>
        <s v="Robert Alvarez"/>
        <s v="Benjamin Ramirez"/>
        <s v="Miles Thao"/>
        <s v="Avery Grant"/>
        <s v="Lyla Stewart"/>
        <s v="Brooklyn Ruiz"/>
        <s v="Isabella Bui"/>
        <s v="Gabriel Zhou"/>
        <s v="Miles Dang"/>
        <s v="Leah Bryant"/>
        <s v="Benjamin Mai"/>
        <s v="Ariana Kim"/>
        <s v="Kayden Jordan"/>
        <s v="Connor Luu"/>
        <s v="Madison Her"/>
        <s v="Christopher Butler"/>
        <s v="Sophie Oh"/>
        <s v="Chloe Allen"/>
        <s v="Oliver Moua"/>
        <s v="Levi Moreno"/>
        <s v="Gianna Ha"/>
        <s v="Lillian Gonzales"/>
        <s v="Brooklyn Cho"/>
        <s v="Eleanor Williams"/>
        <s v="Josephine Richardson"/>
        <s v="Ruby Sun"/>
        <s v="Nevaeh James"/>
        <s v="Aiden Silva"/>
        <s v="Sofia Trinh"/>
        <s v="Layla Collins"/>
        <s v="Naomi Washington"/>
        <s v="Eli Rahman"/>
        <s v="Christopher Howard"/>
        <s v="John Delgado"/>
        <s v="William Phillips"/>
        <s v="Eliza Zheng"/>
        <s v="Joshua Yang"/>
        <s v="Riley Rojas"/>
        <s v="Hadley Ford"/>
        <s v="Isabella Bailey"/>
        <s v="Eloise Trinh"/>
        <s v="Jeremiah Hernandez"/>
        <s v="Nova Lin"/>
        <s v="Peyton Harris"/>
        <s v="Sebastian Fong"/>
        <s v="Asher Huynh"/>
        <s v="Paisley Bryant"/>
        <s v="Angel Do"/>
        <s v="Elijah Ramos"/>
        <s v="Gabriella Zhu"/>
        <s v="Nora Le"/>
        <s v="Colton Garcia"/>
        <s v="Penelope Silva"/>
        <s v="Julian Delgado"/>
        <s v="Isabella Scott"/>
        <s v="Jameson Nelson"/>
        <s v="Adrian Fernandez"/>
        <s v="Madison Hunter"/>
        <s v="Maverick Figueroa"/>
        <s v="Aaliyah Mai"/>
        <s v="Madelyn Scott"/>
        <s v="Anthony Hong"/>
        <s v="Robert Wright"/>
        <s v="Audrey Richardson"/>
        <s v="Scarlett Kumar"/>
        <s v="Isabella Xi"/>
        <s v="Camila Silva"/>
        <s v="Jackson Perry"/>
        <s v="Kennedy Foster"/>
        <s v="Sadie Washington"/>
        <s v="Leilani Butler"/>
        <s v="John Contreras"/>
        <s v="John Chow"/>
        <s v="Aurora Ali"/>
        <s v="Thomas Padilla"/>
        <s v="Joseph Martin"/>
        <s v="Jack Huynh"/>
        <s v="Cora Rivera"/>
        <s v="Vivian Lewis"/>
        <s v="Mila Leung"/>
        <s v="Hannah Nelson"/>
        <s v="Joseph Ly"/>
        <s v="Maria Griffin"/>
        <s v="Alexander Choi"/>
        <s v="Julian Ross"/>
        <s v="Leilani Yee"/>
        <s v="Jack Brown"/>
        <s v="Eli Soto"/>
        <s v="Nolan Pena"/>
        <s v="Hadley Parker"/>
        <s v="Samantha Barnes"/>
        <s v="Penelope Johnson"/>
        <s v="Jack Edwards"/>
        <s v="Caroline Herrera"/>
        <s v="Maria Chin"/>
        <s v="Logan Bryant"/>
        <s v="Lillian Park"/>
        <s v="Ellie Chung"/>
        <s v="Jonathan Patel"/>
        <s v="Samuel Vega"/>
        <s v="Henry Zhu"/>
        <s v="Eleanor Delgado"/>
        <s v="Genesis Hu"/>
        <s v="Piper Sun"/>
        <s v="Lucas Phan"/>
        <s v="Dominic Thomas"/>
        <s v="Ian Wu"/>
        <s v="Logan Carrillo"/>
        <s v="Caroline Hu"/>
        <s v="Jaxson Dinh"/>
        <s v="Sophie Vang"/>
        <s v="Elias Ahmed"/>
        <s v="Amelia Choi"/>
        <s v="Bella Lopez"/>
        <s v="Luca Truong"/>
        <s v="Landon Brown"/>
        <s v="Dylan Dominguez"/>
        <s v="Noah Chen"/>
        <s v="Jameson Chen"/>
        <s v="Lillian Chen"/>
        <s v="Nicholas Song"/>
        <s v="Jameson Foster"/>
        <s v="Ella Huang"/>
        <s v="Carter Turner"/>
        <s v="Dominic Le"/>
        <s v="Everleigh Adams"/>
        <s v="Stella Wu"/>
        <s v="Alexander Foster"/>
        <s v="Ryan Ha"/>
        <s v="Leah Khan"/>
        <s v="Hailey Dang"/>
        <s v="Ian Cortez"/>
        <s v="Christian Ali"/>
        <s v="Liam Zhang"/>
        <s v="David Simmons"/>
        <s v="James Singh"/>
        <s v="Sebastian Gupta"/>
        <s v="Brooklyn Daniels"/>
        <s v="Madison Li"/>
        <s v="Ruby Washington"/>
        <s v="Kinsley Henry"/>
        <s v="Emery Ford"/>
        <s v="Xavier Jackson"/>
        <s v="Christian Medina"/>
        <s v="Naomi Coleman"/>
        <s v="Samantha Rogers"/>
        <s v="Aiden Gonzales"/>
        <s v="Joshua Chin"/>
        <s v="Hannah Mejia"/>
        <s v="Lydia Espinoza"/>
        <s v="Julia Mai"/>
        <s v="Camila Evans"/>
        <s v="Everly Lai"/>
        <s v="Logan Mitchell"/>
        <s v="Dominic Dinh"/>
        <s v="Raelynn Hong"/>
        <s v="Jameson Allen"/>
        <s v="Jack Mai"/>
        <s v="Robert Zhang"/>
        <s v="Camila Cortez"/>
        <s v="William Cao"/>
        <s v="Alice Tran"/>
        <s v="Savannah Singh"/>
        <s v="Jordan Zhu"/>
        <s v="Caleb Nelson"/>
        <s v="Paisley Sanders"/>
        <s v="Olivia Gray"/>
        <s v="John Trinh"/>
        <s v="Ryan Holmes"/>
        <s v="Hailey Sanchez"/>
        <s v="Hannah Martinez"/>
        <s v="Isaac Stewart"/>
        <s v="Claire Romero"/>
        <s v="Austin Brown"/>
        <s v="Dylan Kumar"/>
        <s v="Peyton Walker"/>
        <s v="Mia Herrera"/>
        <s v="Sadie Lee"/>
        <s v="Jose Richardson"/>
        <s v="Parker Avila"/>
        <s v="Luke Vu"/>
        <s v="Violet Garcia"/>
        <s v="Austin Vang"/>
        <s v="Wesley Young"/>
        <s v="Oliver Yang"/>
        <s v="Joshua Gupta"/>
        <s v="Adam Dang"/>
        <s v="Eva Rivera"/>
        <s v="Leonardo Dixon"/>
        <s v="Mateo Her"/>
        <s v="Angel Powell"/>
        <s v="Mateo Vu"/>
        <s v="William Vu"/>
        <s v="Piper Richardson"/>
        <s v="Xavier Zheng"/>
        <s v="Mia Cheng"/>
        <s v="Nevaeh Jones"/>
        <s v="Gabriella Gupta"/>
        <s v="Evelyn Dinh"/>
        <s v="Brooks Marquez"/>
        <s v="Evelyn Jung"/>
        <s v="Levi Mendez"/>
        <s v="Genesis Perry"/>
        <s v="Avery Bailey"/>
        <s v="Jaxson Sandoval"/>
        <s v="Emma Brooks"/>
        <s v="Asher Jackson"/>
        <s v="Ayla Ng"/>
        <s v="Aubrey Romero"/>
        <s v="Elias Ali"/>
        <s v="Luna Liu"/>
        <s v="Sarah Ayala"/>
        <s v="Levi Brown"/>
        <s v="Nova Herrera"/>
        <s v="Elijah Watson"/>
        <s v="Thomas Aguilar"/>
        <s v="Emery Hunter"/>
        <s v="Lucy Fong"/>
        <s v="Eva Figueroa"/>
        <s v="Charles Diaz"/>
        <s v="Cooper Mitchell"/>
        <s v="Aria Xi"/>
        <s v="Harper Alexander"/>
        <s v="Emery Acosta"/>
        <s v="David Owens"/>
        <s v="Jade Yi"/>
        <s v="Connor Vang"/>
        <s v="Ayla Brown"/>
        <s v="Jaxon Tran"/>
        <s v="Sophia Ahmed"/>
        <s v="Aiden Bryant"/>
        <s v="Ruby Medina"/>
        <s v="Isla Chavez"/>
        <s v="Santiago f Gonzalez"/>
        <s v="Emily Contreras"/>
        <s v="Ezekiel Fong"/>
        <s v="Mila Juarez"/>
        <s v="Ian Ngo"/>
        <s v="Eliza Adams"/>
        <s v="Matthew Lim"/>
        <s v="Maya Ngo"/>
        <s v="Olivia Harris"/>
        <s v="Eloise Griffin"/>
        <s v="Axel Jordan"/>
        <s v="Allison Roberts"/>
        <s v="Jonathan Khan"/>
        <s v="Santiago f Brooks"/>
        <s v="Madelyn Mehta"/>
        <s v="Alexander Rivera"/>
        <s v="David Desai"/>
        <s v="John Jung"/>
        <s v="Madeline Acosta"/>
        <s v="Jade Figueroa"/>
        <s v="Isaac Woods"/>
        <s v="Lydia Huynh"/>
        <s v="Penelope Griffin"/>
        <s v="Parker Vang"/>
        <s v="Jacob Doan"/>
        <s v="Elena Her"/>
        <s v="Autumn Gonzales"/>
        <s v="Alexander Morris"/>
        <s v="Naomi Chu"/>
        <s v="Eloise Pham"/>
        <s v="Valentina Davis"/>
        <s v="Paisley Gomez"/>
        <s v="Maverick Li"/>
        <s v="Zoe Do"/>
        <s v="Dominic Scott"/>
        <s v="Hudson Williams"/>
        <s v="Lincoln Fong"/>
        <s v="Hudson Hill"/>
        <s v="Eliana Turner"/>
        <s v="Daniel Shah"/>
        <s v="Penelope Gonzalez"/>
        <s v="Emery Do"/>
        <s v="Autumn Thao"/>
        <s v="Allison Leung"/>
        <s v="Charles Luu"/>
        <s v="Vivian Hunter"/>
        <s v="Lucas Daniels"/>
        <s v="Claire Adams"/>
        <s v="Aaron Garza"/>
        <s v="Samantha Chavez"/>
        <s v="Eva Estrada"/>
        <s v="Vivian Chu"/>
        <s v="Amelia Bell"/>
        <s v="Addison Mehta"/>
        <s v="Valentina Moua"/>
        <s v="Quinn Trinh"/>
        <s v="Ezra Banks"/>
        <s v="Jaxon Fong"/>
        <s v="Ethan Mehta"/>
        <s v="Jackson Navarro"/>
        <s v="Piper Ramos"/>
        <s v="Vivian Espinoza"/>
        <s v="Samuel Song"/>
        <s v="Hailey Yee"/>
        <s v="Ian Vargas"/>
        <s v="Alice Mehta"/>
        <s v="John Dang"/>
        <s v="Hazel Young"/>
        <s v="Xavier Perez"/>
        <s v="Elijah Coleman"/>
        <s v="Christian Fong"/>
        <s v="Silas Rivera"/>
        <s v="Isaac Joseph"/>
        <s v="Madeline Watson"/>
        <s v="Charlotte Baker"/>
        <s v="Elena Mendoza"/>
        <s v="Caleb Xiong"/>
        <s v="Henry Green"/>
        <s v="Madelyn Chan"/>
        <s v="Avery Dominguez"/>
        <s v="Parker Allen"/>
        <s v="Cooper Valdez"/>
        <s v="Roman Munoz"/>
        <s v="Charlotte Chang"/>
        <s v="Maverick Medina"/>
        <s v="Hailey Hong"/>
        <s v="Nicholas Wong"/>
        <s v="Maria Sun"/>
        <s v="Riley Washington"/>
        <s v="Raelynn Rios"/>
      </sharedItems>
    </cacheField>
    <cacheField name="Job Title" numFmtId="0">
      <sharedItems count="33">
        <s v="Manager"/>
        <s v="Sr. Analyst"/>
        <s v="Director"/>
        <s v="Analyst II"/>
        <s v="Vice President"/>
        <s v="Analyst"/>
        <s v="Sr. Manger"/>
        <s v="Controls Engineer"/>
        <s v="Quality Engineer"/>
        <s v="Engineering Manager"/>
        <s v="Field Engineer"/>
        <s v="Automation Engineer"/>
        <s v="Operations Engineer"/>
        <s v="Test Engineer"/>
        <s v="Development Engineer"/>
        <s v="Sr. Business Partner"/>
        <s v="HRIS Analyst"/>
        <s v="Business Partner"/>
        <s v="Technical Architect"/>
        <s v="Computer Systems Manager"/>
        <s v="IT Coordinator"/>
        <s v="Enterprise Architect"/>
        <s v="Cloud Infrastructure Architect"/>
        <s v="Network Architect"/>
        <s v="Network Engineer"/>
        <s v="System Administrator "/>
        <s v="Systems Analyst"/>
        <s v="Solutions Architect"/>
        <s v="IT Systems Architect"/>
        <s v="Service Desk Analyst"/>
        <s v="Network Administrator"/>
        <s v="Account Representative"/>
        <s v="Sr. Account Representative"/>
      </sharedItems>
    </cacheField>
    <cacheField name="Department" numFmtId="0">
      <sharedItems count="7">
        <s v="Accounting"/>
        <s v="Engineering"/>
        <s v="Finance"/>
        <s v="Human Resources"/>
        <s v="IT"/>
        <s v="Marketing"/>
        <s v="Sales"/>
      </sharedItems>
    </cacheField>
    <cacheField name="Business Unit" numFmtId="0">
      <sharedItems count="4">
        <s v="Manufacturing"/>
        <s v="Speciality Products"/>
        <s v="Research &amp; Development"/>
        <s v="Corporate"/>
      </sharedItems>
    </cacheField>
    <cacheField name="Gender" numFmtId="0">
      <sharedItems count="2">
        <s v="Male"/>
        <s v="Female"/>
      </sharedItems>
    </cacheField>
    <cacheField name="Ethnicity" numFmtId="0">
      <sharedItems count="4">
        <s v="Caucasian"/>
        <s v="Asian"/>
        <s v="Latino"/>
        <s v="Black"/>
      </sharedItems>
    </cacheField>
    <cacheField name="Age" numFmtId="0">
      <sharedItems containsSemiMixedTypes="0" containsString="0" containsNumber="1" containsInteger="1" minValue="25" maxValue="65"/>
    </cacheField>
    <cacheField name="Hire Date" numFmtId="14">
      <sharedItems containsSemiMixedTypes="0" containsNonDate="0" containsDate="1" containsString="0" minDate="1992-01-09T00:00:00" maxDate="2021-12-27T00:00:00"/>
    </cacheField>
    <cacheField name="Day" numFmtId="3">
      <sharedItems containsSemiMixedTypes="0" containsString="0" containsNumber="1" containsInteger="1" minValue="1" maxValue="31"/>
    </cacheField>
    <cacheField name="Month" numFmtId="3">
      <sharedItems containsSemiMixedTypes="0" containsString="0" containsNumber="1" containsInteger="1" minValue="1" maxValue="12"/>
    </cacheField>
    <cacheField name="Nama Bulan" numFmtId="3">
      <sharedItems count="12">
        <s v="JAN"/>
        <s v="NOV"/>
        <s v="SEP"/>
        <s v="JUL"/>
        <s v="APR"/>
        <s v="MAR"/>
        <s v="JUN"/>
        <s v="MAY"/>
        <s v="DEC"/>
        <s v="FEB"/>
        <s v="OCT"/>
        <s v="AUG"/>
      </sharedItems>
    </cacheField>
    <cacheField name="Year" numFmtId="1">
      <sharedItems containsSemiMixedTypes="0" containsString="0" containsNumber="1" containsInteger="1" minValue="1992" maxValue="2021" count="30">
        <n v="2019"/>
        <n v="2017"/>
        <n v="2015"/>
        <n v="2021"/>
        <n v="2020"/>
        <n v="2007"/>
        <n v="2000"/>
        <n v="2014"/>
        <n v="2018"/>
        <n v="2011"/>
        <n v="2003"/>
        <n v="2013"/>
        <n v="2001"/>
        <n v="2008"/>
        <n v="1996"/>
        <n v="2016"/>
        <n v="2006"/>
        <n v="1994"/>
        <n v="2010"/>
        <n v="1995"/>
        <n v="2004"/>
        <n v="2012"/>
        <n v="2009"/>
        <n v="2002"/>
        <n v="2005"/>
        <n v="1998"/>
        <n v="1992"/>
        <n v="1997"/>
        <n v="1999"/>
        <n v="1993"/>
      </sharedItems>
    </cacheField>
    <cacheField name=" Annual Salary" numFmtId="164">
      <sharedItems containsSemiMixedTypes="0" containsString="0" containsNumber="1" containsInteger="1" minValue="40063" maxValue="258498"/>
    </cacheField>
    <cacheField name="Range Salary" numFmtId="164">
      <sharedItems count="3">
        <s v="Middle Income"/>
        <s v="High Income"/>
        <s v="Low Income"/>
      </sharedItems>
    </cacheField>
    <cacheField name="Bonus %" numFmtId="165">
      <sharedItems containsSemiMixedTypes="0" containsString="0" containsNumber="1" minValue="0" maxValue="0.4"/>
    </cacheField>
    <cacheField name="Bonus($)" numFmtId="166">
      <sharedItems containsSemiMixedTypes="0" containsString="0" containsNumber="1" minValue="0" maxValue="103370.40000000001"/>
    </cacheField>
    <cacheField name="Country" numFmtId="0">
      <sharedItems count="3">
        <s v="United States"/>
        <s v="Brazil"/>
        <s v="China"/>
      </sharedItems>
    </cacheField>
    <cacheField name="City" numFmtId="0">
      <sharedItems/>
    </cacheField>
    <cacheField name="Exit Date" numFmtId="14">
      <sharedItems containsDate="1" containsMixedTypes="1" minDate="1994-12-18T00:00:00" maxDate="2022-08-18T00:00:00"/>
    </cacheField>
    <cacheField name="Employed" numFmtId="0">
      <sharedItems count="2">
        <s v="Employed"/>
        <s v="Resign"/>
      </sharedItems>
    </cacheField>
  </cacheFields>
  <extLst>
    <ext xmlns:x14="http://schemas.microsoft.com/office/spreadsheetml/2009/9/main" uri="{725AE2AE-9491-48be-B2B4-4EB974FC3084}">
      <x14:pivotCacheDefinition pivotCacheId="201226381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E04533"/>
    <x v="0"/>
    <x v="0"/>
    <x v="0"/>
    <x v="0"/>
    <x v="0"/>
    <x v="0"/>
    <n v="29"/>
    <d v="2019-01-25T00:00:00"/>
    <n v="25"/>
    <n v="1"/>
    <x v="0"/>
    <x v="0"/>
    <n v="113527"/>
    <x v="0"/>
    <n v="0.06"/>
    <n v="6811.62"/>
    <x v="0"/>
    <s v="Austin"/>
    <s v=""/>
    <x v="0"/>
  </r>
  <r>
    <s v="E03496"/>
    <x v="1"/>
    <x v="1"/>
    <x v="0"/>
    <x v="1"/>
    <x v="0"/>
    <x v="1"/>
    <n v="31"/>
    <d v="2017-11-04T00:00:00"/>
    <n v="4"/>
    <n v="11"/>
    <x v="1"/>
    <x v="1"/>
    <n v="97078"/>
    <x v="0"/>
    <n v="0"/>
    <n v="0"/>
    <x v="0"/>
    <s v="Austin"/>
    <d v="2020-03-09T00:00:00"/>
    <x v="1"/>
  </r>
  <r>
    <s v="E02139"/>
    <x v="2"/>
    <x v="2"/>
    <x v="0"/>
    <x v="2"/>
    <x v="1"/>
    <x v="1"/>
    <n v="36"/>
    <d v="2015-09-29T00:00:00"/>
    <n v="29"/>
    <n v="9"/>
    <x v="2"/>
    <x v="2"/>
    <n v="178700"/>
    <x v="1"/>
    <n v="0.28999999999999998"/>
    <n v="51823"/>
    <x v="0"/>
    <s v="Seattle"/>
    <s v=""/>
    <x v="0"/>
  </r>
  <r>
    <s v="E00502"/>
    <x v="3"/>
    <x v="1"/>
    <x v="0"/>
    <x v="0"/>
    <x v="1"/>
    <x v="2"/>
    <n v="44"/>
    <d v="2019-01-02T00:00:00"/>
    <n v="2"/>
    <n v="1"/>
    <x v="0"/>
    <x v="0"/>
    <n v="74691"/>
    <x v="0"/>
    <n v="0"/>
    <n v="0"/>
    <x v="1"/>
    <s v="Manaus"/>
    <d v="2020-07-08T00:00:00"/>
    <x v="1"/>
  </r>
  <r>
    <s v="E00105"/>
    <x v="4"/>
    <x v="0"/>
    <x v="0"/>
    <x v="1"/>
    <x v="1"/>
    <x v="2"/>
    <n v="38"/>
    <d v="2021-11-16T00:00:00"/>
    <n v="16"/>
    <n v="11"/>
    <x v="1"/>
    <x v="3"/>
    <n v="109812"/>
    <x v="0"/>
    <n v="0.09"/>
    <n v="9883.08"/>
    <x v="1"/>
    <s v="Manaus"/>
    <s v=""/>
    <x v="0"/>
  </r>
  <r>
    <s v="E03383"/>
    <x v="5"/>
    <x v="2"/>
    <x v="0"/>
    <x v="1"/>
    <x v="0"/>
    <x v="0"/>
    <n v="26"/>
    <d v="2020-07-28T00:00:00"/>
    <n v="28"/>
    <n v="7"/>
    <x v="3"/>
    <x v="4"/>
    <n v="180664"/>
    <x v="1"/>
    <n v="0.27"/>
    <n v="48779.280000000006"/>
    <x v="0"/>
    <s v="Chicago"/>
    <s v=""/>
    <x v="0"/>
  </r>
  <r>
    <s v="E01261"/>
    <x v="6"/>
    <x v="3"/>
    <x v="0"/>
    <x v="1"/>
    <x v="0"/>
    <x v="0"/>
    <n v="55"/>
    <d v="2007-04-05T00:00:00"/>
    <n v="5"/>
    <n v="4"/>
    <x v="4"/>
    <x v="5"/>
    <n v="52310"/>
    <x v="2"/>
    <n v="0"/>
    <n v="0"/>
    <x v="0"/>
    <s v="Miami"/>
    <d v="2018-10-12T00:00:00"/>
    <x v="1"/>
  </r>
  <r>
    <s v="E02166"/>
    <x v="7"/>
    <x v="0"/>
    <x v="0"/>
    <x v="2"/>
    <x v="0"/>
    <x v="0"/>
    <n v="55"/>
    <d v="2000-04-28T00:00:00"/>
    <n v="28"/>
    <n v="4"/>
    <x v="4"/>
    <x v="6"/>
    <n v="115798"/>
    <x v="0"/>
    <n v="0.05"/>
    <n v="5789.9000000000005"/>
    <x v="0"/>
    <s v="Miami"/>
    <s v=""/>
    <x v="0"/>
  </r>
  <r>
    <s v="E00085"/>
    <x v="8"/>
    <x v="4"/>
    <x v="0"/>
    <x v="3"/>
    <x v="1"/>
    <x v="1"/>
    <n v="56"/>
    <d v="2014-03-16T00:00:00"/>
    <n v="16"/>
    <n v="3"/>
    <x v="5"/>
    <x v="7"/>
    <n v="190815"/>
    <x v="1"/>
    <n v="0.4"/>
    <n v="76326"/>
    <x v="0"/>
    <s v="Austin"/>
    <s v=""/>
    <x v="0"/>
  </r>
  <r>
    <s v="E00568"/>
    <x v="9"/>
    <x v="2"/>
    <x v="0"/>
    <x v="0"/>
    <x v="1"/>
    <x v="2"/>
    <n v="27"/>
    <d v="2018-06-25T00:00:00"/>
    <n v="25"/>
    <n v="6"/>
    <x v="6"/>
    <x v="8"/>
    <n v="174097"/>
    <x v="1"/>
    <n v="0.21"/>
    <n v="36560.369999999995"/>
    <x v="0"/>
    <s v="Phoenix"/>
    <s v=""/>
    <x v="0"/>
  </r>
  <r>
    <s v="E01486"/>
    <x v="10"/>
    <x v="4"/>
    <x v="0"/>
    <x v="2"/>
    <x v="0"/>
    <x v="1"/>
    <n v="59"/>
    <d v="2011-05-18T00:00:00"/>
    <n v="18"/>
    <n v="5"/>
    <x v="7"/>
    <x v="9"/>
    <n v="192213"/>
    <x v="1"/>
    <n v="0.4"/>
    <n v="76885.2"/>
    <x v="0"/>
    <s v="Chicago"/>
    <s v=""/>
    <x v="0"/>
  </r>
  <r>
    <s v="E03689"/>
    <x v="11"/>
    <x v="1"/>
    <x v="0"/>
    <x v="1"/>
    <x v="0"/>
    <x v="0"/>
    <n v="62"/>
    <d v="2003-04-22T00:00:00"/>
    <n v="22"/>
    <n v="4"/>
    <x v="4"/>
    <x v="10"/>
    <n v="76906"/>
    <x v="0"/>
    <n v="0"/>
    <n v="0"/>
    <x v="0"/>
    <s v="Seattle"/>
    <s v=""/>
    <x v="0"/>
  </r>
  <r>
    <s v="E03547"/>
    <x v="12"/>
    <x v="5"/>
    <x v="0"/>
    <x v="3"/>
    <x v="0"/>
    <x v="1"/>
    <n v="28"/>
    <d v="2017-05-12T00:00:00"/>
    <n v="12"/>
    <n v="5"/>
    <x v="7"/>
    <x v="1"/>
    <n v="52069"/>
    <x v="2"/>
    <n v="0"/>
    <n v="0"/>
    <x v="2"/>
    <s v="Chongqing"/>
    <s v=""/>
    <x v="0"/>
  </r>
  <r>
    <s v="E04742"/>
    <x v="13"/>
    <x v="4"/>
    <x v="0"/>
    <x v="3"/>
    <x v="1"/>
    <x v="2"/>
    <n v="33"/>
    <d v="2020-12-16T00:00:00"/>
    <n v="16"/>
    <n v="12"/>
    <x v="8"/>
    <x v="4"/>
    <n v="258426"/>
    <x v="1"/>
    <n v="0.4"/>
    <n v="103370.40000000001"/>
    <x v="1"/>
    <s v="Rio de Janerio"/>
    <s v=""/>
    <x v="0"/>
  </r>
  <r>
    <s v="E04359"/>
    <x v="14"/>
    <x v="4"/>
    <x v="0"/>
    <x v="0"/>
    <x v="0"/>
    <x v="1"/>
    <n v="25"/>
    <d v="2021-02-08T00:00:00"/>
    <n v="8"/>
    <n v="2"/>
    <x v="9"/>
    <x v="3"/>
    <n v="198243"/>
    <x v="1"/>
    <n v="0.31"/>
    <n v="61455.33"/>
    <x v="0"/>
    <s v="Miami"/>
    <s v=""/>
    <x v="0"/>
  </r>
  <r>
    <s v="E00276"/>
    <x v="15"/>
    <x v="6"/>
    <x v="0"/>
    <x v="3"/>
    <x v="0"/>
    <x v="0"/>
    <n v="33"/>
    <d v="2013-02-10T00:00:00"/>
    <n v="10"/>
    <n v="2"/>
    <x v="9"/>
    <x v="11"/>
    <n v="144231"/>
    <x v="1"/>
    <n v="0.14000000000000001"/>
    <n v="20192.34"/>
    <x v="0"/>
    <s v="Columbus"/>
    <d v="2020-07-17T00:00:00"/>
    <x v="1"/>
  </r>
  <r>
    <s v="E04890"/>
    <x v="16"/>
    <x v="6"/>
    <x v="0"/>
    <x v="0"/>
    <x v="1"/>
    <x v="1"/>
    <n v="49"/>
    <d v="2001-04-02T00:00:00"/>
    <n v="2"/>
    <n v="4"/>
    <x v="4"/>
    <x v="12"/>
    <n v="129124"/>
    <x v="0"/>
    <n v="0.12"/>
    <n v="15494.88"/>
    <x v="2"/>
    <s v="Shanghai"/>
    <s v=""/>
    <x v="0"/>
  </r>
  <r>
    <s v="E01921"/>
    <x v="17"/>
    <x v="6"/>
    <x v="0"/>
    <x v="0"/>
    <x v="1"/>
    <x v="0"/>
    <n v="55"/>
    <d v="2011-01-09T00:00:00"/>
    <n v="9"/>
    <n v="1"/>
    <x v="0"/>
    <x v="9"/>
    <n v="138521"/>
    <x v="0"/>
    <n v="0.1"/>
    <n v="13852.1"/>
    <x v="0"/>
    <s v="Miami"/>
    <s v=""/>
    <x v="0"/>
  </r>
  <r>
    <s v="E01309"/>
    <x v="18"/>
    <x v="2"/>
    <x v="0"/>
    <x v="2"/>
    <x v="1"/>
    <x v="1"/>
    <n v="58"/>
    <d v="2003-05-14T00:00:00"/>
    <n v="14"/>
    <n v="5"/>
    <x v="7"/>
    <x v="10"/>
    <n v="173071"/>
    <x v="1"/>
    <n v="0.28999999999999998"/>
    <n v="50190.59"/>
    <x v="0"/>
    <s v="Columbus"/>
    <s v=""/>
    <x v="0"/>
  </r>
  <r>
    <s v="E02555"/>
    <x v="19"/>
    <x v="1"/>
    <x v="0"/>
    <x v="0"/>
    <x v="0"/>
    <x v="2"/>
    <n v="38"/>
    <d v="2008-07-05T00:00:00"/>
    <n v="5"/>
    <n v="7"/>
    <x v="3"/>
    <x v="13"/>
    <n v="78056"/>
    <x v="0"/>
    <n v="0"/>
    <n v="0"/>
    <x v="1"/>
    <s v="Sao Paulo"/>
    <s v=""/>
    <x v="0"/>
  </r>
  <r>
    <s v="E02062"/>
    <x v="20"/>
    <x v="5"/>
    <x v="0"/>
    <x v="2"/>
    <x v="1"/>
    <x v="2"/>
    <n v="55"/>
    <d v="1996-06-26T00:00:00"/>
    <n v="26"/>
    <n v="6"/>
    <x v="6"/>
    <x v="14"/>
    <n v="48687"/>
    <x v="2"/>
    <n v="0"/>
    <n v="0"/>
    <x v="1"/>
    <s v="Rio de Janerio"/>
    <s v=""/>
    <x v="0"/>
  </r>
  <r>
    <s v="E00825"/>
    <x v="21"/>
    <x v="1"/>
    <x v="0"/>
    <x v="3"/>
    <x v="1"/>
    <x v="2"/>
    <n v="41"/>
    <d v="2016-06-12T00:00:00"/>
    <n v="12"/>
    <n v="6"/>
    <x v="6"/>
    <x v="15"/>
    <n v="70165"/>
    <x v="0"/>
    <n v="0"/>
    <n v="0"/>
    <x v="0"/>
    <s v="Columbus"/>
    <s v=""/>
    <x v="0"/>
  </r>
  <r>
    <s v="E04800"/>
    <x v="22"/>
    <x v="1"/>
    <x v="0"/>
    <x v="0"/>
    <x v="0"/>
    <x v="1"/>
    <n v="40"/>
    <d v="2016-01-15T00:00:00"/>
    <n v="15"/>
    <n v="1"/>
    <x v="0"/>
    <x v="15"/>
    <n v="89984"/>
    <x v="0"/>
    <n v="0"/>
    <n v="0"/>
    <x v="2"/>
    <s v="Chengdu"/>
    <s v=""/>
    <x v="0"/>
  </r>
  <r>
    <s v="E04477"/>
    <x v="23"/>
    <x v="1"/>
    <x v="0"/>
    <x v="1"/>
    <x v="0"/>
    <x v="0"/>
    <n v="27"/>
    <d v="2021-10-13T00:00:00"/>
    <n v="13"/>
    <n v="10"/>
    <x v="10"/>
    <x v="3"/>
    <n v="74077"/>
    <x v="0"/>
    <n v="0"/>
    <n v="0"/>
    <x v="0"/>
    <s v="Seattle"/>
    <s v=""/>
    <x v="0"/>
  </r>
  <r>
    <s v="E04126"/>
    <x v="24"/>
    <x v="1"/>
    <x v="0"/>
    <x v="0"/>
    <x v="0"/>
    <x v="3"/>
    <n v="51"/>
    <d v="2020-10-09T00:00:00"/>
    <n v="9"/>
    <n v="10"/>
    <x v="10"/>
    <x v="4"/>
    <n v="91853"/>
    <x v="0"/>
    <n v="0"/>
    <n v="0"/>
    <x v="0"/>
    <s v="Chicago"/>
    <s v=""/>
    <x v="0"/>
  </r>
  <r>
    <s v="E00702"/>
    <x v="25"/>
    <x v="6"/>
    <x v="0"/>
    <x v="0"/>
    <x v="0"/>
    <x v="1"/>
    <n v="45"/>
    <d v="2006-12-12T00:00:00"/>
    <n v="12"/>
    <n v="12"/>
    <x v="8"/>
    <x v="16"/>
    <n v="149537"/>
    <x v="1"/>
    <n v="0.14000000000000001"/>
    <n v="20935.18"/>
    <x v="0"/>
    <s v="Seattle"/>
    <s v=""/>
    <x v="0"/>
  </r>
  <r>
    <s v="E01753"/>
    <x v="26"/>
    <x v="0"/>
    <x v="0"/>
    <x v="1"/>
    <x v="0"/>
    <x v="1"/>
    <n v="40"/>
    <d v="2018-02-16T00:00:00"/>
    <n v="16"/>
    <n v="2"/>
    <x v="9"/>
    <x v="8"/>
    <n v="120905"/>
    <x v="0"/>
    <n v="0.05"/>
    <n v="6045.25"/>
    <x v="0"/>
    <s v="Seattle"/>
    <s v=""/>
    <x v="0"/>
  </r>
  <r>
    <s v="E00556"/>
    <x v="27"/>
    <x v="2"/>
    <x v="0"/>
    <x v="0"/>
    <x v="0"/>
    <x v="0"/>
    <n v="29"/>
    <d v="2017-02-19T00:00:00"/>
    <n v="19"/>
    <n v="2"/>
    <x v="9"/>
    <x v="1"/>
    <n v="181854"/>
    <x v="1"/>
    <n v="0.28999999999999998"/>
    <n v="52737.659999999996"/>
    <x v="0"/>
    <s v="Seattle"/>
    <d v="2020-04-24T00:00:00"/>
    <x v="1"/>
  </r>
  <r>
    <s v="E03972"/>
    <x v="28"/>
    <x v="1"/>
    <x v="0"/>
    <x v="2"/>
    <x v="0"/>
    <x v="2"/>
    <n v="58"/>
    <d v="1994-09-15T00:00:00"/>
    <n v="15"/>
    <n v="9"/>
    <x v="2"/>
    <x v="17"/>
    <n v="98769"/>
    <x v="0"/>
    <n v="0"/>
    <n v="0"/>
    <x v="1"/>
    <s v="Rio de Janerio"/>
    <d v="2016-10-03T00:00:00"/>
    <x v="1"/>
  </r>
  <r>
    <s v="E03630"/>
    <x v="29"/>
    <x v="2"/>
    <x v="0"/>
    <x v="2"/>
    <x v="0"/>
    <x v="0"/>
    <n v="36"/>
    <d v="2016-09-03T00:00:00"/>
    <n v="3"/>
    <n v="9"/>
    <x v="2"/>
    <x v="15"/>
    <n v="150399"/>
    <x v="1"/>
    <n v="0.28000000000000003"/>
    <n v="42111.72"/>
    <x v="0"/>
    <s v="Chicago"/>
    <s v=""/>
    <x v="0"/>
  </r>
  <r>
    <s v="E02652"/>
    <x v="30"/>
    <x v="0"/>
    <x v="0"/>
    <x v="1"/>
    <x v="0"/>
    <x v="1"/>
    <n v="63"/>
    <d v="2015-07-29T00:00:00"/>
    <n v="29"/>
    <n v="7"/>
    <x v="3"/>
    <x v="2"/>
    <n v="103724"/>
    <x v="0"/>
    <n v="0.05"/>
    <n v="5186.2000000000007"/>
    <x v="2"/>
    <s v="Shanghai"/>
    <s v=""/>
    <x v="0"/>
  </r>
  <r>
    <s v="E03327"/>
    <x v="31"/>
    <x v="6"/>
    <x v="0"/>
    <x v="2"/>
    <x v="1"/>
    <x v="1"/>
    <n v="55"/>
    <d v="2006-06-20T00:00:00"/>
    <n v="20"/>
    <n v="6"/>
    <x v="6"/>
    <x v="16"/>
    <n v="142628"/>
    <x v="1"/>
    <n v="0.12"/>
    <n v="17115.36"/>
    <x v="2"/>
    <s v="Chongqing"/>
    <s v=""/>
    <x v="0"/>
  </r>
  <r>
    <s v="E00515"/>
    <x v="32"/>
    <x v="6"/>
    <x v="0"/>
    <x v="1"/>
    <x v="0"/>
    <x v="2"/>
    <n v="40"/>
    <d v="2019-01-23T00:00:00"/>
    <n v="23"/>
    <n v="1"/>
    <x v="0"/>
    <x v="0"/>
    <n v="159031"/>
    <x v="1"/>
    <n v="0.1"/>
    <n v="15903.1"/>
    <x v="0"/>
    <s v="Miami"/>
    <s v=""/>
    <x v="0"/>
  </r>
  <r>
    <s v="E00500"/>
    <x v="33"/>
    <x v="2"/>
    <x v="0"/>
    <x v="0"/>
    <x v="0"/>
    <x v="1"/>
    <n v="55"/>
    <d v="2010-06-11T00:00:00"/>
    <n v="11"/>
    <n v="6"/>
    <x v="6"/>
    <x v="18"/>
    <n v="187389"/>
    <x v="1"/>
    <n v="0.25"/>
    <n v="46847.25"/>
    <x v="2"/>
    <s v="Chengdu"/>
    <s v=""/>
    <x v="0"/>
  </r>
  <r>
    <s v="E02728"/>
    <x v="34"/>
    <x v="1"/>
    <x v="0"/>
    <x v="2"/>
    <x v="0"/>
    <x v="1"/>
    <n v="34"/>
    <d v="2011-07-26T00:00:00"/>
    <n v="26"/>
    <n v="7"/>
    <x v="3"/>
    <x v="9"/>
    <n v="97231"/>
    <x v="0"/>
    <n v="0"/>
    <n v="0"/>
    <x v="2"/>
    <s v="Beijing"/>
    <s v=""/>
    <x v="0"/>
  </r>
  <r>
    <s v="E01089"/>
    <x v="35"/>
    <x v="3"/>
    <x v="0"/>
    <x v="0"/>
    <x v="0"/>
    <x v="0"/>
    <n v="43"/>
    <d v="2017-10-20T00:00:00"/>
    <n v="20"/>
    <n v="10"/>
    <x v="10"/>
    <x v="1"/>
    <n v="56555"/>
    <x v="2"/>
    <n v="0"/>
    <n v="0"/>
    <x v="0"/>
    <s v="Phoenix"/>
    <s v=""/>
    <x v="0"/>
  </r>
  <r>
    <s v="E04194"/>
    <x v="36"/>
    <x v="2"/>
    <x v="0"/>
    <x v="1"/>
    <x v="1"/>
    <x v="1"/>
    <n v="55"/>
    <d v="2010-10-17T00:00:00"/>
    <n v="17"/>
    <n v="10"/>
    <x v="10"/>
    <x v="18"/>
    <n v="188727"/>
    <x v="1"/>
    <n v="0.23"/>
    <n v="43407.21"/>
    <x v="2"/>
    <s v="Chengdu"/>
    <s v=""/>
    <x v="0"/>
  </r>
  <r>
    <s v="E02632"/>
    <x v="37"/>
    <x v="5"/>
    <x v="0"/>
    <x v="3"/>
    <x v="1"/>
    <x v="2"/>
    <n v="56"/>
    <d v="1995-04-13T00:00:00"/>
    <n v="13"/>
    <n v="4"/>
    <x v="4"/>
    <x v="19"/>
    <n v="50857"/>
    <x v="2"/>
    <n v="0"/>
    <n v="0"/>
    <x v="1"/>
    <s v="Manaus"/>
    <s v=""/>
    <x v="0"/>
  </r>
  <r>
    <s v="E02534"/>
    <x v="38"/>
    <x v="6"/>
    <x v="0"/>
    <x v="3"/>
    <x v="1"/>
    <x v="0"/>
    <n v="55"/>
    <d v="2004-05-28T00:00:00"/>
    <n v="28"/>
    <n v="5"/>
    <x v="7"/>
    <x v="20"/>
    <n v="159885"/>
    <x v="1"/>
    <n v="0.12"/>
    <n v="19186.2"/>
    <x v="0"/>
    <s v="Columbus"/>
    <s v=""/>
    <x v="0"/>
  </r>
  <r>
    <s v="E03880"/>
    <x v="39"/>
    <x v="5"/>
    <x v="0"/>
    <x v="1"/>
    <x v="1"/>
    <x v="0"/>
    <n v="56"/>
    <d v="2019-12-25T00:00:00"/>
    <n v="25"/>
    <n v="12"/>
    <x v="8"/>
    <x v="0"/>
    <n v="54829"/>
    <x v="2"/>
    <n v="0"/>
    <n v="0"/>
    <x v="0"/>
    <s v="Phoenix"/>
    <s v=""/>
    <x v="0"/>
  </r>
  <r>
    <s v="E02337"/>
    <x v="40"/>
    <x v="5"/>
    <x v="0"/>
    <x v="3"/>
    <x v="1"/>
    <x v="1"/>
    <n v="27"/>
    <d v="2019-08-24T00:00:00"/>
    <n v="24"/>
    <n v="8"/>
    <x v="11"/>
    <x v="0"/>
    <n v="50809"/>
    <x v="2"/>
    <n v="0"/>
    <n v="0"/>
    <x v="2"/>
    <s v="Chongqing"/>
    <s v=""/>
    <x v="0"/>
  </r>
  <r>
    <s v="E01416"/>
    <x v="41"/>
    <x v="3"/>
    <x v="0"/>
    <x v="0"/>
    <x v="0"/>
    <x v="3"/>
    <n v="30"/>
    <d v="2020-10-20T00:00:00"/>
    <n v="20"/>
    <n v="10"/>
    <x v="10"/>
    <x v="4"/>
    <n v="67753"/>
    <x v="2"/>
    <n v="0"/>
    <n v="0"/>
    <x v="0"/>
    <s v="Phoenix"/>
    <s v=""/>
    <x v="0"/>
  </r>
  <r>
    <s v="E00624"/>
    <x v="42"/>
    <x v="2"/>
    <x v="0"/>
    <x v="1"/>
    <x v="0"/>
    <x v="0"/>
    <n v="41"/>
    <d v="2013-06-04T00:00:00"/>
    <n v="4"/>
    <n v="6"/>
    <x v="6"/>
    <x v="11"/>
    <n v="167526"/>
    <x v="1"/>
    <n v="0.26"/>
    <n v="43556.76"/>
    <x v="0"/>
    <s v="Miami"/>
    <s v=""/>
    <x v="0"/>
  </r>
  <r>
    <s v="E04817"/>
    <x v="43"/>
    <x v="1"/>
    <x v="0"/>
    <x v="2"/>
    <x v="1"/>
    <x v="2"/>
    <n v="53"/>
    <d v="2004-12-23T00:00:00"/>
    <n v="23"/>
    <n v="12"/>
    <x v="8"/>
    <x v="20"/>
    <n v="90212"/>
    <x v="0"/>
    <n v="0"/>
    <n v="0"/>
    <x v="1"/>
    <s v="Sao Paulo"/>
    <s v=""/>
    <x v="0"/>
  </r>
  <r>
    <s v="E02960"/>
    <x v="44"/>
    <x v="1"/>
    <x v="0"/>
    <x v="0"/>
    <x v="1"/>
    <x v="0"/>
    <n v="56"/>
    <d v="2018-03-10T00:00:00"/>
    <n v="10"/>
    <n v="3"/>
    <x v="5"/>
    <x v="8"/>
    <n v="90040"/>
    <x v="0"/>
    <n v="0"/>
    <n v="0"/>
    <x v="0"/>
    <s v="Chicago"/>
    <s v=""/>
    <x v="0"/>
  </r>
  <r>
    <s v="E00826"/>
    <x v="45"/>
    <x v="5"/>
    <x v="0"/>
    <x v="3"/>
    <x v="1"/>
    <x v="1"/>
    <n v="55"/>
    <d v="2011-12-22T00:00:00"/>
    <n v="22"/>
    <n v="12"/>
    <x v="8"/>
    <x v="9"/>
    <n v="54733"/>
    <x v="2"/>
    <n v="0"/>
    <n v="0"/>
    <x v="2"/>
    <s v="Chongqing"/>
    <s v=""/>
    <x v="0"/>
  </r>
  <r>
    <s v="E00864"/>
    <x v="46"/>
    <x v="0"/>
    <x v="0"/>
    <x v="1"/>
    <x v="1"/>
    <x v="2"/>
    <n v="46"/>
    <d v="2010-04-24T00:00:00"/>
    <n v="24"/>
    <n v="4"/>
    <x v="4"/>
    <x v="18"/>
    <n v="102636"/>
    <x v="0"/>
    <n v="0.06"/>
    <n v="6158.16"/>
    <x v="0"/>
    <s v="Seattle"/>
    <s v=""/>
    <x v="0"/>
  </r>
  <r>
    <s v="E04213"/>
    <x v="47"/>
    <x v="0"/>
    <x v="0"/>
    <x v="3"/>
    <x v="1"/>
    <x v="1"/>
    <n v="52"/>
    <d v="2021-11-19T00:00:00"/>
    <n v="19"/>
    <n v="11"/>
    <x v="1"/>
    <x v="3"/>
    <n v="111006"/>
    <x v="0"/>
    <n v="0.08"/>
    <n v="8880.48"/>
    <x v="2"/>
    <s v="Chongqing"/>
    <s v=""/>
    <x v="0"/>
  </r>
  <r>
    <s v="E03305"/>
    <x v="48"/>
    <x v="0"/>
    <x v="0"/>
    <x v="1"/>
    <x v="1"/>
    <x v="0"/>
    <n v="31"/>
    <d v="2014-10-07T00:00:00"/>
    <n v="7"/>
    <n v="10"/>
    <x v="10"/>
    <x v="7"/>
    <n v="114911"/>
    <x v="0"/>
    <n v="7.0000000000000007E-2"/>
    <n v="8043.77"/>
    <x v="0"/>
    <s v="Chicago"/>
    <s v=""/>
    <x v="0"/>
  </r>
  <r>
    <s v="E04403"/>
    <x v="49"/>
    <x v="0"/>
    <x v="0"/>
    <x v="1"/>
    <x v="0"/>
    <x v="1"/>
    <n v="34"/>
    <d v="2012-02-13T00:00:00"/>
    <n v="13"/>
    <n v="2"/>
    <x v="9"/>
    <x v="21"/>
    <n v="118708"/>
    <x v="0"/>
    <n v="7.0000000000000007E-2"/>
    <n v="8309.5600000000013"/>
    <x v="2"/>
    <s v="Shanghai"/>
    <s v=""/>
    <x v="0"/>
  </r>
  <r>
    <s v="E00103"/>
    <x v="50"/>
    <x v="2"/>
    <x v="0"/>
    <x v="1"/>
    <x v="1"/>
    <x v="1"/>
    <n v="29"/>
    <d v="2017-06-28T00:00:00"/>
    <n v="28"/>
    <n v="6"/>
    <x v="6"/>
    <x v="1"/>
    <n v="197649"/>
    <x v="1"/>
    <n v="0.2"/>
    <n v="39529.800000000003"/>
    <x v="0"/>
    <s v="Columbus"/>
    <s v=""/>
    <x v="0"/>
  </r>
  <r>
    <s v="E04487"/>
    <x v="51"/>
    <x v="1"/>
    <x v="0"/>
    <x v="1"/>
    <x v="1"/>
    <x v="1"/>
    <n v="45"/>
    <d v="2020-06-17T00:00:00"/>
    <n v="17"/>
    <n v="6"/>
    <x v="6"/>
    <x v="4"/>
    <n v="89841"/>
    <x v="0"/>
    <n v="0"/>
    <n v="0"/>
    <x v="2"/>
    <s v="Beijing"/>
    <s v=""/>
    <x v="0"/>
  </r>
  <r>
    <s v="E03113"/>
    <x v="52"/>
    <x v="0"/>
    <x v="0"/>
    <x v="3"/>
    <x v="1"/>
    <x v="1"/>
    <n v="50"/>
    <d v="2012-09-03T00:00:00"/>
    <n v="3"/>
    <n v="9"/>
    <x v="2"/>
    <x v="21"/>
    <n v="102033"/>
    <x v="0"/>
    <n v="0.08"/>
    <n v="8162.64"/>
    <x v="0"/>
    <s v="Austin"/>
    <s v=""/>
    <x v="0"/>
  </r>
  <r>
    <s v="E04536"/>
    <x v="53"/>
    <x v="6"/>
    <x v="0"/>
    <x v="1"/>
    <x v="1"/>
    <x v="0"/>
    <n v="48"/>
    <d v="2010-07-30T00:00:00"/>
    <n v="30"/>
    <n v="7"/>
    <x v="3"/>
    <x v="18"/>
    <n v="124774"/>
    <x v="0"/>
    <n v="0.12"/>
    <n v="14972.88"/>
    <x v="0"/>
    <s v="Phoenix"/>
    <s v=""/>
    <x v="0"/>
  </r>
  <r>
    <s v="E04131"/>
    <x v="54"/>
    <x v="5"/>
    <x v="0"/>
    <x v="0"/>
    <x v="1"/>
    <x v="1"/>
    <n v="40"/>
    <d v="2018-12-06T00:00:00"/>
    <n v="6"/>
    <n v="12"/>
    <x v="8"/>
    <x v="8"/>
    <n v="57225"/>
    <x v="2"/>
    <n v="0"/>
    <n v="0"/>
    <x v="0"/>
    <s v="Columbus"/>
    <s v=""/>
    <x v="0"/>
  </r>
  <r>
    <s v="E00184"/>
    <x v="55"/>
    <x v="5"/>
    <x v="0"/>
    <x v="0"/>
    <x v="0"/>
    <x v="2"/>
    <n v="58"/>
    <d v="2010-04-19T00:00:00"/>
    <n v="19"/>
    <n v="4"/>
    <x v="4"/>
    <x v="18"/>
    <n v="56350"/>
    <x v="2"/>
    <n v="0"/>
    <n v="0"/>
    <x v="1"/>
    <s v="Rio de Janerio"/>
    <s v=""/>
    <x v="0"/>
  </r>
  <r>
    <s v="E00380"/>
    <x v="56"/>
    <x v="4"/>
    <x v="0"/>
    <x v="1"/>
    <x v="1"/>
    <x v="0"/>
    <n v="48"/>
    <d v="2007-04-25T00:00:00"/>
    <n v="25"/>
    <n v="4"/>
    <x v="4"/>
    <x v="5"/>
    <n v="217783"/>
    <x v="1"/>
    <n v="0.36"/>
    <n v="78401.87999999999"/>
    <x v="0"/>
    <s v="Seattle"/>
    <s v=""/>
    <x v="0"/>
  </r>
  <r>
    <s v="E02781"/>
    <x v="57"/>
    <x v="2"/>
    <x v="0"/>
    <x v="0"/>
    <x v="1"/>
    <x v="1"/>
    <n v="63"/>
    <d v="2007-03-06T00:00:00"/>
    <n v="6"/>
    <n v="3"/>
    <x v="5"/>
    <x v="5"/>
    <n v="193044"/>
    <x v="1"/>
    <n v="0.15"/>
    <n v="28956.6"/>
    <x v="0"/>
    <s v="Miami"/>
    <s v=""/>
    <x v="0"/>
  </r>
  <r>
    <s v="E02881"/>
    <x v="58"/>
    <x v="1"/>
    <x v="0"/>
    <x v="0"/>
    <x v="1"/>
    <x v="1"/>
    <n v="43"/>
    <d v="2014-01-23T00:00:00"/>
    <n v="23"/>
    <n v="1"/>
    <x v="0"/>
    <x v="7"/>
    <n v="92940"/>
    <x v="0"/>
    <n v="0"/>
    <n v="0"/>
    <x v="2"/>
    <s v="Chengdu"/>
    <s v=""/>
    <x v="0"/>
  </r>
  <r>
    <s v="E03750"/>
    <x v="59"/>
    <x v="3"/>
    <x v="0"/>
    <x v="1"/>
    <x v="0"/>
    <x v="1"/>
    <n v="28"/>
    <d v="2018-08-24T00:00:00"/>
    <n v="24"/>
    <n v="8"/>
    <x v="11"/>
    <x v="8"/>
    <n v="61410"/>
    <x v="2"/>
    <n v="0"/>
    <n v="0"/>
    <x v="0"/>
    <s v="Phoenix"/>
    <s v=""/>
    <x v="0"/>
  </r>
  <r>
    <s v="E01123"/>
    <x v="60"/>
    <x v="2"/>
    <x v="0"/>
    <x v="3"/>
    <x v="1"/>
    <x v="0"/>
    <n v="27"/>
    <d v="2021-07-16T00:00:00"/>
    <n v="16"/>
    <n v="7"/>
    <x v="3"/>
    <x v="3"/>
    <n v="161759"/>
    <x v="1"/>
    <n v="0.16"/>
    <n v="25881.440000000002"/>
    <x v="0"/>
    <s v="Miami"/>
    <s v=""/>
    <x v="0"/>
  </r>
  <r>
    <s v="E01883"/>
    <x v="61"/>
    <x v="6"/>
    <x v="0"/>
    <x v="1"/>
    <x v="1"/>
    <x v="2"/>
    <n v="28"/>
    <d v="2019-07-06T00:00:00"/>
    <n v="6"/>
    <n v="7"/>
    <x v="3"/>
    <x v="0"/>
    <n v="152036"/>
    <x v="1"/>
    <n v="0.15"/>
    <n v="22805.399999999998"/>
    <x v="1"/>
    <s v="Rio de Janerio"/>
    <s v=""/>
    <x v="0"/>
  </r>
  <r>
    <s v="E03642"/>
    <x v="62"/>
    <x v="0"/>
    <x v="0"/>
    <x v="3"/>
    <x v="1"/>
    <x v="0"/>
    <n v="38"/>
    <d v="2015-08-12T00:00:00"/>
    <n v="12"/>
    <n v="8"/>
    <x v="11"/>
    <x v="2"/>
    <n v="106858"/>
    <x v="0"/>
    <n v="0.05"/>
    <n v="5342.9000000000005"/>
    <x v="0"/>
    <s v="Seattle"/>
    <s v=""/>
    <x v="0"/>
  </r>
  <r>
    <s v="E02563"/>
    <x v="63"/>
    <x v="4"/>
    <x v="0"/>
    <x v="3"/>
    <x v="1"/>
    <x v="0"/>
    <n v="36"/>
    <d v="2020-01-13T00:00:00"/>
    <n v="13"/>
    <n v="1"/>
    <x v="0"/>
    <x v="4"/>
    <n v="253294"/>
    <x v="1"/>
    <n v="0.4"/>
    <n v="101317.6"/>
    <x v="0"/>
    <s v="Miami"/>
    <s v=""/>
    <x v="0"/>
  </r>
  <r>
    <s v="E03694"/>
    <x v="64"/>
    <x v="6"/>
    <x v="0"/>
    <x v="3"/>
    <x v="1"/>
    <x v="3"/>
    <n v="31"/>
    <d v="2017-01-20T00:00:00"/>
    <n v="20"/>
    <n v="1"/>
    <x v="0"/>
    <x v="1"/>
    <n v="124629"/>
    <x v="0"/>
    <n v="0.1"/>
    <n v="12462.900000000001"/>
    <x v="0"/>
    <s v="Columbus"/>
    <s v=""/>
    <x v="0"/>
  </r>
  <r>
    <s v="E03220"/>
    <x v="65"/>
    <x v="0"/>
    <x v="0"/>
    <x v="2"/>
    <x v="0"/>
    <x v="2"/>
    <n v="34"/>
    <d v="2018-06-04T00:00:00"/>
    <n v="4"/>
    <n v="6"/>
    <x v="6"/>
    <x v="8"/>
    <n v="128329"/>
    <x v="0"/>
    <n v="0.08"/>
    <n v="10266.32"/>
    <x v="0"/>
    <s v="Phoenix"/>
    <s v=""/>
    <x v="0"/>
  </r>
  <r>
    <s v="E01877"/>
    <x v="66"/>
    <x v="5"/>
    <x v="0"/>
    <x v="0"/>
    <x v="1"/>
    <x v="2"/>
    <n v="33"/>
    <d v="2018-05-27T00:00:00"/>
    <n v="27"/>
    <n v="5"/>
    <x v="7"/>
    <x v="8"/>
    <n v="45049"/>
    <x v="2"/>
    <n v="0"/>
    <n v="0"/>
    <x v="0"/>
    <s v="Seattle"/>
    <s v=""/>
    <x v="0"/>
  </r>
  <r>
    <s v="E00145"/>
    <x v="67"/>
    <x v="5"/>
    <x v="0"/>
    <x v="0"/>
    <x v="1"/>
    <x v="0"/>
    <n v="28"/>
    <d v="2019-05-25T00:00:00"/>
    <n v="25"/>
    <n v="5"/>
    <x v="7"/>
    <x v="0"/>
    <n v="45819"/>
    <x v="2"/>
    <n v="0"/>
    <n v="0"/>
    <x v="0"/>
    <s v="Miami"/>
    <s v=""/>
    <x v="0"/>
  </r>
  <r>
    <s v="E04150"/>
    <x v="68"/>
    <x v="5"/>
    <x v="0"/>
    <x v="2"/>
    <x v="1"/>
    <x v="1"/>
    <n v="54"/>
    <d v="2006-12-29T00:00:00"/>
    <n v="29"/>
    <n v="12"/>
    <x v="8"/>
    <x v="16"/>
    <n v="55518"/>
    <x v="2"/>
    <n v="0"/>
    <n v="0"/>
    <x v="0"/>
    <s v="Columbus"/>
    <s v=""/>
    <x v="0"/>
  </r>
  <r>
    <s v="E03349"/>
    <x v="69"/>
    <x v="2"/>
    <x v="0"/>
    <x v="1"/>
    <x v="0"/>
    <x v="1"/>
    <n v="35"/>
    <d v="2017-08-16T00:00:00"/>
    <n v="16"/>
    <n v="8"/>
    <x v="11"/>
    <x v="1"/>
    <n v="181356"/>
    <x v="1"/>
    <n v="0.23"/>
    <n v="41711.880000000005"/>
    <x v="2"/>
    <s v="Beijing"/>
    <s v=""/>
    <x v="0"/>
  </r>
  <r>
    <s v="E04766"/>
    <x v="70"/>
    <x v="4"/>
    <x v="0"/>
    <x v="0"/>
    <x v="1"/>
    <x v="1"/>
    <n v="38"/>
    <d v="2012-12-13T00:00:00"/>
    <n v="13"/>
    <n v="12"/>
    <x v="8"/>
    <x v="21"/>
    <n v="191571"/>
    <x v="1"/>
    <n v="0.32"/>
    <n v="61302.720000000001"/>
    <x v="0"/>
    <s v="Austin"/>
    <s v=""/>
    <x v="0"/>
  </r>
  <r>
    <s v="E01465"/>
    <x v="71"/>
    <x v="6"/>
    <x v="0"/>
    <x v="3"/>
    <x v="1"/>
    <x v="0"/>
    <n v="62"/>
    <d v="2009-01-30T00:00:00"/>
    <n v="30"/>
    <n v="1"/>
    <x v="0"/>
    <x v="22"/>
    <n v="150555"/>
    <x v="1"/>
    <n v="0.13"/>
    <n v="19572.150000000001"/>
    <x v="0"/>
    <s v="Phoenix"/>
    <s v=""/>
    <x v="0"/>
  </r>
  <r>
    <s v="E01249"/>
    <x v="72"/>
    <x v="4"/>
    <x v="0"/>
    <x v="1"/>
    <x v="0"/>
    <x v="0"/>
    <n v="41"/>
    <d v="2013-08-17T00:00:00"/>
    <n v="17"/>
    <n v="8"/>
    <x v="11"/>
    <x v="11"/>
    <n v="235619"/>
    <x v="1"/>
    <n v="0.3"/>
    <n v="70685.7"/>
    <x v="0"/>
    <s v="Seattle"/>
    <s v=""/>
    <x v="0"/>
  </r>
  <r>
    <s v="E02923"/>
    <x v="73"/>
    <x v="1"/>
    <x v="0"/>
    <x v="1"/>
    <x v="0"/>
    <x v="1"/>
    <n v="54"/>
    <d v="2016-05-04T00:00:00"/>
    <n v="4"/>
    <n v="5"/>
    <x v="7"/>
    <x v="15"/>
    <n v="93668"/>
    <x v="0"/>
    <n v="0"/>
    <n v="0"/>
    <x v="0"/>
    <s v="Chicago"/>
    <s v=""/>
    <x v="0"/>
  </r>
  <r>
    <s v="E04415"/>
    <x v="74"/>
    <x v="2"/>
    <x v="0"/>
    <x v="3"/>
    <x v="1"/>
    <x v="1"/>
    <n v="60"/>
    <d v="2004-05-14T00:00:00"/>
    <n v="14"/>
    <n v="5"/>
    <x v="7"/>
    <x v="20"/>
    <n v="186378"/>
    <x v="1"/>
    <n v="0.26"/>
    <n v="48458.28"/>
    <x v="2"/>
    <s v="Chongqing"/>
    <s v=""/>
    <x v="0"/>
  </r>
  <r>
    <s v="E02307"/>
    <x v="75"/>
    <x v="2"/>
    <x v="0"/>
    <x v="2"/>
    <x v="1"/>
    <x v="0"/>
    <n v="42"/>
    <d v="2009-06-04T00:00:00"/>
    <n v="4"/>
    <n v="6"/>
    <x v="6"/>
    <x v="22"/>
    <n v="174099"/>
    <x v="1"/>
    <n v="0.26"/>
    <n v="45265.74"/>
    <x v="0"/>
    <s v="Austin"/>
    <s v=""/>
    <x v="0"/>
  </r>
  <r>
    <s v="E01396"/>
    <x v="76"/>
    <x v="3"/>
    <x v="0"/>
    <x v="2"/>
    <x v="0"/>
    <x v="1"/>
    <n v="43"/>
    <d v="2014-02-10T00:00:00"/>
    <n v="10"/>
    <n v="2"/>
    <x v="9"/>
    <x v="7"/>
    <n v="58875"/>
    <x v="2"/>
    <n v="0"/>
    <n v="0"/>
    <x v="2"/>
    <s v="Chengdu"/>
    <s v=""/>
    <x v="0"/>
  </r>
  <r>
    <s v="E03289"/>
    <x v="77"/>
    <x v="4"/>
    <x v="0"/>
    <x v="0"/>
    <x v="0"/>
    <x v="1"/>
    <n v="64"/>
    <d v="2013-03-29T00:00:00"/>
    <n v="29"/>
    <n v="3"/>
    <x v="5"/>
    <x v="11"/>
    <n v="252325"/>
    <x v="1"/>
    <n v="0.4"/>
    <n v="100930"/>
    <x v="0"/>
    <s v="Columbus"/>
    <s v=""/>
    <x v="0"/>
  </r>
  <r>
    <s v="E04249"/>
    <x v="78"/>
    <x v="4"/>
    <x v="0"/>
    <x v="3"/>
    <x v="1"/>
    <x v="1"/>
    <n v="47"/>
    <d v="2021-12-26T00:00:00"/>
    <n v="26"/>
    <n v="12"/>
    <x v="8"/>
    <x v="3"/>
    <n v="243568"/>
    <x v="1"/>
    <n v="0.33"/>
    <n v="80377.440000000002"/>
    <x v="0"/>
    <s v="Austin"/>
    <s v=""/>
    <x v="0"/>
  </r>
  <r>
    <s v="E04095"/>
    <x v="79"/>
    <x v="1"/>
    <x v="0"/>
    <x v="1"/>
    <x v="1"/>
    <x v="0"/>
    <n v="38"/>
    <d v="2020-07-24T00:00:00"/>
    <n v="24"/>
    <n v="7"/>
    <x v="3"/>
    <x v="4"/>
    <n v="89390"/>
    <x v="0"/>
    <n v="0"/>
    <n v="0"/>
    <x v="0"/>
    <s v="Seattle"/>
    <s v=""/>
    <x v="0"/>
  </r>
  <r>
    <s v="E00717"/>
    <x v="80"/>
    <x v="1"/>
    <x v="0"/>
    <x v="1"/>
    <x v="0"/>
    <x v="2"/>
    <n v="62"/>
    <d v="2011-02-17T00:00:00"/>
    <n v="17"/>
    <n v="2"/>
    <x v="9"/>
    <x v="9"/>
    <n v="94422"/>
    <x v="0"/>
    <n v="0"/>
    <n v="0"/>
    <x v="0"/>
    <s v="Phoenix"/>
    <s v=""/>
    <x v="0"/>
  </r>
  <r>
    <s v="E04994"/>
    <x v="81"/>
    <x v="2"/>
    <x v="0"/>
    <x v="2"/>
    <x v="1"/>
    <x v="0"/>
    <n v="35"/>
    <d v="2017-06-26T00:00:00"/>
    <n v="26"/>
    <n v="6"/>
    <x v="6"/>
    <x v="1"/>
    <n v="161269"/>
    <x v="1"/>
    <n v="0.27"/>
    <n v="43542.630000000005"/>
    <x v="0"/>
    <s v="Miami"/>
    <s v=""/>
    <x v="0"/>
  </r>
  <r>
    <s v="E00508"/>
    <x v="82"/>
    <x v="1"/>
    <x v="0"/>
    <x v="2"/>
    <x v="0"/>
    <x v="1"/>
    <n v="50"/>
    <d v="2009-10-23T00:00:00"/>
    <n v="23"/>
    <n v="10"/>
    <x v="10"/>
    <x v="22"/>
    <n v="79447"/>
    <x v="0"/>
    <n v="0"/>
    <n v="0"/>
    <x v="2"/>
    <s v="Shanghai"/>
    <s v=""/>
    <x v="0"/>
  </r>
  <r>
    <s v="E02938"/>
    <x v="83"/>
    <x v="0"/>
    <x v="0"/>
    <x v="2"/>
    <x v="0"/>
    <x v="0"/>
    <n v="44"/>
    <d v="2002-02-09T00:00:00"/>
    <n v="9"/>
    <n v="2"/>
    <x v="9"/>
    <x v="23"/>
    <n v="117545"/>
    <x v="0"/>
    <n v="0.06"/>
    <n v="7052.7"/>
    <x v="0"/>
    <s v="Phoenix"/>
    <s v=""/>
    <x v="0"/>
  </r>
  <r>
    <s v="E02153"/>
    <x v="84"/>
    <x v="5"/>
    <x v="0"/>
    <x v="3"/>
    <x v="1"/>
    <x v="2"/>
    <n v="26"/>
    <d v="2019-01-24T00:00:00"/>
    <n v="24"/>
    <n v="1"/>
    <x v="0"/>
    <x v="0"/>
    <n v="55767"/>
    <x v="2"/>
    <n v="0"/>
    <n v="0"/>
    <x v="0"/>
    <s v="Phoenix"/>
    <s v=""/>
    <x v="0"/>
  </r>
  <r>
    <s v="E02900"/>
    <x v="85"/>
    <x v="0"/>
    <x v="0"/>
    <x v="0"/>
    <x v="1"/>
    <x v="0"/>
    <n v="34"/>
    <d v="2014-10-03T00:00:00"/>
    <n v="3"/>
    <n v="10"/>
    <x v="10"/>
    <x v="7"/>
    <n v="103707"/>
    <x v="0"/>
    <n v="0.09"/>
    <n v="9333.6299999999992"/>
    <x v="0"/>
    <s v="Columbus"/>
    <s v=""/>
    <x v="0"/>
  </r>
  <r>
    <s v="E02202"/>
    <x v="86"/>
    <x v="4"/>
    <x v="0"/>
    <x v="1"/>
    <x v="1"/>
    <x v="0"/>
    <n v="41"/>
    <d v="2012-08-09T00:00:00"/>
    <n v="9"/>
    <n v="8"/>
    <x v="11"/>
    <x v="21"/>
    <n v="245360"/>
    <x v="1"/>
    <n v="0.37"/>
    <n v="90783.2"/>
    <x v="0"/>
    <s v="Austin"/>
    <s v=""/>
    <x v="0"/>
  </r>
  <r>
    <s v="E00646"/>
    <x v="87"/>
    <x v="5"/>
    <x v="0"/>
    <x v="1"/>
    <x v="0"/>
    <x v="0"/>
    <n v="49"/>
    <d v="2011-12-17T00:00:00"/>
    <n v="17"/>
    <n v="12"/>
    <x v="8"/>
    <x v="9"/>
    <n v="56878"/>
    <x v="2"/>
    <n v="0"/>
    <n v="0"/>
    <x v="0"/>
    <s v="Seattle"/>
    <s v=""/>
    <x v="0"/>
  </r>
  <r>
    <s v="E01749"/>
    <x v="88"/>
    <x v="5"/>
    <x v="0"/>
    <x v="0"/>
    <x v="0"/>
    <x v="1"/>
    <n v="29"/>
    <d v="2016-08-20T00:00:00"/>
    <n v="20"/>
    <n v="8"/>
    <x v="11"/>
    <x v="15"/>
    <n v="58703"/>
    <x v="2"/>
    <n v="0"/>
    <n v="0"/>
    <x v="0"/>
    <s v="Columbus"/>
    <s v=""/>
    <x v="0"/>
  </r>
  <r>
    <s v="E01488"/>
    <x v="89"/>
    <x v="1"/>
    <x v="0"/>
    <x v="0"/>
    <x v="1"/>
    <x v="1"/>
    <n v="44"/>
    <d v="2021-04-28T00:00:00"/>
    <n v="28"/>
    <n v="4"/>
    <x v="4"/>
    <x v="3"/>
    <n v="98520"/>
    <x v="0"/>
    <n v="0"/>
    <n v="0"/>
    <x v="0"/>
    <s v="Miami"/>
    <s v=""/>
    <x v="0"/>
  </r>
  <r>
    <s v="E00282"/>
    <x v="90"/>
    <x v="3"/>
    <x v="0"/>
    <x v="2"/>
    <x v="0"/>
    <x v="2"/>
    <n v="58"/>
    <d v="2006-04-12T00:00:00"/>
    <n v="12"/>
    <n v="4"/>
    <x v="4"/>
    <x v="16"/>
    <n v="64202"/>
    <x v="2"/>
    <n v="0"/>
    <n v="0"/>
    <x v="0"/>
    <s v="Columbus"/>
    <s v=""/>
    <x v="0"/>
  </r>
  <r>
    <s v="E03305"/>
    <x v="91"/>
    <x v="3"/>
    <x v="0"/>
    <x v="3"/>
    <x v="0"/>
    <x v="1"/>
    <n v="49"/>
    <d v="2019-07-25T00:00:00"/>
    <n v="25"/>
    <n v="7"/>
    <x v="3"/>
    <x v="0"/>
    <n v="50883"/>
    <x v="2"/>
    <n v="0"/>
    <n v="0"/>
    <x v="2"/>
    <s v="Chongqing"/>
    <d v="2021-03-02T00:00:00"/>
    <x v="1"/>
  </r>
  <r>
    <s v="E00836"/>
    <x v="92"/>
    <x v="0"/>
    <x v="0"/>
    <x v="0"/>
    <x v="0"/>
    <x v="0"/>
    <n v="57"/>
    <d v="2019-01-19T00:00:00"/>
    <n v="19"/>
    <n v="1"/>
    <x v="0"/>
    <x v="0"/>
    <n v="101577"/>
    <x v="0"/>
    <n v="0.05"/>
    <n v="5078.8500000000004"/>
    <x v="0"/>
    <s v="Chicago"/>
    <s v=""/>
    <x v="0"/>
  </r>
  <r>
    <s v="E00682"/>
    <x v="93"/>
    <x v="0"/>
    <x v="0"/>
    <x v="0"/>
    <x v="1"/>
    <x v="2"/>
    <n v="44"/>
    <d v="2005-10-17T00:00:00"/>
    <n v="17"/>
    <n v="10"/>
    <x v="10"/>
    <x v="24"/>
    <n v="105223"/>
    <x v="0"/>
    <n v="0.1"/>
    <n v="10522.300000000001"/>
    <x v="0"/>
    <s v="Phoenix"/>
    <s v=""/>
    <x v="0"/>
  </r>
  <r>
    <s v="E00785"/>
    <x v="94"/>
    <x v="0"/>
    <x v="0"/>
    <x v="1"/>
    <x v="1"/>
    <x v="1"/>
    <n v="25"/>
    <d v="2021-12-15T00:00:00"/>
    <n v="15"/>
    <n v="12"/>
    <x v="8"/>
    <x v="3"/>
    <n v="114893"/>
    <x v="0"/>
    <n v="0.06"/>
    <n v="6893.58"/>
    <x v="2"/>
    <s v="Chengdu"/>
    <s v=""/>
    <x v="0"/>
  </r>
  <r>
    <s v="E03545"/>
    <x v="95"/>
    <x v="4"/>
    <x v="0"/>
    <x v="3"/>
    <x v="1"/>
    <x v="1"/>
    <n v="63"/>
    <d v="2020-07-26T00:00:00"/>
    <n v="26"/>
    <n v="7"/>
    <x v="3"/>
    <x v="4"/>
    <n v="216195"/>
    <x v="1"/>
    <n v="0.31"/>
    <n v="67020.45"/>
    <x v="0"/>
    <s v="Miami"/>
    <s v=""/>
    <x v="0"/>
  </r>
  <r>
    <s v="E03344"/>
    <x v="96"/>
    <x v="7"/>
    <x v="1"/>
    <x v="1"/>
    <x v="1"/>
    <x v="0"/>
    <n v="27"/>
    <d v="2021-10-21T00:00:00"/>
    <n v="21"/>
    <n v="10"/>
    <x v="10"/>
    <x v="3"/>
    <n v="109851"/>
    <x v="0"/>
    <n v="0"/>
    <n v="0"/>
    <x v="0"/>
    <s v="Seattle"/>
    <s v=""/>
    <x v="0"/>
  </r>
  <r>
    <s v="E04545"/>
    <x v="97"/>
    <x v="8"/>
    <x v="1"/>
    <x v="3"/>
    <x v="1"/>
    <x v="2"/>
    <n v="56"/>
    <d v="2005-02-05T00:00:00"/>
    <n v="5"/>
    <n v="2"/>
    <x v="9"/>
    <x v="24"/>
    <n v="98581"/>
    <x v="0"/>
    <n v="0"/>
    <n v="0"/>
    <x v="1"/>
    <s v="Rio de Janerio"/>
    <s v=""/>
    <x v="0"/>
  </r>
  <r>
    <s v="E00154"/>
    <x v="98"/>
    <x v="4"/>
    <x v="1"/>
    <x v="1"/>
    <x v="0"/>
    <x v="1"/>
    <n v="43"/>
    <d v="2004-06-07T00:00:00"/>
    <n v="7"/>
    <n v="6"/>
    <x v="6"/>
    <x v="20"/>
    <n v="246231"/>
    <x v="1"/>
    <n v="0.31"/>
    <n v="76331.61"/>
    <x v="0"/>
    <s v="Seattle"/>
    <s v=""/>
    <x v="0"/>
  </r>
  <r>
    <s v="E03343"/>
    <x v="99"/>
    <x v="9"/>
    <x v="1"/>
    <x v="1"/>
    <x v="0"/>
    <x v="1"/>
    <n v="64"/>
    <d v="1996-12-04T00:00:00"/>
    <n v="4"/>
    <n v="12"/>
    <x v="8"/>
    <x v="14"/>
    <n v="99354"/>
    <x v="0"/>
    <n v="0.12"/>
    <n v="11922.48"/>
    <x v="2"/>
    <s v="Beijing"/>
    <s v=""/>
    <x v="0"/>
  </r>
  <r>
    <s v="E04152"/>
    <x v="100"/>
    <x v="7"/>
    <x v="1"/>
    <x v="0"/>
    <x v="1"/>
    <x v="1"/>
    <n v="34"/>
    <d v="2019-12-16T00:00:00"/>
    <n v="16"/>
    <n v="12"/>
    <x v="8"/>
    <x v="0"/>
    <n v="99989"/>
    <x v="0"/>
    <n v="0"/>
    <n v="0"/>
    <x v="2"/>
    <s v="Chengdu"/>
    <s v=""/>
    <x v="0"/>
  </r>
  <r>
    <s v="E03720"/>
    <x v="101"/>
    <x v="8"/>
    <x v="1"/>
    <x v="2"/>
    <x v="0"/>
    <x v="0"/>
    <n v="52"/>
    <d v="2012-10-17T00:00:00"/>
    <n v="17"/>
    <n v="10"/>
    <x v="10"/>
    <x v="21"/>
    <n v="71476"/>
    <x v="0"/>
    <n v="0"/>
    <n v="0"/>
    <x v="0"/>
    <s v="Phoenix"/>
    <s v=""/>
    <x v="0"/>
  </r>
  <r>
    <s v="E03025"/>
    <x v="102"/>
    <x v="2"/>
    <x v="1"/>
    <x v="0"/>
    <x v="1"/>
    <x v="0"/>
    <n v="45"/>
    <d v="2014-10-29T00:00:00"/>
    <n v="29"/>
    <n v="10"/>
    <x v="10"/>
    <x v="7"/>
    <n v="189420"/>
    <x v="1"/>
    <n v="0.2"/>
    <n v="37884"/>
    <x v="0"/>
    <s v="Seattle"/>
    <s v=""/>
    <x v="0"/>
  </r>
  <r>
    <s v="E01797"/>
    <x v="103"/>
    <x v="10"/>
    <x v="1"/>
    <x v="2"/>
    <x v="1"/>
    <x v="0"/>
    <n v="33"/>
    <d v="2018-12-22T00:00:00"/>
    <n v="22"/>
    <n v="12"/>
    <x v="8"/>
    <x v="8"/>
    <n v="83990"/>
    <x v="0"/>
    <n v="0"/>
    <n v="0"/>
    <x v="0"/>
    <s v="Chicago"/>
    <s v=""/>
    <x v="0"/>
  </r>
  <r>
    <s v="E01839"/>
    <x v="104"/>
    <x v="11"/>
    <x v="1"/>
    <x v="3"/>
    <x v="1"/>
    <x v="0"/>
    <n v="52"/>
    <d v="2005-12-10T00:00:00"/>
    <n v="10"/>
    <n v="12"/>
    <x v="8"/>
    <x v="24"/>
    <n v="102043"/>
    <x v="0"/>
    <n v="0"/>
    <n v="0"/>
    <x v="0"/>
    <s v="Chicago"/>
    <s v=""/>
    <x v="0"/>
  </r>
  <r>
    <s v="E01633"/>
    <x v="105"/>
    <x v="12"/>
    <x v="1"/>
    <x v="0"/>
    <x v="1"/>
    <x v="1"/>
    <n v="46"/>
    <d v="2001-05-30T00:00:00"/>
    <n v="30"/>
    <n v="5"/>
    <x v="7"/>
    <x v="12"/>
    <n v="90678"/>
    <x v="0"/>
    <n v="0"/>
    <n v="0"/>
    <x v="0"/>
    <s v="Columbus"/>
    <s v=""/>
    <x v="0"/>
  </r>
  <r>
    <s v="E04000"/>
    <x v="106"/>
    <x v="9"/>
    <x v="1"/>
    <x v="3"/>
    <x v="1"/>
    <x v="2"/>
    <n v="44"/>
    <d v="2008-12-18T00:00:00"/>
    <n v="18"/>
    <n v="12"/>
    <x v="8"/>
    <x v="13"/>
    <n v="92753"/>
    <x v="0"/>
    <n v="0.13"/>
    <n v="12057.890000000001"/>
    <x v="0"/>
    <s v="Austin"/>
    <d v="2021-06-24T00:00:00"/>
    <x v="1"/>
  </r>
  <r>
    <s v="E02966"/>
    <x v="107"/>
    <x v="10"/>
    <x v="1"/>
    <x v="0"/>
    <x v="0"/>
    <x v="0"/>
    <n v="58"/>
    <d v="2002-05-23T00:00:00"/>
    <n v="23"/>
    <n v="5"/>
    <x v="7"/>
    <x v="23"/>
    <n v="76354"/>
    <x v="0"/>
    <n v="0"/>
    <n v="0"/>
    <x v="0"/>
    <s v="Phoenix"/>
    <d v="2021-09-26T00:00:00"/>
    <x v="1"/>
  </r>
  <r>
    <s v="E00665"/>
    <x v="108"/>
    <x v="7"/>
    <x v="1"/>
    <x v="3"/>
    <x v="0"/>
    <x v="1"/>
    <n v="55"/>
    <d v="1998-09-03T00:00:00"/>
    <n v="3"/>
    <n v="9"/>
    <x v="2"/>
    <x v="25"/>
    <n v="86299"/>
    <x v="0"/>
    <n v="0"/>
    <n v="0"/>
    <x v="0"/>
    <s v="Seattle"/>
    <s v=""/>
    <x v="0"/>
  </r>
  <r>
    <s v="E04474"/>
    <x v="109"/>
    <x v="13"/>
    <x v="1"/>
    <x v="2"/>
    <x v="1"/>
    <x v="1"/>
    <n v="30"/>
    <d v="2017-05-22T00:00:00"/>
    <n v="22"/>
    <n v="5"/>
    <x v="7"/>
    <x v="1"/>
    <n v="86858"/>
    <x v="0"/>
    <n v="0"/>
    <n v="0"/>
    <x v="2"/>
    <s v="Chongqing"/>
    <d v="2017-10-08T00:00:00"/>
    <x v="1"/>
  </r>
  <r>
    <s v="E01525"/>
    <x v="110"/>
    <x v="9"/>
    <x v="1"/>
    <x v="2"/>
    <x v="0"/>
    <x v="0"/>
    <n v="53"/>
    <d v="1992-04-08T00:00:00"/>
    <n v="8"/>
    <n v="4"/>
    <x v="4"/>
    <x v="26"/>
    <n v="116878"/>
    <x v="0"/>
    <n v="0.11"/>
    <n v="12856.58"/>
    <x v="0"/>
    <s v="Miami"/>
    <s v=""/>
    <x v="0"/>
  </r>
  <r>
    <s v="E00386"/>
    <x v="111"/>
    <x v="8"/>
    <x v="1"/>
    <x v="1"/>
    <x v="0"/>
    <x v="3"/>
    <n v="45"/>
    <d v="2005-02-05T00:00:00"/>
    <n v="5"/>
    <n v="2"/>
    <x v="9"/>
    <x v="24"/>
    <n v="70505"/>
    <x v="0"/>
    <n v="0"/>
    <n v="0"/>
    <x v="0"/>
    <s v="Austin"/>
    <s v=""/>
    <x v="0"/>
  </r>
  <r>
    <s v="E00416"/>
    <x v="112"/>
    <x v="2"/>
    <x v="1"/>
    <x v="2"/>
    <x v="1"/>
    <x v="2"/>
    <n v="30"/>
    <d v="2016-05-22T00:00:00"/>
    <n v="22"/>
    <n v="5"/>
    <x v="7"/>
    <x v="15"/>
    <n v="189702"/>
    <x v="1"/>
    <n v="0.28000000000000003"/>
    <n v="53116.560000000005"/>
    <x v="1"/>
    <s v="Manaus"/>
    <d v="2020-12-21T00:00:00"/>
    <x v="1"/>
  </r>
  <r>
    <s v="E01194"/>
    <x v="113"/>
    <x v="13"/>
    <x v="1"/>
    <x v="2"/>
    <x v="1"/>
    <x v="0"/>
    <n v="45"/>
    <d v="2013-04-22T00:00:00"/>
    <n v="22"/>
    <n v="4"/>
    <x v="4"/>
    <x v="11"/>
    <n v="61773"/>
    <x v="2"/>
    <n v="0"/>
    <n v="0"/>
    <x v="0"/>
    <s v="Seattle"/>
    <s v=""/>
    <x v="0"/>
  </r>
  <r>
    <s v="E04959"/>
    <x v="114"/>
    <x v="14"/>
    <x v="1"/>
    <x v="1"/>
    <x v="0"/>
    <x v="3"/>
    <n v="56"/>
    <d v="2015-01-27T00:00:00"/>
    <n v="27"/>
    <n v="1"/>
    <x v="0"/>
    <x v="2"/>
    <n v="62575"/>
    <x v="2"/>
    <n v="0"/>
    <n v="0"/>
    <x v="0"/>
    <s v="Miami"/>
    <s v=""/>
    <x v="0"/>
  </r>
  <r>
    <s v="E01388"/>
    <x v="115"/>
    <x v="10"/>
    <x v="1"/>
    <x v="2"/>
    <x v="1"/>
    <x v="2"/>
    <n v="50"/>
    <d v="1997-10-23T00:00:00"/>
    <n v="23"/>
    <n v="10"/>
    <x v="10"/>
    <x v="27"/>
    <n v="91763"/>
    <x v="0"/>
    <n v="0"/>
    <n v="0"/>
    <x v="0"/>
    <s v="Austin"/>
    <s v=""/>
    <x v="0"/>
  </r>
  <r>
    <s v="E03875"/>
    <x v="116"/>
    <x v="14"/>
    <x v="1"/>
    <x v="3"/>
    <x v="1"/>
    <x v="0"/>
    <n v="51"/>
    <d v="1995-12-22T00:00:00"/>
    <n v="22"/>
    <n v="12"/>
    <x v="8"/>
    <x v="19"/>
    <n v="96475"/>
    <x v="0"/>
    <n v="0"/>
    <n v="0"/>
    <x v="0"/>
    <s v="Austin"/>
    <s v=""/>
    <x v="0"/>
  </r>
  <r>
    <s v="E04413"/>
    <x v="117"/>
    <x v="7"/>
    <x v="1"/>
    <x v="0"/>
    <x v="0"/>
    <x v="0"/>
    <n v="36"/>
    <d v="2016-12-02T00:00:00"/>
    <n v="2"/>
    <n v="12"/>
    <x v="8"/>
    <x v="15"/>
    <n v="113781"/>
    <x v="0"/>
    <n v="0"/>
    <n v="0"/>
    <x v="0"/>
    <s v="Columbus"/>
    <s v=""/>
    <x v="0"/>
  </r>
  <r>
    <s v="E04265"/>
    <x v="118"/>
    <x v="12"/>
    <x v="1"/>
    <x v="3"/>
    <x v="1"/>
    <x v="2"/>
    <n v="62"/>
    <d v="2006-10-12T00:00:00"/>
    <n v="12"/>
    <n v="10"/>
    <x v="10"/>
    <x v="16"/>
    <n v="79785"/>
    <x v="0"/>
    <n v="0"/>
    <n v="0"/>
    <x v="0"/>
    <s v="Austin"/>
    <s v=""/>
    <x v="0"/>
  </r>
  <r>
    <s v="E00527"/>
    <x v="119"/>
    <x v="10"/>
    <x v="1"/>
    <x v="1"/>
    <x v="0"/>
    <x v="1"/>
    <n v="27"/>
    <d v="2020-04-16T00:00:00"/>
    <n v="16"/>
    <n v="4"/>
    <x v="4"/>
    <x v="4"/>
    <n v="71864"/>
    <x v="0"/>
    <n v="0"/>
    <n v="0"/>
    <x v="2"/>
    <s v="Chengdu"/>
    <s v=""/>
    <x v="0"/>
  </r>
  <r>
    <s v="E01713"/>
    <x v="120"/>
    <x v="10"/>
    <x v="1"/>
    <x v="1"/>
    <x v="0"/>
    <x v="2"/>
    <n v="46"/>
    <d v="1999-06-20T00:00:00"/>
    <n v="20"/>
    <n v="6"/>
    <x v="6"/>
    <x v="28"/>
    <n v="96997"/>
    <x v="0"/>
    <n v="0"/>
    <n v="0"/>
    <x v="1"/>
    <s v="Sao Paulo"/>
    <s v=""/>
    <x v="0"/>
  </r>
  <r>
    <s v="E02464"/>
    <x v="121"/>
    <x v="4"/>
    <x v="1"/>
    <x v="3"/>
    <x v="1"/>
    <x v="2"/>
    <n v="28"/>
    <d v="2017-07-06T00:00:00"/>
    <n v="6"/>
    <n v="7"/>
    <x v="3"/>
    <x v="1"/>
    <n v="240488"/>
    <x v="1"/>
    <n v="0.4"/>
    <n v="96195.200000000012"/>
    <x v="1"/>
    <s v="Rio de Janerio"/>
    <s v=""/>
    <x v="0"/>
  </r>
  <r>
    <s v="E02939"/>
    <x v="122"/>
    <x v="8"/>
    <x v="1"/>
    <x v="1"/>
    <x v="0"/>
    <x v="1"/>
    <n v="61"/>
    <d v="2002-11-22T00:00:00"/>
    <n v="22"/>
    <n v="11"/>
    <x v="1"/>
    <x v="23"/>
    <n v="80950"/>
    <x v="0"/>
    <n v="0"/>
    <n v="0"/>
    <x v="2"/>
    <s v="Chongqing"/>
    <s v=""/>
    <x v="0"/>
  </r>
  <r>
    <s v="E02706"/>
    <x v="123"/>
    <x v="11"/>
    <x v="1"/>
    <x v="2"/>
    <x v="1"/>
    <x v="1"/>
    <n v="46"/>
    <d v="2021-01-10T00:00:00"/>
    <n v="10"/>
    <n v="1"/>
    <x v="0"/>
    <x v="3"/>
    <n v="86538"/>
    <x v="0"/>
    <n v="0"/>
    <n v="0"/>
    <x v="2"/>
    <s v="Chengdu"/>
    <s v=""/>
    <x v="0"/>
  </r>
  <r>
    <s v="E01425"/>
    <x v="124"/>
    <x v="4"/>
    <x v="1"/>
    <x v="3"/>
    <x v="0"/>
    <x v="0"/>
    <n v="33"/>
    <d v="2015-06-18T00:00:00"/>
    <n v="18"/>
    <n v="6"/>
    <x v="6"/>
    <x v="2"/>
    <n v="205314"/>
    <x v="1"/>
    <n v="0.3"/>
    <n v="61594.2"/>
    <x v="0"/>
    <s v="Columbus"/>
    <s v=""/>
    <x v="0"/>
  </r>
  <r>
    <s v="E04458"/>
    <x v="125"/>
    <x v="10"/>
    <x v="1"/>
    <x v="1"/>
    <x v="0"/>
    <x v="0"/>
    <n v="30"/>
    <d v="2021-10-02T00:00:00"/>
    <n v="2"/>
    <n v="10"/>
    <x v="10"/>
    <x v="3"/>
    <n v="88758"/>
    <x v="0"/>
    <n v="0"/>
    <n v="0"/>
    <x v="0"/>
    <s v="Seattle"/>
    <s v=""/>
    <x v="0"/>
  </r>
  <r>
    <s v="E03717"/>
    <x v="126"/>
    <x v="10"/>
    <x v="1"/>
    <x v="0"/>
    <x v="0"/>
    <x v="2"/>
    <n v="45"/>
    <d v="2002-02-26T00:00:00"/>
    <n v="26"/>
    <n v="2"/>
    <x v="9"/>
    <x v="23"/>
    <n v="75819"/>
    <x v="0"/>
    <n v="0"/>
    <n v="0"/>
    <x v="1"/>
    <s v="Sao Paulo"/>
    <s v=""/>
    <x v="0"/>
  </r>
  <r>
    <s v="E01501"/>
    <x v="127"/>
    <x v="9"/>
    <x v="1"/>
    <x v="1"/>
    <x v="0"/>
    <x v="1"/>
    <n v="34"/>
    <d v="2017-11-16T00:00:00"/>
    <n v="16"/>
    <n v="11"/>
    <x v="1"/>
    <x v="1"/>
    <n v="110054"/>
    <x v="0"/>
    <n v="0.15"/>
    <n v="16508.099999999999"/>
    <x v="0"/>
    <s v="Miami"/>
    <s v=""/>
    <x v="0"/>
  </r>
  <r>
    <s v="E01141"/>
    <x v="128"/>
    <x v="8"/>
    <x v="1"/>
    <x v="2"/>
    <x v="1"/>
    <x v="3"/>
    <n v="27"/>
    <d v="2021-01-28T00:00:00"/>
    <n v="28"/>
    <n v="1"/>
    <x v="0"/>
    <x v="3"/>
    <n v="95786"/>
    <x v="0"/>
    <n v="0"/>
    <n v="0"/>
    <x v="0"/>
    <s v="Chicago"/>
    <s v=""/>
    <x v="0"/>
  </r>
  <r>
    <s v="E02942"/>
    <x v="129"/>
    <x v="2"/>
    <x v="1"/>
    <x v="1"/>
    <x v="0"/>
    <x v="0"/>
    <n v="30"/>
    <d v="2018-05-20T00:00:00"/>
    <n v="20"/>
    <n v="5"/>
    <x v="7"/>
    <x v="8"/>
    <n v="184368"/>
    <x v="1"/>
    <n v="0.28999999999999998"/>
    <n v="53466.719999999994"/>
    <x v="0"/>
    <s v="Austin"/>
    <s v=""/>
    <x v="0"/>
  </r>
  <r>
    <s v="E00769"/>
    <x v="130"/>
    <x v="9"/>
    <x v="1"/>
    <x v="3"/>
    <x v="0"/>
    <x v="1"/>
    <n v="57"/>
    <d v="1999-04-25T00:00:00"/>
    <n v="25"/>
    <n v="4"/>
    <x v="4"/>
    <x v="28"/>
    <n v="95061"/>
    <x v="0"/>
    <n v="0.1"/>
    <n v="9506.1"/>
    <x v="2"/>
    <s v="Shanghai"/>
    <s v=""/>
    <x v="0"/>
  </r>
  <r>
    <s v="E00715"/>
    <x v="131"/>
    <x v="4"/>
    <x v="1"/>
    <x v="0"/>
    <x v="0"/>
    <x v="1"/>
    <n v="35"/>
    <d v="2011-10-10T00:00:00"/>
    <n v="10"/>
    <n v="10"/>
    <x v="10"/>
    <x v="9"/>
    <n v="245482"/>
    <x v="1"/>
    <n v="0.39"/>
    <n v="95737.98000000001"/>
    <x v="0"/>
    <s v="Seattle"/>
    <s v=""/>
    <x v="0"/>
  </r>
  <r>
    <s v="E04288"/>
    <x v="132"/>
    <x v="14"/>
    <x v="1"/>
    <x v="0"/>
    <x v="1"/>
    <x v="0"/>
    <n v="25"/>
    <d v="2020-01-20T00:00:00"/>
    <n v="20"/>
    <n v="1"/>
    <x v="0"/>
    <x v="4"/>
    <n v="71359"/>
    <x v="0"/>
    <n v="0"/>
    <n v="0"/>
    <x v="0"/>
    <s v="Phoenix"/>
    <s v=""/>
    <x v="0"/>
  </r>
  <r>
    <s v="E02421"/>
    <x v="133"/>
    <x v="2"/>
    <x v="1"/>
    <x v="1"/>
    <x v="0"/>
    <x v="1"/>
    <n v="45"/>
    <d v="2014-08-28T00:00:00"/>
    <n v="28"/>
    <n v="8"/>
    <x v="11"/>
    <x v="7"/>
    <n v="183161"/>
    <x v="1"/>
    <n v="0.22"/>
    <n v="40295.42"/>
    <x v="0"/>
    <s v="Miami"/>
    <s v=""/>
    <x v="0"/>
  </r>
  <r>
    <s v="E03615"/>
    <x v="134"/>
    <x v="12"/>
    <x v="1"/>
    <x v="1"/>
    <x v="0"/>
    <x v="0"/>
    <n v="51"/>
    <d v="1999-10-09T00:00:00"/>
    <n v="9"/>
    <n v="10"/>
    <x v="10"/>
    <x v="28"/>
    <n v="95639"/>
    <x v="0"/>
    <n v="0"/>
    <n v="0"/>
    <x v="0"/>
    <s v="Austin"/>
    <s v=""/>
    <x v="0"/>
  </r>
  <r>
    <s v="E01286"/>
    <x v="135"/>
    <x v="14"/>
    <x v="1"/>
    <x v="2"/>
    <x v="0"/>
    <x v="2"/>
    <n v="47"/>
    <d v="1998-07-14T00:00:00"/>
    <n v="14"/>
    <n v="7"/>
    <x v="3"/>
    <x v="25"/>
    <n v="99091"/>
    <x v="0"/>
    <n v="0"/>
    <n v="0"/>
    <x v="0"/>
    <s v="Austin"/>
    <s v=""/>
    <x v="0"/>
  </r>
  <r>
    <s v="E01409"/>
    <x v="136"/>
    <x v="7"/>
    <x v="1"/>
    <x v="0"/>
    <x v="0"/>
    <x v="2"/>
    <n v="40"/>
    <d v="2008-02-28T00:00:00"/>
    <n v="28"/>
    <n v="2"/>
    <x v="9"/>
    <x v="13"/>
    <n v="113987"/>
    <x v="0"/>
    <n v="0"/>
    <n v="0"/>
    <x v="1"/>
    <s v="Manaus"/>
    <s v=""/>
    <x v="0"/>
  </r>
  <r>
    <s v="E00917"/>
    <x v="137"/>
    <x v="4"/>
    <x v="1"/>
    <x v="0"/>
    <x v="1"/>
    <x v="0"/>
    <n v="30"/>
    <d v="2018-03-06T00:00:00"/>
    <n v="6"/>
    <n v="3"/>
    <x v="5"/>
    <x v="8"/>
    <n v="255431"/>
    <x v="1"/>
    <n v="0.36"/>
    <n v="91955.16"/>
    <x v="0"/>
    <s v="Columbus"/>
    <s v=""/>
    <x v="0"/>
  </r>
  <r>
    <s v="E02813"/>
    <x v="138"/>
    <x v="9"/>
    <x v="1"/>
    <x v="3"/>
    <x v="0"/>
    <x v="1"/>
    <n v="45"/>
    <d v="2001-04-12T00:00:00"/>
    <n v="12"/>
    <n v="4"/>
    <x v="4"/>
    <x v="12"/>
    <n v="95743"/>
    <x v="0"/>
    <n v="0.15"/>
    <n v="14361.449999999999"/>
    <x v="0"/>
    <s v="Austin"/>
    <d v="2010-01-15T00:00:00"/>
    <x v="1"/>
  </r>
  <r>
    <s v="E02031"/>
    <x v="139"/>
    <x v="14"/>
    <x v="1"/>
    <x v="2"/>
    <x v="1"/>
    <x v="0"/>
    <n v="44"/>
    <d v="2009-09-04T00:00:00"/>
    <n v="4"/>
    <n v="9"/>
    <x v="2"/>
    <x v="22"/>
    <n v="89695"/>
    <x v="0"/>
    <n v="0"/>
    <n v="0"/>
    <x v="0"/>
    <s v="Austin"/>
    <s v=""/>
    <x v="0"/>
  </r>
  <r>
    <s v="E03268"/>
    <x v="140"/>
    <x v="13"/>
    <x v="1"/>
    <x v="2"/>
    <x v="1"/>
    <x v="2"/>
    <n v="42"/>
    <d v="2017-11-23T00:00:00"/>
    <n v="23"/>
    <n v="11"/>
    <x v="1"/>
    <x v="1"/>
    <n v="96023"/>
    <x v="0"/>
    <n v="0"/>
    <n v="0"/>
    <x v="0"/>
    <s v="Miami"/>
    <s v=""/>
    <x v="0"/>
  </r>
  <r>
    <s v="E01263"/>
    <x v="141"/>
    <x v="13"/>
    <x v="1"/>
    <x v="0"/>
    <x v="0"/>
    <x v="2"/>
    <n v="36"/>
    <d v="2009-04-09T00:00:00"/>
    <n v="9"/>
    <n v="4"/>
    <x v="4"/>
    <x v="22"/>
    <n v="60055"/>
    <x v="2"/>
    <n v="0"/>
    <n v="0"/>
    <x v="0"/>
    <s v="Seattle"/>
    <s v=""/>
    <x v="0"/>
  </r>
  <r>
    <s v="E00119"/>
    <x v="142"/>
    <x v="2"/>
    <x v="1"/>
    <x v="2"/>
    <x v="0"/>
    <x v="2"/>
    <n v="31"/>
    <d v="2020-08-26T00:00:00"/>
    <n v="26"/>
    <n v="8"/>
    <x v="11"/>
    <x v="4"/>
    <n v="189290"/>
    <x v="1"/>
    <n v="0.22"/>
    <n v="41643.800000000003"/>
    <x v="1"/>
    <s v="Sao Paulo"/>
    <d v="2020-09-25T00:00:00"/>
    <x v="1"/>
  </r>
  <r>
    <s v="E01271"/>
    <x v="143"/>
    <x v="2"/>
    <x v="1"/>
    <x v="1"/>
    <x v="0"/>
    <x v="2"/>
    <n v="64"/>
    <d v="2017-08-25T00:00:00"/>
    <n v="25"/>
    <n v="8"/>
    <x v="11"/>
    <x v="1"/>
    <n v="169509"/>
    <x v="1"/>
    <n v="0.18"/>
    <n v="30511.62"/>
    <x v="1"/>
    <s v="Manaus"/>
    <s v=""/>
    <x v="0"/>
  </r>
  <r>
    <s v="E03664"/>
    <x v="144"/>
    <x v="9"/>
    <x v="1"/>
    <x v="1"/>
    <x v="1"/>
    <x v="2"/>
    <n v="45"/>
    <d v="2014-03-14T00:00:00"/>
    <n v="14"/>
    <n v="3"/>
    <x v="5"/>
    <x v="7"/>
    <n v="113873"/>
    <x v="0"/>
    <n v="0.11"/>
    <n v="12526.03"/>
    <x v="1"/>
    <s v="Rio de Janerio"/>
    <s v=""/>
    <x v="0"/>
  </r>
  <r>
    <s v="E00245"/>
    <x v="145"/>
    <x v="13"/>
    <x v="1"/>
    <x v="3"/>
    <x v="0"/>
    <x v="2"/>
    <n v="64"/>
    <d v="1992-09-28T00:00:00"/>
    <n v="28"/>
    <n v="9"/>
    <x v="2"/>
    <x v="26"/>
    <n v="70778"/>
    <x v="0"/>
    <n v="0"/>
    <n v="0"/>
    <x v="0"/>
    <s v="Austin"/>
    <s v=""/>
    <x v="0"/>
  </r>
  <r>
    <s v="E01807"/>
    <x v="146"/>
    <x v="13"/>
    <x v="1"/>
    <x v="3"/>
    <x v="0"/>
    <x v="0"/>
    <n v="50"/>
    <d v="2018-12-13T00:00:00"/>
    <n v="13"/>
    <n v="12"/>
    <x v="8"/>
    <x v="8"/>
    <n v="63098"/>
    <x v="2"/>
    <n v="0"/>
    <n v="0"/>
    <x v="0"/>
    <s v="Columbus"/>
    <s v=""/>
    <x v="0"/>
  </r>
  <r>
    <s v="E01091"/>
    <x v="147"/>
    <x v="14"/>
    <x v="1"/>
    <x v="0"/>
    <x v="0"/>
    <x v="3"/>
    <n v="40"/>
    <d v="2005-07-07T00:00:00"/>
    <n v="7"/>
    <n v="7"/>
    <x v="3"/>
    <x v="24"/>
    <n v="74412"/>
    <x v="0"/>
    <n v="0"/>
    <n v="0"/>
    <x v="0"/>
    <s v="Seattle"/>
    <s v=""/>
    <x v="0"/>
  </r>
  <r>
    <s v="E02378"/>
    <x v="148"/>
    <x v="10"/>
    <x v="1"/>
    <x v="2"/>
    <x v="1"/>
    <x v="0"/>
    <n v="58"/>
    <d v="1995-10-27T00:00:00"/>
    <n v="27"/>
    <n v="10"/>
    <x v="10"/>
    <x v="19"/>
    <n v="70189"/>
    <x v="0"/>
    <n v="0"/>
    <n v="0"/>
    <x v="0"/>
    <s v="Columbus"/>
    <s v=""/>
    <x v="0"/>
  </r>
  <r>
    <s v="E04332"/>
    <x v="149"/>
    <x v="11"/>
    <x v="1"/>
    <x v="1"/>
    <x v="0"/>
    <x v="0"/>
    <n v="38"/>
    <d v="2010-07-01T00:00:00"/>
    <n v="1"/>
    <n v="7"/>
    <x v="3"/>
    <x v="18"/>
    <n v="78237"/>
    <x v="0"/>
    <n v="0"/>
    <n v="0"/>
    <x v="0"/>
    <s v="Phoenix"/>
    <s v=""/>
    <x v="0"/>
  </r>
  <r>
    <s v="E03438"/>
    <x v="150"/>
    <x v="11"/>
    <x v="1"/>
    <x v="2"/>
    <x v="0"/>
    <x v="2"/>
    <n v="52"/>
    <d v="2020-07-10T00:00:00"/>
    <n v="10"/>
    <n v="7"/>
    <x v="3"/>
    <x v="4"/>
    <n v="88272"/>
    <x v="0"/>
    <n v="0"/>
    <n v="0"/>
    <x v="1"/>
    <s v="Sao Paulo"/>
    <s v=""/>
    <x v="0"/>
  </r>
  <r>
    <s v="E02944"/>
    <x v="151"/>
    <x v="4"/>
    <x v="1"/>
    <x v="1"/>
    <x v="0"/>
    <x v="1"/>
    <n v="47"/>
    <d v="2012-06-11T00:00:00"/>
    <n v="11"/>
    <n v="6"/>
    <x v="6"/>
    <x v="21"/>
    <n v="222941"/>
    <x v="1"/>
    <n v="0.39"/>
    <n v="86946.99"/>
    <x v="2"/>
    <s v="Beijing"/>
    <s v=""/>
    <x v="0"/>
  </r>
  <r>
    <s v="E02148"/>
    <x v="152"/>
    <x v="9"/>
    <x v="1"/>
    <x v="2"/>
    <x v="0"/>
    <x v="2"/>
    <n v="54"/>
    <d v="2007-10-27T00:00:00"/>
    <n v="27"/>
    <n v="10"/>
    <x v="10"/>
    <x v="5"/>
    <n v="106313"/>
    <x v="0"/>
    <n v="0.15"/>
    <n v="15946.949999999999"/>
    <x v="0"/>
    <s v="Chicago"/>
    <s v=""/>
    <x v="0"/>
  </r>
  <r>
    <s v="E02838"/>
    <x v="153"/>
    <x v="9"/>
    <x v="1"/>
    <x v="1"/>
    <x v="1"/>
    <x v="1"/>
    <n v="65"/>
    <d v="2006-03-16T00:00:00"/>
    <n v="16"/>
    <n v="3"/>
    <x v="5"/>
    <x v="16"/>
    <n v="83756"/>
    <x v="0"/>
    <n v="0.14000000000000001"/>
    <n v="11725.840000000002"/>
    <x v="2"/>
    <s v="Shanghai"/>
    <s v=""/>
    <x v="0"/>
  </r>
  <r>
    <s v="E04222"/>
    <x v="154"/>
    <x v="13"/>
    <x v="1"/>
    <x v="2"/>
    <x v="1"/>
    <x v="1"/>
    <n v="55"/>
    <d v="2013-09-08T00:00:00"/>
    <n v="8"/>
    <n v="9"/>
    <x v="2"/>
    <x v="11"/>
    <n v="73248"/>
    <x v="0"/>
    <n v="0"/>
    <n v="0"/>
    <x v="0"/>
    <s v="Columbus"/>
    <s v=""/>
    <x v="0"/>
  </r>
  <r>
    <s v="E03018"/>
    <x v="155"/>
    <x v="14"/>
    <x v="1"/>
    <x v="3"/>
    <x v="1"/>
    <x v="0"/>
    <n v="37"/>
    <d v="2017-09-17T00:00:00"/>
    <n v="17"/>
    <n v="9"/>
    <x v="2"/>
    <x v="1"/>
    <n v="70770"/>
    <x v="0"/>
    <n v="0"/>
    <n v="0"/>
    <x v="0"/>
    <s v="Miami"/>
    <s v=""/>
    <x v="0"/>
  </r>
  <r>
    <s v="E00467"/>
    <x v="156"/>
    <x v="12"/>
    <x v="1"/>
    <x v="3"/>
    <x v="1"/>
    <x v="1"/>
    <n v="55"/>
    <d v="1995-08-04T00:00:00"/>
    <n v="4"/>
    <n v="8"/>
    <x v="11"/>
    <x v="19"/>
    <n v="80701"/>
    <x v="0"/>
    <n v="0"/>
    <n v="0"/>
    <x v="0"/>
    <s v="Chicago"/>
    <d v="2005-04-14T00:00:00"/>
    <x v="1"/>
  </r>
  <r>
    <s v="E00306"/>
    <x v="157"/>
    <x v="8"/>
    <x v="1"/>
    <x v="3"/>
    <x v="1"/>
    <x v="0"/>
    <n v="45"/>
    <d v="2019-06-19T00:00:00"/>
    <n v="19"/>
    <n v="6"/>
    <x v="6"/>
    <x v="0"/>
    <n v="88045"/>
    <x v="0"/>
    <n v="0"/>
    <n v="0"/>
    <x v="0"/>
    <s v="Chicago"/>
    <s v=""/>
    <x v="0"/>
  </r>
  <r>
    <s v="E04779"/>
    <x v="158"/>
    <x v="4"/>
    <x v="1"/>
    <x v="0"/>
    <x v="0"/>
    <x v="0"/>
    <n v="63"/>
    <d v="2016-01-18T00:00:00"/>
    <n v="18"/>
    <n v="1"/>
    <x v="0"/>
    <x v="15"/>
    <n v="180994"/>
    <x v="1"/>
    <n v="0.39"/>
    <n v="70587.66"/>
    <x v="0"/>
    <s v="Seattle"/>
    <s v=""/>
    <x v="0"/>
  </r>
  <r>
    <s v="E03347"/>
    <x v="159"/>
    <x v="14"/>
    <x v="1"/>
    <x v="1"/>
    <x v="1"/>
    <x v="1"/>
    <n v="35"/>
    <d v="2017-02-10T00:00:00"/>
    <n v="10"/>
    <n v="2"/>
    <x v="9"/>
    <x v="1"/>
    <n v="60132"/>
    <x v="2"/>
    <n v="0"/>
    <n v="0"/>
    <x v="2"/>
    <s v="Chongqing"/>
    <s v=""/>
    <x v="0"/>
  </r>
  <r>
    <s v="E00422"/>
    <x v="160"/>
    <x v="14"/>
    <x v="1"/>
    <x v="2"/>
    <x v="1"/>
    <x v="2"/>
    <n v="47"/>
    <d v="2015-08-29T00:00:00"/>
    <n v="29"/>
    <n v="8"/>
    <x v="11"/>
    <x v="2"/>
    <n v="68488"/>
    <x v="2"/>
    <n v="0"/>
    <n v="0"/>
    <x v="0"/>
    <s v="Seattle"/>
    <s v=""/>
    <x v="0"/>
  </r>
  <r>
    <s v="E00265"/>
    <x v="161"/>
    <x v="8"/>
    <x v="1"/>
    <x v="0"/>
    <x v="1"/>
    <x v="2"/>
    <n v="60"/>
    <d v="1998-07-16T00:00:00"/>
    <n v="16"/>
    <n v="7"/>
    <x v="3"/>
    <x v="25"/>
    <n v="92932"/>
    <x v="0"/>
    <n v="0"/>
    <n v="0"/>
    <x v="0"/>
    <s v="Columbus"/>
    <s v=""/>
    <x v="0"/>
  </r>
  <r>
    <s v="E02914"/>
    <x v="162"/>
    <x v="4"/>
    <x v="1"/>
    <x v="2"/>
    <x v="1"/>
    <x v="0"/>
    <n v="51"/>
    <d v="1996-06-14T00:00:00"/>
    <n v="14"/>
    <n v="6"/>
    <x v="6"/>
    <x v="14"/>
    <n v="200246"/>
    <x v="1"/>
    <n v="0.34"/>
    <n v="68083.64"/>
    <x v="0"/>
    <s v="Columbus"/>
    <s v=""/>
    <x v="0"/>
  </r>
  <r>
    <s v="E01924"/>
    <x v="163"/>
    <x v="2"/>
    <x v="1"/>
    <x v="2"/>
    <x v="1"/>
    <x v="2"/>
    <n v="59"/>
    <d v="2003-04-15T00:00:00"/>
    <n v="15"/>
    <n v="4"/>
    <x v="4"/>
    <x v="10"/>
    <n v="150699"/>
    <x v="1"/>
    <n v="0.28999999999999998"/>
    <n v="43702.71"/>
    <x v="1"/>
    <s v="Sao Paulo"/>
    <s v=""/>
    <x v="0"/>
  </r>
  <r>
    <s v="E04571"/>
    <x v="164"/>
    <x v="2"/>
    <x v="1"/>
    <x v="3"/>
    <x v="1"/>
    <x v="2"/>
    <n v="60"/>
    <d v="2017-01-04T00:00:00"/>
    <n v="4"/>
    <n v="1"/>
    <x v="0"/>
    <x v="1"/>
    <n v="178502"/>
    <x v="1"/>
    <n v="0.2"/>
    <n v="35700.400000000001"/>
    <x v="0"/>
    <s v="Austin"/>
    <s v=""/>
    <x v="0"/>
  </r>
  <r>
    <s v="E02693"/>
    <x v="165"/>
    <x v="2"/>
    <x v="1"/>
    <x v="2"/>
    <x v="1"/>
    <x v="2"/>
    <n v="37"/>
    <d v="2008-03-21T00:00:00"/>
    <n v="21"/>
    <n v="3"/>
    <x v="5"/>
    <x v="13"/>
    <n v="156277"/>
    <x v="1"/>
    <n v="0.22"/>
    <n v="34380.94"/>
    <x v="1"/>
    <s v="Manaus"/>
    <s v=""/>
    <x v="0"/>
  </r>
  <r>
    <s v="E03359"/>
    <x v="166"/>
    <x v="10"/>
    <x v="1"/>
    <x v="2"/>
    <x v="1"/>
    <x v="2"/>
    <n v="30"/>
    <d v="2017-12-17T00:00:00"/>
    <n v="17"/>
    <n v="12"/>
    <x v="8"/>
    <x v="1"/>
    <n v="87744"/>
    <x v="0"/>
    <n v="0"/>
    <n v="0"/>
    <x v="1"/>
    <s v="Sao Paulo"/>
    <s v=""/>
    <x v="0"/>
  </r>
  <r>
    <s v="E00360"/>
    <x v="167"/>
    <x v="2"/>
    <x v="1"/>
    <x v="0"/>
    <x v="0"/>
    <x v="1"/>
    <n v="53"/>
    <d v="2012-10-22T00:00:00"/>
    <n v="22"/>
    <n v="10"/>
    <x v="10"/>
    <x v="21"/>
    <n v="168510"/>
    <x v="1"/>
    <n v="0.28999999999999998"/>
    <n v="48867.899999999994"/>
    <x v="0"/>
    <s v="Seattle"/>
    <s v=""/>
    <x v="0"/>
  </r>
  <r>
    <s v="E02284"/>
    <x v="168"/>
    <x v="10"/>
    <x v="1"/>
    <x v="1"/>
    <x v="1"/>
    <x v="2"/>
    <n v="36"/>
    <d v="2016-03-14T00:00:00"/>
    <n v="14"/>
    <n v="3"/>
    <x v="5"/>
    <x v="15"/>
    <n v="85870"/>
    <x v="0"/>
    <n v="0"/>
    <n v="0"/>
    <x v="1"/>
    <s v="Sao Paulo"/>
    <s v=""/>
    <x v="0"/>
  </r>
  <r>
    <s v="E01357"/>
    <x v="169"/>
    <x v="9"/>
    <x v="1"/>
    <x v="2"/>
    <x v="1"/>
    <x v="0"/>
    <n v="61"/>
    <d v="2010-01-15T00:00:00"/>
    <n v="15"/>
    <n v="1"/>
    <x v="0"/>
    <x v="18"/>
    <n v="98110"/>
    <x v="0"/>
    <n v="0.13"/>
    <n v="12754.300000000001"/>
    <x v="0"/>
    <s v="Chicago"/>
    <s v=""/>
    <x v="0"/>
  </r>
  <r>
    <s v="E03802"/>
    <x v="170"/>
    <x v="2"/>
    <x v="1"/>
    <x v="3"/>
    <x v="0"/>
    <x v="2"/>
    <n v="46"/>
    <d v="2014-07-19T00:00:00"/>
    <n v="19"/>
    <n v="7"/>
    <x v="3"/>
    <x v="7"/>
    <n v="173629"/>
    <x v="1"/>
    <n v="0.21"/>
    <n v="36462.089999999997"/>
    <x v="1"/>
    <s v="Sao Paulo"/>
    <s v=""/>
    <x v="0"/>
  </r>
  <r>
    <s v="E02417"/>
    <x v="171"/>
    <x v="11"/>
    <x v="1"/>
    <x v="2"/>
    <x v="1"/>
    <x v="0"/>
    <n v="46"/>
    <d v="2008-01-24T00:00:00"/>
    <n v="24"/>
    <n v="1"/>
    <x v="0"/>
    <x v="13"/>
    <n v="91621"/>
    <x v="0"/>
    <n v="0"/>
    <n v="0"/>
    <x v="0"/>
    <s v="Chicago"/>
    <s v=""/>
    <x v="0"/>
  </r>
  <r>
    <s v="E04962"/>
    <x v="172"/>
    <x v="4"/>
    <x v="1"/>
    <x v="0"/>
    <x v="1"/>
    <x v="1"/>
    <n v="50"/>
    <d v="2008-10-13T00:00:00"/>
    <n v="13"/>
    <n v="10"/>
    <x v="10"/>
    <x v="13"/>
    <n v="181801"/>
    <x v="1"/>
    <n v="0.4"/>
    <n v="72720.400000000009"/>
    <x v="2"/>
    <s v="Chongqing"/>
    <d v="2019-12-11T00:00:00"/>
    <x v="1"/>
  </r>
  <r>
    <s v="E03893"/>
    <x v="173"/>
    <x v="4"/>
    <x v="1"/>
    <x v="0"/>
    <x v="1"/>
    <x v="1"/>
    <n v="55"/>
    <d v="2018-09-02T00:00:00"/>
    <n v="2"/>
    <n v="9"/>
    <x v="2"/>
    <x v="8"/>
    <n v="221465"/>
    <x v="1"/>
    <n v="0.34"/>
    <n v="75298.100000000006"/>
    <x v="2"/>
    <s v="Chengdu"/>
    <s v=""/>
    <x v="0"/>
  </r>
  <r>
    <s v="E00553"/>
    <x v="174"/>
    <x v="8"/>
    <x v="1"/>
    <x v="2"/>
    <x v="1"/>
    <x v="1"/>
    <n v="50"/>
    <d v="2013-05-10T00:00:00"/>
    <n v="10"/>
    <n v="5"/>
    <x v="7"/>
    <x v="11"/>
    <n v="79388"/>
    <x v="0"/>
    <n v="0"/>
    <n v="0"/>
    <x v="0"/>
    <s v="Austin"/>
    <d v="2019-08-04T00:00:00"/>
    <x v="1"/>
  </r>
  <r>
    <s v="E04226"/>
    <x v="175"/>
    <x v="12"/>
    <x v="1"/>
    <x v="0"/>
    <x v="0"/>
    <x v="0"/>
    <n v="47"/>
    <d v="2001-01-02T00:00:00"/>
    <n v="2"/>
    <n v="1"/>
    <x v="0"/>
    <x v="12"/>
    <n v="120628"/>
    <x v="0"/>
    <n v="0"/>
    <n v="0"/>
    <x v="0"/>
    <s v="Chicago"/>
    <s v=""/>
    <x v="0"/>
  </r>
  <r>
    <s v="E04308"/>
    <x v="176"/>
    <x v="14"/>
    <x v="1"/>
    <x v="0"/>
    <x v="0"/>
    <x v="2"/>
    <n v="35"/>
    <d v="2017-05-23T00:00:00"/>
    <n v="23"/>
    <n v="5"/>
    <x v="7"/>
    <x v="1"/>
    <n v="65566"/>
    <x v="2"/>
    <n v="0"/>
    <n v="0"/>
    <x v="0"/>
    <s v="Seattle"/>
    <s v=""/>
    <x v="0"/>
  </r>
  <r>
    <s v="E02730"/>
    <x v="177"/>
    <x v="8"/>
    <x v="1"/>
    <x v="3"/>
    <x v="0"/>
    <x v="2"/>
    <n v="46"/>
    <d v="2005-04-22T00:00:00"/>
    <n v="22"/>
    <n v="4"/>
    <x v="4"/>
    <x v="24"/>
    <n v="96639"/>
    <x v="0"/>
    <n v="0"/>
    <n v="0"/>
    <x v="1"/>
    <s v="Rio de Janerio"/>
    <s v=""/>
    <x v="0"/>
  </r>
  <r>
    <s v="E00465"/>
    <x v="178"/>
    <x v="13"/>
    <x v="1"/>
    <x v="2"/>
    <x v="0"/>
    <x v="0"/>
    <n v="62"/>
    <d v="2011-10-04T00:00:00"/>
    <n v="4"/>
    <n v="10"/>
    <x v="10"/>
    <x v="9"/>
    <n v="63959"/>
    <x v="2"/>
    <n v="0"/>
    <n v="0"/>
    <x v="0"/>
    <s v="Seattle"/>
    <s v=""/>
    <x v="0"/>
  </r>
  <r>
    <s v="E04345"/>
    <x v="179"/>
    <x v="9"/>
    <x v="1"/>
    <x v="1"/>
    <x v="1"/>
    <x v="0"/>
    <n v="64"/>
    <d v="1994-06-20T00:00:00"/>
    <n v="20"/>
    <n v="6"/>
    <x v="6"/>
    <x v="17"/>
    <n v="109456"/>
    <x v="0"/>
    <n v="0.1"/>
    <n v="10945.6"/>
    <x v="0"/>
    <s v="Chicago"/>
    <s v=""/>
    <x v="0"/>
  </r>
  <r>
    <s v="E03750"/>
    <x v="180"/>
    <x v="2"/>
    <x v="1"/>
    <x v="1"/>
    <x v="0"/>
    <x v="1"/>
    <n v="64"/>
    <d v="1995-08-29T00:00:00"/>
    <n v="29"/>
    <n v="8"/>
    <x v="11"/>
    <x v="19"/>
    <n v="158787"/>
    <x v="1"/>
    <n v="0.18"/>
    <n v="28581.66"/>
    <x v="2"/>
    <s v="Chengdu"/>
    <s v=""/>
    <x v="0"/>
  </r>
  <r>
    <s v="E00144"/>
    <x v="181"/>
    <x v="7"/>
    <x v="1"/>
    <x v="2"/>
    <x v="0"/>
    <x v="1"/>
    <n v="55"/>
    <d v="2018-04-29T00:00:00"/>
    <n v="29"/>
    <n v="4"/>
    <x v="4"/>
    <x v="8"/>
    <n v="83378"/>
    <x v="0"/>
    <n v="0"/>
    <n v="0"/>
    <x v="2"/>
    <s v="Beijing"/>
    <s v=""/>
    <x v="0"/>
  </r>
  <r>
    <s v="E02678"/>
    <x v="182"/>
    <x v="2"/>
    <x v="1"/>
    <x v="3"/>
    <x v="0"/>
    <x v="2"/>
    <n v="45"/>
    <d v="2007-04-13T00:00:00"/>
    <n v="13"/>
    <n v="4"/>
    <x v="4"/>
    <x v="5"/>
    <n v="189680"/>
    <x v="1"/>
    <n v="0.23"/>
    <n v="43626.400000000001"/>
    <x v="1"/>
    <s v="Sao Paulo"/>
    <s v=""/>
    <x v="0"/>
  </r>
  <r>
    <s v="E02190"/>
    <x v="183"/>
    <x v="13"/>
    <x v="1"/>
    <x v="0"/>
    <x v="0"/>
    <x v="0"/>
    <n v="57"/>
    <d v="2018-07-18T00:00:00"/>
    <n v="18"/>
    <n v="7"/>
    <x v="3"/>
    <x v="8"/>
    <n v="71167"/>
    <x v="0"/>
    <n v="0"/>
    <n v="0"/>
    <x v="0"/>
    <s v="Columbus"/>
    <s v=""/>
    <x v="0"/>
  </r>
  <r>
    <s v="E00268"/>
    <x v="184"/>
    <x v="2"/>
    <x v="1"/>
    <x v="3"/>
    <x v="0"/>
    <x v="2"/>
    <n v="48"/>
    <d v="2019-12-10T00:00:00"/>
    <n v="10"/>
    <n v="12"/>
    <x v="8"/>
    <x v="0"/>
    <n v="183113"/>
    <x v="1"/>
    <n v="0.24"/>
    <n v="43947.119999999995"/>
    <x v="1"/>
    <s v="Rio de Janerio"/>
    <s v=""/>
    <x v="0"/>
  </r>
  <r>
    <s v="E03849"/>
    <x v="185"/>
    <x v="8"/>
    <x v="1"/>
    <x v="0"/>
    <x v="1"/>
    <x v="1"/>
    <n v="50"/>
    <d v="2002-07-09T00:00:00"/>
    <n v="9"/>
    <n v="7"/>
    <x v="3"/>
    <x v="23"/>
    <n v="92209"/>
    <x v="0"/>
    <n v="0"/>
    <n v="0"/>
    <x v="2"/>
    <s v="Shanghai"/>
    <s v=""/>
    <x v="0"/>
  </r>
  <r>
    <s v="E04811"/>
    <x v="186"/>
    <x v="10"/>
    <x v="1"/>
    <x v="1"/>
    <x v="1"/>
    <x v="2"/>
    <n v="59"/>
    <d v="2014-09-16T00:00:00"/>
    <n v="16"/>
    <n v="9"/>
    <x v="2"/>
    <x v="7"/>
    <n v="69578"/>
    <x v="2"/>
    <n v="0"/>
    <n v="0"/>
    <x v="1"/>
    <s v="Rio de Janerio"/>
    <s v=""/>
    <x v="0"/>
  </r>
  <r>
    <s v="E03404"/>
    <x v="187"/>
    <x v="10"/>
    <x v="1"/>
    <x v="1"/>
    <x v="1"/>
    <x v="2"/>
    <n v="42"/>
    <d v="2021-02-05T00:00:00"/>
    <n v="5"/>
    <n v="2"/>
    <x v="9"/>
    <x v="3"/>
    <n v="65507"/>
    <x v="2"/>
    <n v="0"/>
    <n v="0"/>
    <x v="1"/>
    <s v="Manaus"/>
    <s v=""/>
    <x v="0"/>
  </r>
  <r>
    <s v="E00153"/>
    <x v="188"/>
    <x v="10"/>
    <x v="1"/>
    <x v="3"/>
    <x v="1"/>
    <x v="0"/>
    <n v="39"/>
    <d v="2019-03-12T00:00:00"/>
    <n v="12"/>
    <n v="3"/>
    <x v="5"/>
    <x v="0"/>
    <n v="62644"/>
    <x v="2"/>
    <n v="0"/>
    <n v="0"/>
    <x v="0"/>
    <s v="Seattle"/>
    <s v=""/>
    <x v="0"/>
  </r>
  <r>
    <s v="E00096"/>
    <x v="189"/>
    <x v="14"/>
    <x v="1"/>
    <x v="0"/>
    <x v="1"/>
    <x v="2"/>
    <n v="30"/>
    <d v="2016-05-26T00:00:00"/>
    <n v="26"/>
    <n v="5"/>
    <x v="7"/>
    <x v="15"/>
    <n v="91134"/>
    <x v="0"/>
    <n v="0"/>
    <n v="0"/>
    <x v="1"/>
    <s v="Sao Paulo"/>
    <s v=""/>
    <x v="0"/>
  </r>
  <r>
    <s v="E02473"/>
    <x v="190"/>
    <x v="8"/>
    <x v="1"/>
    <x v="1"/>
    <x v="0"/>
    <x v="1"/>
    <n v="29"/>
    <d v="2021-11-15T00:00:00"/>
    <n v="15"/>
    <n v="11"/>
    <x v="1"/>
    <x v="3"/>
    <n v="91782"/>
    <x v="0"/>
    <n v="0"/>
    <n v="0"/>
    <x v="2"/>
    <s v="Chongqing"/>
    <s v=""/>
    <x v="0"/>
  </r>
  <r>
    <s v="E01167"/>
    <x v="191"/>
    <x v="11"/>
    <x v="1"/>
    <x v="1"/>
    <x v="1"/>
    <x v="0"/>
    <n v="28"/>
    <d v="2018-11-14T00:00:00"/>
    <n v="14"/>
    <n v="11"/>
    <x v="1"/>
    <x v="8"/>
    <n v="115854"/>
    <x v="0"/>
    <n v="0"/>
    <n v="0"/>
    <x v="0"/>
    <s v="Phoenix"/>
    <s v=""/>
    <x v="0"/>
  </r>
  <r>
    <s v="E03181"/>
    <x v="192"/>
    <x v="14"/>
    <x v="1"/>
    <x v="0"/>
    <x v="0"/>
    <x v="1"/>
    <n v="60"/>
    <d v="2009-05-11T00:00:00"/>
    <n v="11"/>
    <n v="5"/>
    <x v="7"/>
    <x v="22"/>
    <n v="62239"/>
    <x v="2"/>
    <n v="0"/>
    <n v="0"/>
    <x v="2"/>
    <s v="Beijing"/>
    <s v=""/>
    <x v="0"/>
  </r>
  <r>
    <s v="E00703"/>
    <x v="193"/>
    <x v="9"/>
    <x v="1"/>
    <x v="3"/>
    <x v="0"/>
    <x v="2"/>
    <n v="45"/>
    <d v="2018-04-27T00:00:00"/>
    <n v="27"/>
    <n v="4"/>
    <x v="4"/>
    <x v="8"/>
    <n v="115490"/>
    <x v="0"/>
    <n v="0.12"/>
    <n v="13858.8"/>
    <x v="0"/>
    <s v="Chicago"/>
    <s v=""/>
    <x v="0"/>
  </r>
  <r>
    <s v="E02179"/>
    <x v="194"/>
    <x v="7"/>
    <x v="1"/>
    <x v="1"/>
    <x v="1"/>
    <x v="0"/>
    <n v="48"/>
    <d v="2014-09-25T00:00:00"/>
    <n v="25"/>
    <n v="9"/>
    <x v="2"/>
    <x v="7"/>
    <n v="96693"/>
    <x v="0"/>
    <n v="0"/>
    <n v="0"/>
    <x v="0"/>
    <s v="Chicago"/>
    <s v=""/>
    <x v="0"/>
  </r>
  <r>
    <s v="E04242"/>
    <x v="195"/>
    <x v="13"/>
    <x v="1"/>
    <x v="1"/>
    <x v="1"/>
    <x v="2"/>
    <n v="48"/>
    <d v="2009-06-27T00:00:00"/>
    <n v="27"/>
    <n v="6"/>
    <x v="6"/>
    <x v="22"/>
    <n v="82907"/>
    <x v="0"/>
    <n v="0"/>
    <n v="0"/>
    <x v="0"/>
    <s v="Seattle"/>
    <s v=""/>
    <x v="0"/>
  </r>
  <r>
    <s v="E03065"/>
    <x v="196"/>
    <x v="8"/>
    <x v="1"/>
    <x v="2"/>
    <x v="0"/>
    <x v="2"/>
    <n v="41"/>
    <d v="2012-01-21T00:00:00"/>
    <n v="21"/>
    <n v="1"/>
    <x v="0"/>
    <x v="21"/>
    <n v="94658"/>
    <x v="0"/>
    <n v="0"/>
    <n v="0"/>
    <x v="0"/>
    <s v="Miami"/>
    <s v=""/>
    <x v="0"/>
  </r>
  <r>
    <s v="E01377"/>
    <x v="197"/>
    <x v="8"/>
    <x v="1"/>
    <x v="2"/>
    <x v="0"/>
    <x v="1"/>
    <n v="55"/>
    <d v="2011-04-30T00:00:00"/>
    <n v="30"/>
    <n v="4"/>
    <x v="4"/>
    <x v="9"/>
    <n v="89419"/>
    <x v="0"/>
    <n v="0"/>
    <n v="0"/>
    <x v="2"/>
    <s v="Shanghai"/>
    <s v=""/>
    <x v="0"/>
  </r>
  <r>
    <s v="E01787"/>
    <x v="198"/>
    <x v="2"/>
    <x v="1"/>
    <x v="3"/>
    <x v="1"/>
    <x v="2"/>
    <n v="27"/>
    <d v="2018-12-07T00:00:00"/>
    <n v="7"/>
    <n v="12"/>
    <x v="8"/>
    <x v="8"/>
    <n v="170164"/>
    <x v="1"/>
    <n v="0.17"/>
    <n v="28927.88"/>
    <x v="0"/>
    <s v="Austin"/>
    <s v=""/>
    <x v="0"/>
  </r>
  <r>
    <s v="E03402"/>
    <x v="199"/>
    <x v="10"/>
    <x v="1"/>
    <x v="0"/>
    <x v="0"/>
    <x v="1"/>
    <n v="60"/>
    <d v="1992-10-13T00:00:00"/>
    <n v="13"/>
    <n v="10"/>
    <x v="10"/>
    <x v="26"/>
    <n v="88213"/>
    <x v="0"/>
    <n v="0"/>
    <n v="0"/>
    <x v="2"/>
    <s v="Chongqing"/>
    <s v=""/>
    <x v="0"/>
  </r>
  <r>
    <s v="E03114"/>
    <x v="200"/>
    <x v="14"/>
    <x v="1"/>
    <x v="1"/>
    <x v="0"/>
    <x v="2"/>
    <n v="62"/>
    <d v="1994-10-09T00:00:00"/>
    <n v="9"/>
    <n v="10"/>
    <x v="10"/>
    <x v="17"/>
    <n v="98230"/>
    <x v="0"/>
    <n v="0"/>
    <n v="0"/>
    <x v="0"/>
    <s v="Miami"/>
    <s v=""/>
    <x v="0"/>
  </r>
  <r>
    <s v="E04004"/>
    <x v="201"/>
    <x v="13"/>
    <x v="1"/>
    <x v="2"/>
    <x v="1"/>
    <x v="1"/>
    <n v="36"/>
    <d v="2018-12-14T00:00:00"/>
    <n v="14"/>
    <n v="12"/>
    <x v="8"/>
    <x v="8"/>
    <n v="96757"/>
    <x v="0"/>
    <n v="0"/>
    <n v="0"/>
    <x v="0"/>
    <s v="Columbus"/>
    <s v=""/>
    <x v="0"/>
  </r>
  <r>
    <s v="E02477"/>
    <x v="202"/>
    <x v="2"/>
    <x v="1"/>
    <x v="1"/>
    <x v="1"/>
    <x v="1"/>
    <n v="46"/>
    <d v="2020-10-21T00:00:00"/>
    <n v="21"/>
    <n v="10"/>
    <x v="10"/>
    <x v="4"/>
    <n v="151853"/>
    <x v="1"/>
    <n v="0.16"/>
    <n v="24296.48"/>
    <x v="2"/>
    <s v="Chengdu"/>
    <s v=""/>
    <x v="0"/>
  </r>
  <r>
    <s v="E03160"/>
    <x v="203"/>
    <x v="8"/>
    <x v="1"/>
    <x v="1"/>
    <x v="0"/>
    <x v="2"/>
    <n v="54"/>
    <d v="2012-04-29T00:00:00"/>
    <n v="29"/>
    <n v="4"/>
    <x v="4"/>
    <x v="21"/>
    <n v="96441"/>
    <x v="0"/>
    <n v="0"/>
    <n v="0"/>
    <x v="1"/>
    <s v="Sao Paulo"/>
    <s v=""/>
    <x v="0"/>
  </r>
  <r>
    <s v="E03919"/>
    <x v="204"/>
    <x v="9"/>
    <x v="1"/>
    <x v="1"/>
    <x v="0"/>
    <x v="1"/>
    <n v="46"/>
    <d v="2011-10-20T00:00:00"/>
    <n v="20"/>
    <n v="10"/>
    <x v="10"/>
    <x v="9"/>
    <n v="114250"/>
    <x v="0"/>
    <n v="0.14000000000000001"/>
    <n v="15995.000000000002"/>
    <x v="2"/>
    <s v="Chengdu"/>
    <s v=""/>
    <x v="0"/>
  </r>
  <r>
    <s v="E02856"/>
    <x v="205"/>
    <x v="12"/>
    <x v="1"/>
    <x v="2"/>
    <x v="1"/>
    <x v="1"/>
    <n v="30"/>
    <d v="2015-11-14T00:00:00"/>
    <n v="14"/>
    <n v="11"/>
    <x v="1"/>
    <x v="2"/>
    <n v="77442"/>
    <x v="0"/>
    <n v="0"/>
    <n v="0"/>
    <x v="0"/>
    <s v="Columbus"/>
    <s v=""/>
    <x v="0"/>
  </r>
  <r>
    <s v="E01090"/>
    <x v="206"/>
    <x v="8"/>
    <x v="1"/>
    <x v="2"/>
    <x v="0"/>
    <x v="1"/>
    <n v="59"/>
    <d v="2009-12-23T00:00:00"/>
    <n v="23"/>
    <n v="12"/>
    <x v="8"/>
    <x v="22"/>
    <n v="78006"/>
    <x v="0"/>
    <n v="0"/>
    <n v="0"/>
    <x v="0"/>
    <s v="Miami"/>
    <s v=""/>
    <x v="0"/>
  </r>
  <r>
    <s v="E01820"/>
    <x v="207"/>
    <x v="8"/>
    <x v="1"/>
    <x v="1"/>
    <x v="0"/>
    <x v="3"/>
    <n v="27"/>
    <d v="2019-05-28T00:00:00"/>
    <n v="28"/>
    <n v="5"/>
    <x v="7"/>
    <x v="0"/>
    <n v="70110"/>
    <x v="0"/>
    <n v="0"/>
    <n v="0"/>
    <x v="0"/>
    <s v="Miami"/>
    <d v="2021-01-07T00:00:00"/>
    <x v="1"/>
  </r>
  <r>
    <s v="E03563"/>
    <x v="208"/>
    <x v="12"/>
    <x v="1"/>
    <x v="3"/>
    <x v="0"/>
    <x v="0"/>
    <n v="47"/>
    <d v="2020-06-08T00:00:00"/>
    <n v="8"/>
    <n v="6"/>
    <x v="6"/>
    <x v="4"/>
    <n v="115765"/>
    <x v="0"/>
    <n v="0"/>
    <n v="0"/>
    <x v="0"/>
    <s v="Miami"/>
    <d v="2021-02-02T00:00:00"/>
    <x v="1"/>
  </r>
  <r>
    <s v="E00276"/>
    <x v="209"/>
    <x v="9"/>
    <x v="1"/>
    <x v="2"/>
    <x v="1"/>
    <x v="2"/>
    <n v="37"/>
    <d v="2018-12-27T00:00:00"/>
    <n v="27"/>
    <n v="12"/>
    <x v="8"/>
    <x v="8"/>
    <n v="87359"/>
    <x v="0"/>
    <n v="0.11"/>
    <n v="9609.49"/>
    <x v="1"/>
    <s v="Rio de Janerio"/>
    <s v=""/>
    <x v="0"/>
  </r>
  <r>
    <s v="E04641"/>
    <x v="210"/>
    <x v="2"/>
    <x v="1"/>
    <x v="1"/>
    <x v="1"/>
    <x v="3"/>
    <n v="45"/>
    <d v="2018-04-22T00:00:00"/>
    <n v="22"/>
    <n v="4"/>
    <x v="4"/>
    <x v="8"/>
    <n v="187205"/>
    <x v="1"/>
    <n v="0.24"/>
    <n v="44929.2"/>
    <x v="0"/>
    <s v="Columbus"/>
    <d v="2022-06-20T00:00:00"/>
    <x v="1"/>
  </r>
  <r>
    <s v="E03984"/>
    <x v="211"/>
    <x v="7"/>
    <x v="1"/>
    <x v="0"/>
    <x v="1"/>
    <x v="3"/>
    <n v="55"/>
    <d v="2021-03-21T00:00:00"/>
    <n v="21"/>
    <n v="3"/>
    <x v="5"/>
    <x v="3"/>
    <n v="95562"/>
    <x v="0"/>
    <n v="0"/>
    <n v="0"/>
    <x v="0"/>
    <s v="Chicago"/>
    <s v=""/>
    <x v="0"/>
  </r>
  <r>
    <s v="E02825"/>
    <x v="212"/>
    <x v="4"/>
    <x v="1"/>
    <x v="0"/>
    <x v="0"/>
    <x v="1"/>
    <n v="63"/>
    <d v="2013-06-03T00:00:00"/>
    <n v="3"/>
    <n v="6"/>
    <x v="6"/>
    <x v="11"/>
    <n v="254289"/>
    <x v="1"/>
    <n v="0.39"/>
    <n v="99172.71"/>
    <x v="0"/>
    <s v="Chicago"/>
    <s v=""/>
    <x v="0"/>
  </r>
  <r>
    <s v="E04720"/>
    <x v="213"/>
    <x v="7"/>
    <x v="1"/>
    <x v="3"/>
    <x v="0"/>
    <x v="1"/>
    <n v="28"/>
    <d v="2021-12-18T00:00:00"/>
    <n v="18"/>
    <n v="12"/>
    <x v="8"/>
    <x v="3"/>
    <n v="95670"/>
    <x v="0"/>
    <n v="0"/>
    <n v="0"/>
    <x v="0"/>
    <s v="Phoenix"/>
    <s v=""/>
    <x v="0"/>
  </r>
  <r>
    <s v="E02877"/>
    <x v="214"/>
    <x v="7"/>
    <x v="1"/>
    <x v="3"/>
    <x v="1"/>
    <x v="0"/>
    <n v="56"/>
    <d v="2015-10-14T00:00:00"/>
    <n v="14"/>
    <n v="10"/>
    <x v="10"/>
    <x v="2"/>
    <n v="76272"/>
    <x v="0"/>
    <n v="0"/>
    <n v="0"/>
    <x v="0"/>
    <s v="Miami"/>
    <d v="2021-10-22T00:00:00"/>
    <x v="1"/>
  </r>
  <r>
    <s v="E03981"/>
    <x v="215"/>
    <x v="13"/>
    <x v="1"/>
    <x v="2"/>
    <x v="1"/>
    <x v="1"/>
    <n v="63"/>
    <d v="2018-05-07T00:00:00"/>
    <n v="7"/>
    <n v="5"/>
    <x v="7"/>
    <x v="8"/>
    <n v="67987"/>
    <x v="2"/>
    <n v="0"/>
    <n v="0"/>
    <x v="0"/>
    <s v="Miami"/>
    <s v=""/>
    <x v="0"/>
  </r>
  <r>
    <s v="E01966"/>
    <x v="216"/>
    <x v="10"/>
    <x v="1"/>
    <x v="1"/>
    <x v="0"/>
    <x v="0"/>
    <n v="45"/>
    <d v="2015-11-21T00:00:00"/>
    <n v="21"/>
    <n v="11"/>
    <x v="1"/>
    <x v="2"/>
    <n v="87292"/>
    <x v="0"/>
    <n v="0"/>
    <n v="0"/>
    <x v="0"/>
    <s v="Columbus"/>
    <s v=""/>
    <x v="0"/>
  </r>
  <r>
    <s v="E03364"/>
    <x v="217"/>
    <x v="14"/>
    <x v="1"/>
    <x v="1"/>
    <x v="1"/>
    <x v="1"/>
    <n v="51"/>
    <d v="2017-02-11T00:00:00"/>
    <n v="11"/>
    <n v="2"/>
    <x v="9"/>
    <x v="1"/>
    <n v="87036"/>
    <x v="0"/>
    <n v="0"/>
    <n v="0"/>
    <x v="2"/>
    <s v="Chongqing"/>
    <s v=""/>
    <x v="0"/>
  </r>
  <r>
    <s v="E02298"/>
    <x v="218"/>
    <x v="9"/>
    <x v="1"/>
    <x v="3"/>
    <x v="1"/>
    <x v="1"/>
    <n v="32"/>
    <d v="2014-12-04T00:00:00"/>
    <n v="4"/>
    <n v="12"/>
    <x v="8"/>
    <x v="7"/>
    <n v="99202"/>
    <x v="0"/>
    <n v="0.11"/>
    <n v="10912.22"/>
    <x v="0"/>
    <s v="Phoenix"/>
    <s v=""/>
    <x v="0"/>
  </r>
  <r>
    <s v="E04699"/>
    <x v="219"/>
    <x v="14"/>
    <x v="1"/>
    <x v="1"/>
    <x v="1"/>
    <x v="1"/>
    <n v="48"/>
    <d v="2012-05-03T00:00:00"/>
    <n v="3"/>
    <n v="5"/>
    <x v="7"/>
    <x v="21"/>
    <n v="65340"/>
    <x v="2"/>
    <n v="0"/>
    <n v="0"/>
    <x v="2"/>
    <s v="Shanghai"/>
    <d v="2018-05-09T00:00:00"/>
    <x v="1"/>
  </r>
  <r>
    <s v="E04969"/>
    <x v="220"/>
    <x v="12"/>
    <x v="1"/>
    <x v="2"/>
    <x v="1"/>
    <x v="1"/>
    <n v="40"/>
    <d v="2016-09-09T00:00:00"/>
    <n v="9"/>
    <n v="9"/>
    <x v="2"/>
    <x v="15"/>
    <n v="109680"/>
    <x v="0"/>
    <n v="0"/>
    <n v="0"/>
    <x v="2"/>
    <s v="Chengdu"/>
    <s v=""/>
    <x v="0"/>
  </r>
  <r>
    <s v="E00955"/>
    <x v="221"/>
    <x v="14"/>
    <x v="1"/>
    <x v="1"/>
    <x v="0"/>
    <x v="2"/>
    <n v="54"/>
    <d v="2012-11-24T00:00:00"/>
    <n v="24"/>
    <n v="11"/>
    <x v="1"/>
    <x v="21"/>
    <n v="94407"/>
    <x v="0"/>
    <n v="0"/>
    <n v="0"/>
    <x v="1"/>
    <s v="Sao Paulo"/>
    <s v=""/>
    <x v="0"/>
  </r>
  <r>
    <s v="E00023"/>
    <x v="222"/>
    <x v="2"/>
    <x v="1"/>
    <x v="0"/>
    <x v="0"/>
    <x v="0"/>
    <n v="52"/>
    <d v="2006-10-28T00:00:00"/>
    <n v="28"/>
    <n v="10"/>
    <x v="10"/>
    <x v="16"/>
    <n v="187992"/>
    <x v="1"/>
    <n v="0.28000000000000003"/>
    <n v="52637.760000000002"/>
    <x v="0"/>
    <s v="Miami"/>
    <s v=""/>
    <x v="0"/>
  </r>
  <r>
    <s v="E04683"/>
    <x v="223"/>
    <x v="2"/>
    <x v="1"/>
    <x v="1"/>
    <x v="0"/>
    <x v="2"/>
    <n v="40"/>
    <d v="2020-02-07T00:00:00"/>
    <n v="7"/>
    <n v="2"/>
    <x v="9"/>
    <x v="4"/>
    <n v="187187"/>
    <x v="1"/>
    <n v="0.18"/>
    <n v="33693.659999999996"/>
    <x v="1"/>
    <s v="Manaus"/>
    <s v=""/>
    <x v="0"/>
  </r>
  <r>
    <s v="E03834"/>
    <x v="224"/>
    <x v="2"/>
    <x v="1"/>
    <x v="1"/>
    <x v="0"/>
    <x v="0"/>
    <n v="41"/>
    <d v="2007-03-15T00:00:00"/>
    <n v="15"/>
    <n v="3"/>
    <x v="5"/>
    <x v="5"/>
    <n v="155926"/>
    <x v="1"/>
    <n v="0.24"/>
    <n v="37422.239999999998"/>
    <x v="0"/>
    <s v="Columbus"/>
    <d v="2008-05-30T00:00:00"/>
    <x v="1"/>
  </r>
  <r>
    <s v="E04484"/>
    <x v="225"/>
    <x v="8"/>
    <x v="1"/>
    <x v="2"/>
    <x v="1"/>
    <x v="1"/>
    <n v="45"/>
    <d v="2015-04-23T00:00:00"/>
    <n v="23"/>
    <n v="4"/>
    <x v="4"/>
    <x v="2"/>
    <n v="60017"/>
    <x v="2"/>
    <n v="0"/>
    <n v="0"/>
    <x v="0"/>
    <s v="Chicago"/>
    <s v=""/>
    <x v="0"/>
  </r>
  <r>
    <s v="E04926"/>
    <x v="226"/>
    <x v="10"/>
    <x v="1"/>
    <x v="1"/>
    <x v="1"/>
    <x v="2"/>
    <n v="52"/>
    <d v="2008-03-25T00:00:00"/>
    <n v="25"/>
    <n v="3"/>
    <x v="5"/>
    <x v="13"/>
    <n v="97398"/>
    <x v="0"/>
    <n v="0"/>
    <n v="0"/>
    <x v="1"/>
    <s v="Manaus"/>
    <s v=""/>
    <x v="0"/>
  </r>
  <r>
    <s v="E02276"/>
    <x v="227"/>
    <x v="10"/>
    <x v="1"/>
    <x v="3"/>
    <x v="1"/>
    <x v="0"/>
    <n v="32"/>
    <d v="2015-11-09T00:00:00"/>
    <n v="9"/>
    <n v="11"/>
    <x v="1"/>
    <x v="2"/>
    <n v="65247"/>
    <x v="2"/>
    <n v="0"/>
    <n v="0"/>
    <x v="0"/>
    <s v="Phoenix"/>
    <s v=""/>
    <x v="0"/>
  </r>
  <r>
    <s v="E02649"/>
    <x v="228"/>
    <x v="8"/>
    <x v="1"/>
    <x v="2"/>
    <x v="0"/>
    <x v="2"/>
    <n v="27"/>
    <d v="2018-09-28T00:00:00"/>
    <n v="28"/>
    <n v="9"/>
    <x v="2"/>
    <x v="8"/>
    <n v="64247"/>
    <x v="2"/>
    <n v="0"/>
    <n v="0"/>
    <x v="1"/>
    <s v="Rio de Janerio"/>
    <s v=""/>
    <x v="0"/>
  </r>
  <r>
    <s v="E01706"/>
    <x v="229"/>
    <x v="12"/>
    <x v="1"/>
    <x v="0"/>
    <x v="1"/>
    <x v="1"/>
    <n v="45"/>
    <d v="2004-03-11T00:00:00"/>
    <n v="11"/>
    <n v="3"/>
    <x v="5"/>
    <x v="20"/>
    <n v="109422"/>
    <x v="0"/>
    <n v="0"/>
    <n v="0"/>
    <x v="2"/>
    <s v="Chongqing"/>
    <s v=""/>
    <x v="0"/>
  </r>
  <r>
    <s v="E03994"/>
    <x v="230"/>
    <x v="11"/>
    <x v="1"/>
    <x v="0"/>
    <x v="0"/>
    <x v="1"/>
    <n v="57"/>
    <d v="2018-02-26T00:00:00"/>
    <n v="26"/>
    <n v="2"/>
    <x v="9"/>
    <x v="8"/>
    <n v="103183"/>
    <x v="0"/>
    <n v="0"/>
    <n v="0"/>
    <x v="0"/>
    <s v="Austin"/>
    <d v="2021-07-09T00:00:00"/>
    <x v="1"/>
  </r>
  <r>
    <s v="E00608"/>
    <x v="231"/>
    <x v="14"/>
    <x v="1"/>
    <x v="0"/>
    <x v="1"/>
    <x v="1"/>
    <n v="29"/>
    <d v="2019-11-09T00:00:00"/>
    <n v="9"/>
    <n v="11"/>
    <x v="1"/>
    <x v="0"/>
    <n v="75012"/>
    <x v="0"/>
    <n v="0"/>
    <n v="0"/>
    <x v="0"/>
    <s v="Chicago"/>
    <s v=""/>
    <x v="0"/>
  </r>
  <r>
    <s v="E00667"/>
    <x v="232"/>
    <x v="10"/>
    <x v="1"/>
    <x v="0"/>
    <x v="1"/>
    <x v="1"/>
    <n v="42"/>
    <d v="2012-04-27T00:00:00"/>
    <n v="27"/>
    <n v="4"/>
    <x v="4"/>
    <x v="21"/>
    <n v="72903"/>
    <x v="0"/>
    <n v="0"/>
    <n v="0"/>
    <x v="0"/>
    <s v="Phoenix"/>
    <s v=""/>
    <x v="0"/>
  </r>
  <r>
    <s v="E02024"/>
    <x v="233"/>
    <x v="12"/>
    <x v="1"/>
    <x v="1"/>
    <x v="1"/>
    <x v="2"/>
    <n v="29"/>
    <d v="2020-09-25T00:00:00"/>
    <n v="25"/>
    <n v="9"/>
    <x v="2"/>
    <x v="4"/>
    <n v="123588"/>
    <x v="0"/>
    <n v="0"/>
    <n v="0"/>
    <x v="1"/>
    <s v="Sao Paulo"/>
    <s v=""/>
    <x v="0"/>
  </r>
  <r>
    <s v="E01508"/>
    <x v="234"/>
    <x v="9"/>
    <x v="1"/>
    <x v="0"/>
    <x v="1"/>
    <x v="2"/>
    <n v="49"/>
    <d v="2016-03-12T00:00:00"/>
    <n v="12"/>
    <n v="3"/>
    <x v="5"/>
    <x v="15"/>
    <n v="100810"/>
    <x v="0"/>
    <n v="0.12"/>
    <n v="12097.199999999999"/>
    <x v="1"/>
    <s v="Rio de Janerio"/>
    <s v=""/>
    <x v="0"/>
  </r>
  <r>
    <s v="E00371"/>
    <x v="235"/>
    <x v="8"/>
    <x v="1"/>
    <x v="3"/>
    <x v="1"/>
    <x v="0"/>
    <n v="41"/>
    <d v="2005-10-07T00:00:00"/>
    <n v="7"/>
    <n v="10"/>
    <x v="10"/>
    <x v="24"/>
    <n v="79352"/>
    <x v="0"/>
    <n v="0"/>
    <n v="0"/>
    <x v="0"/>
    <s v="Seattle"/>
    <s v=""/>
    <x v="0"/>
  </r>
  <r>
    <s v="E04369"/>
    <x v="236"/>
    <x v="8"/>
    <x v="1"/>
    <x v="3"/>
    <x v="0"/>
    <x v="0"/>
    <n v="27"/>
    <d v="2018-09-11T00:00:00"/>
    <n v="11"/>
    <n v="9"/>
    <x v="2"/>
    <x v="8"/>
    <n v="80745"/>
    <x v="0"/>
    <n v="0"/>
    <n v="0"/>
    <x v="0"/>
    <s v="Chicago"/>
    <s v=""/>
    <x v="0"/>
  </r>
  <r>
    <s v="E03532"/>
    <x v="237"/>
    <x v="9"/>
    <x v="1"/>
    <x v="2"/>
    <x v="0"/>
    <x v="2"/>
    <n v="56"/>
    <d v="2018-09-20T00:00:00"/>
    <n v="20"/>
    <n v="9"/>
    <x v="2"/>
    <x v="8"/>
    <n v="78938"/>
    <x v="0"/>
    <n v="0.14000000000000001"/>
    <n v="11051.320000000002"/>
    <x v="0"/>
    <s v="Phoenix"/>
    <s v=""/>
    <x v="0"/>
  </r>
  <r>
    <s v="E00863"/>
    <x v="238"/>
    <x v="12"/>
    <x v="1"/>
    <x v="3"/>
    <x v="0"/>
    <x v="2"/>
    <n v="59"/>
    <d v="2008-09-10T00:00:00"/>
    <n v="10"/>
    <n v="9"/>
    <x v="2"/>
    <x v="13"/>
    <n v="96313"/>
    <x v="0"/>
    <n v="0"/>
    <n v="0"/>
    <x v="0"/>
    <s v="Austin"/>
    <s v=""/>
    <x v="0"/>
  </r>
  <r>
    <s v="E03310"/>
    <x v="239"/>
    <x v="2"/>
    <x v="1"/>
    <x v="1"/>
    <x v="0"/>
    <x v="0"/>
    <n v="45"/>
    <d v="2010-11-29T00:00:00"/>
    <n v="29"/>
    <n v="11"/>
    <x v="1"/>
    <x v="18"/>
    <n v="153767"/>
    <x v="1"/>
    <n v="0.27"/>
    <n v="41517.090000000004"/>
    <x v="0"/>
    <s v="Phoenix"/>
    <s v=""/>
    <x v="0"/>
  </r>
  <r>
    <s v="E01242"/>
    <x v="240"/>
    <x v="7"/>
    <x v="1"/>
    <x v="3"/>
    <x v="1"/>
    <x v="1"/>
    <n v="25"/>
    <d v="2021-06-23T00:00:00"/>
    <n v="23"/>
    <n v="6"/>
    <x v="6"/>
    <x v="3"/>
    <n v="86464"/>
    <x v="0"/>
    <n v="0"/>
    <n v="0"/>
    <x v="2"/>
    <s v="Shanghai"/>
    <s v=""/>
    <x v="0"/>
  </r>
  <r>
    <s v="E02535"/>
    <x v="241"/>
    <x v="7"/>
    <x v="1"/>
    <x v="3"/>
    <x v="1"/>
    <x v="2"/>
    <n v="29"/>
    <d v="2018-01-14T00:00:00"/>
    <n v="14"/>
    <n v="1"/>
    <x v="0"/>
    <x v="8"/>
    <n v="80516"/>
    <x v="0"/>
    <n v="0"/>
    <n v="0"/>
    <x v="1"/>
    <s v="Sao Paulo"/>
    <s v=""/>
    <x v="0"/>
  </r>
  <r>
    <s v="E04751"/>
    <x v="242"/>
    <x v="12"/>
    <x v="1"/>
    <x v="1"/>
    <x v="0"/>
    <x v="0"/>
    <n v="54"/>
    <d v="2010-12-05T00:00:00"/>
    <n v="5"/>
    <n v="12"/>
    <x v="8"/>
    <x v="18"/>
    <n v="113982"/>
    <x v="0"/>
    <n v="0"/>
    <n v="0"/>
    <x v="0"/>
    <s v="Seattle"/>
    <s v=""/>
    <x v="0"/>
  </r>
  <r>
    <s v="E00952"/>
    <x v="243"/>
    <x v="10"/>
    <x v="1"/>
    <x v="2"/>
    <x v="0"/>
    <x v="0"/>
    <n v="59"/>
    <d v="1996-03-29T00:00:00"/>
    <n v="29"/>
    <n v="3"/>
    <x v="5"/>
    <x v="14"/>
    <n v="62605"/>
    <x v="2"/>
    <n v="0"/>
    <n v="0"/>
    <x v="0"/>
    <s v="Austin"/>
    <s v=""/>
    <x v="0"/>
  </r>
  <r>
    <s v="E04464"/>
    <x v="244"/>
    <x v="9"/>
    <x v="1"/>
    <x v="2"/>
    <x v="0"/>
    <x v="1"/>
    <n v="60"/>
    <d v="2018-02-15T00:00:00"/>
    <n v="15"/>
    <n v="2"/>
    <x v="9"/>
    <x v="8"/>
    <n v="106079"/>
    <x v="0"/>
    <n v="0.14000000000000001"/>
    <n v="14851.060000000001"/>
    <x v="0"/>
    <s v="Austin"/>
    <d v="2021-04-09T00:00:00"/>
    <x v="1"/>
  </r>
  <r>
    <s v="E01684"/>
    <x v="245"/>
    <x v="10"/>
    <x v="1"/>
    <x v="0"/>
    <x v="0"/>
    <x v="1"/>
    <n v="64"/>
    <d v="2019-03-03T00:00:00"/>
    <n v="3"/>
    <n v="3"/>
    <x v="5"/>
    <x v="0"/>
    <n v="67114"/>
    <x v="2"/>
    <n v="0"/>
    <n v="0"/>
    <x v="0"/>
    <s v="Phoenix"/>
    <s v=""/>
    <x v="0"/>
  </r>
  <r>
    <s v="E02563"/>
    <x v="246"/>
    <x v="7"/>
    <x v="1"/>
    <x v="3"/>
    <x v="1"/>
    <x v="2"/>
    <n v="47"/>
    <d v="2018-10-02T00:00:00"/>
    <n v="2"/>
    <n v="10"/>
    <x v="10"/>
    <x v="8"/>
    <n v="111404"/>
    <x v="0"/>
    <n v="0"/>
    <n v="0"/>
    <x v="1"/>
    <s v="Rio de Janerio"/>
    <s v=""/>
    <x v="0"/>
  </r>
  <r>
    <s v="E02710"/>
    <x v="247"/>
    <x v="9"/>
    <x v="1"/>
    <x v="2"/>
    <x v="0"/>
    <x v="1"/>
    <n v="57"/>
    <d v="1992-01-09T00:00:00"/>
    <n v="9"/>
    <n v="1"/>
    <x v="0"/>
    <x v="26"/>
    <n v="111299"/>
    <x v="0"/>
    <n v="0.12"/>
    <n v="13355.88"/>
    <x v="0"/>
    <s v="Miami"/>
    <s v=""/>
    <x v="0"/>
  </r>
  <r>
    <s v="E03457"/>
    <x v="248"/>
    <x v="7"/>
    <x v="1"/>
    <x v="2"/>
    <x v="1"/>
    <x v="1"/>
    <n v="59"/>
    <d v="2001-04-09T00:00:00"/>
    <n v="9"/>
    <n v="4"/>
    <x v="4"/>
    <x v="12"/>
    <n v="119699"/>
    <x v="0"/>
    <n v="0"/>
    <n v="0"/>
    <x v="2"/>
    <s v="Shanghai"/>
    <s v=""/>
    <x v="0"/>
  </r>
  <r>
    <s v="E04163"/>
    <x v="249"/>
    <x v="9"/>
    <x v="1"/>
    <x v="1"/>
    <x v="0"/>
    <x v="2"/>
    <n v="32"/>
    <d v="2021-10-09T00:00:00"/>
    <n v="9"/>
    <n v="10"/>
    <x v="10"/>
    <x v="3"/>
    <n v="102298"/>
    <x v="0"/>
    <n v="0.13"/>
    <n v="13298.74"/>
    <x v="1"/>
    <s v="Rio de Janerio"/>
    <s v=""/>
    <x v="0"/>
  </r>
  <r>
    <s v="E02696"/>
    <x v="250"/>
    <x v="14"/>
    <x v="1"/>
    <x v="1"/>
    <x v="0"/>
    <x v="1"/>
    <n v="25"/>
    <d v="2021-07-08T00:00:00"/>
    <n v="8"/>
    <n v="7"/>
    <x v="3"/>
    <x v="3"/>
    <n v="67275"/>
    <x v="2"/>
    <n v="0"/>
    <n v="0"/>
    <x v="0"/>
    <s v="Columbus"/>
    <s v=""/>
    <x v="0"/>
  </r>
  <r>
    <s v="E00956"/>
    <x v="251"/>
    <x v="14"/>
    <x v="1"/>
    <x v="2"/>
    <x v="1"/>
    <x v="1"/>
    <n v="37"/>
    <d v="2020-03-08T00:00:00"/>
    <n v="8"/>
    <n v="3"/>
    <x v="5"/>
    <x v="4"/>
    <n v="80659"/>
    <x v="0"/>
    <n v="0"/>
    <n v="0"/>
    <x v="0"/>
    <s v="Phoenix"/>
    <s v=""/>
    <x v="0"/>
  </r>
  <r>
    <s v="E02661"/>
    <x v="252"/>
    <x v="7"/>
    <x v="1"/>
    <x v="1"/>
    <x v="1"/>
    <x v="1"/>
    <n v="37"/>
    <d v="2013-02-13T00:00:00"/>
    <n v="13"/>
    <n v="2"/>
    <x v="9"/>
    <x v="11"/>
    <n v="124827"/>
    <x v="0"/>
    <n v="0"/>
    <n v="0"/>
    <x v="2"/>
    <s v="Beijing"/>
    <s v=""/>
    <x v="0"/>
  </r>
  <r>
    <s v="E04032"/>
    <x v="253"/>
    <x v="10"/>
    <x v="1"/>
    <x v="3"/>
    <x v="1"/>
    <x v="1"/>
    <n v="45"/>
    <d v="2012-02-28T00:00:00"/>
    <n v="28"/>
    <n v="2"/>
    <x v="9"/>
    <x v="21"/>
    <n v="89659"/>
    <x v="0"/>
    <n v="0"/>
    <n v="0"/>
    <x v="2"/>
    <s v="Beijing"/>
    <s v=""/>
    <x v="0"/>
  </r>
  <r>
    <s v="E02572"/>
    <x v="254"/>
    <x v="2"/>
    <x v="2"/>
    <x v="1"/>
    <x v="1"/>
    <x v="0"/>
    <n v="50"/>
    <d v="2006-10-26T00:00:00"/>
    <n v="26"/>
    <n v="10"/>
    <x v="10"/>
    <x v="16"/>
    <n v="163099"/>
    <x v="1"/>
    <n v="0.2"/>
    <n v="32619.800000000003"/>
    <x v="0"/>
    <s v="Chicago"/>
    <s v=""/>
    <x v="0"/>
  </r>
  <r>
    <s v="E01639"/>
    <x v="255"/>
    <x v="1"/>
    <x v="2"/>
    <x v="0"/>
    <x v="0"/>
    <x v="1"/>
    <n v="55"/>
    <d v="1995-11-20T00:00:00"/>
    <n v="20"/>
    <n v="11"/>
    <x v="1"/>
    <x v="19"/>
    <n v="95409"/>
    <x v="0"/>
    <n v="0"/>
    <n v="0"/>
    <x v="0"/>
    <s v="Phoenix"/>
    <s v=""/>
    <x v="0"/>
  </r>
  <r>
    <s v="E04332"/>
    <x v="256"/>
    <x v="5"/>
    <x v="2"/>
    <x v="0"/>
    <x v="0"/>
    <x v="3"/>
    <n v="25"/>
    <d v="2020-05-16T00:00:00"/>
    <n v="16"/>
    <n v="5"/>
    <x v="7"/>
    <x v="4"/>
    <n v="41336"/>
    <x v="2"/>
    <n v="0"/>
    <n v="0"/>
    <x v="0"/>
    <s v="Miami"/>
    <d v="2021-05-20T00:00:00"/>
    <x v="1"/>
  </r>
  <r>
    <s v="E03838"/>
    <x v="257"/>
    <x v="1"/>
    <x v="2"/>
    <x v="1"/>
    <x v="1"/>
    <x v="0"/>
    <n v="34"/>
    <d v="2018-06-13T00:00:00"/>
    <n v="13"/>
    <n v="6"/>
    <x v="6"/>
    <x v="8"/>
    <n v="77203"/>
    <x v="0"/>
    <n v="0"/>
    <n v="0"/>
    <x v="0"/>
    <s v="Chicago"/>
    <s v=""/>
    <x v="0"/>
  </r>
  <r>
    <s v="E04239"/>
    <x v="258"/>
    <x v="6"/>
    <x v="2"/>
    <x v="2"/>
    <x v="1"/>
    <x v="1"/>
    <n v="51"/>
    <d v="2021-06-10T00:00:00"/>
    <n v="10"/>
    <n v="6"/>
    <x v="6"/>
    <x v="3"/>
    <n v="146742"/>
    <x v="1"/>
    <n v="0.1"/>
    <n v="14674.2"/>
    <x v="2"/>
    <s v="Shanghai"/>
    <s v=""/>
    <x v="0"/>
  </r>
  <r>
    <s v="E00163"/>
    <x v="259"/>
    <x v="2"/>
    <x v="2"/>
    <x v="2"/>
    <x v="1"/>
    <x v="3"/>
    <n v="65"/>
    <d v="2002-03-04T00:00:00"/>
    <n v="4"/>
    <n v="3"/>
    <x v="5"/>
    <x v="23"/>
    <n v="175837"/>
    <x v="1"/>
    <n v="0.2"/>
    <n v="35167.4"/>
    <x v="0"/>
    <s v="Phoenix"/>
    <s v=""/>
    <x v="0"/>
  </r>
  <r>
    <s v="E00402"/>
    <x v="260"/>
    <x v="5"/>
    <x v="2"/>
    <x v="0"/>
    <x v="0"/>
    <x v="2"/>
    <n v="65"/>
    <d v="2004-05-16T00:00:00"/>
    <n v="16"/>
    <n v="5"/>
    <x v="7"/>
    <x v="20"/>
    <n v="55499"/>
    <x v="2"/>
    <n v="0"/>
    <n v="0"/>
    <x v="1"/>
    <s v="Manaus"/>
    <s v=""/>
    <x v="0"/>
  </r>
  <r>
    <s v="E03247"/>
    <x v="261"/>
    <x v="5"/>
    <x v="2"/>
    <x v="2"/>
    <x v="1"/>
    <x v="0"/>
    <n v="27"/>
    <d v="2018-05-06T00:00:00"/>
    <n v="6"/>
    <n v="5"/>
    <x v="7"/>
    <x v="8"/>
    <n v="49011"/>
    <x v="2"/>
    <n v="0"/>
    <n v="0"/>
    <x v="0"/>
    <s v="Chicago"/>
    <s v=""/>
    <x v="0"/>
  </r>
  <r>
    <s v="E03824"/>
    <x v="262"/>
    <x v="5"/>
    <x v="2"/>
    <x v="3"/>
    <x v="1"/>
    <x v="3"/>
    <n v="36"/>
    <d v="2021-08-27T00:00:00"/>
    <n v="27"/>
    <n v="8"/>
    <x v="11"/>
    <x v="3"/>
    <n v="48906"/>
    <x v="2"/>
    <n v="0"/>
    <n v="0"/>
    <x v="0"/>
    <s v="Miami"/>
    <s v=""/>
    <x v="0"/>
  </r>
  <r>
    <s v="E01499"/>
    <x v="263"/>
    <x v="2"/>
    <x v="2"/>
    <x v="1"/>
    <x v="1"/>
    <x v="2"/>
    <n v="37"/>
    <d v="2019-01-28T00:00:00"/>
    <n v="28"/>
    <n v="1"/>
    <x v="0"/>
    <x v="0"/>
    <n v="165927"/>
    <x v="1"/>
    <n v="0.2"/>
    <n v="33185.4"/>
    <x v="0"/>
    <s v="Phoenix"/>
    <s v=""/>
    <x v="0"/>
  </r>
  <r>
    <s v="E00254"/>
    <x v="264"/>
    <x v="3"/>
    <x v="2"/>
    <x v="3"/>
    <x v="0"/>
    <x v="2"/>
    <n v="34"/>
    <d v="2015-06-27T00:00:00"/>
    <n v="27"/>
    <n v="6"/>
    <x v="6"/>
    <x v="2"/>
    <n v="57008"/>
    <x v="2"/>
    <n v="0"/>
    <n v="0"/>
    <x v="0"/>
    <s v="Phoenix"/>
    <s v=""/>
    <x v="0"/>
  </r>
  <r>
    <s v="E02166"/>
    <x v="265"/>
    <x v="6"/>
    <x v="2"/>
    <x v="0"/>
    <x v="0"/>
    <x v="2"/>
    <n v="60"/>
    <d v="2015-09-23T00:00:00"/>
    <n v="23"/>
    <n v="9"/>
    <x v="2"/>
    <x v="2"/>
    <n v="141899"/>
    <x v="1"/>
    <n v="0.15"/>
    <n v="21284.85"/>
    <x v="0"/>
    <s v="Phoenix"/>
    <s v=""/>
    <x v="0"/>
  </r>
  <r>
    <s v="E00595"/>
    <x v="266"/>
    <x v="6"/>
    <x v="2"/>
    <x v="1"/>
    <x v="1"/>
    <x v="1"/>
    <n v="33"/>
    <d v="2018-04-21T00:00:00"/>
    <n v="21"/>
    <n v="4"/>
    <x v="4"/>
    <x v="8"/>
    <n v="140402"/>
    <x v="1"/>
    <n v="0.15"/>
    <n v="21060.3"/>
    <x v="2"/>
    <s v="Beijing"/>
    <s v=""/>
    <x v="0"/>
  </r>
  <r>
    <s v="E00972"/>
    <x v="267"/>
    <x v="3"/>
    <x v="2"/>
    <x v="3"/>
    <x v="1"/>
    <x v="2"/>
    <n v="26"/>
    <d v="2019-04-23T00:00:00"/>
    <n v="23"/>
    <n v="4"/>
    <x v="4"/>
    <x v="0"/>
    <n v="59817"/>
    <x v="2"/>
    <n v="0"/>
    <n v="0"/>
    <x v="1"/>
    <s v="Sao Paulo"/>
    <s v=""/>
    <x v="0"/>
  </r>
  <r>
    <s v="E04568"/>
    <x v="2"/>
    <x v="4"/>
    <x v="2"/>
    <x v="1"/>
    <x v="1"/>
    <x v="1"/>
    <n v="54"/>
    <d v="2011-07-10T00:00:00"/>
    <n v="10"/>
    <n v="7"/>
    <x v="3"/>
    <x v="9"/>
    <n v="247022"/>
    <x v="1"/>
    <n v="0.3"/>
    <n v="74106.599999999991"/>
    <x v="2"/>
    <s v="Beijing"/>
    <s v=""/>
    <x v="0"/>
  </r>
  <r>
    <s v="E03612"/>
    <x v="268"/>
    <x v="6"/>
    <x v="2"/>
    <x v="1"/>
    <x v="0"/>
    <x v="3"/>
    <n v="64"/>
    <d v="2013-06-29T00:00:00"/>
    <n v="29"/>
    <n v="6"/>
    <x v="6"/>
    <x v="11"/>
    <n v="159571"/>
    <x v="1"/>
    <n v="0.1"/>
    <n v="15957.1"/>
    <x v="0"/>
    <s v="Columbus"/>
    <s v=""/>
    <x v="0"/>
  </r>
  <r>
    <s v="E00691"/>
    <x v="269"/>
    <x v="2"/>
    <x v="2"/>
    <x v="2"/>
    <x v="0"/>
    <x v="1"/>
    <n v="42"/>
    <d v="2003-01-15T00:00:00"/>
    <n v="15"/>
    <n v="1"/>
    <x v="0"/>
    <x v="10"/>
    <n v="166599"/>
    <x v="1"/>
    <n v="0.26"/>
    <n v="43315.74"/>
    <x v="0"/>
    <s v="Seattle"/>
    <s v=""/>
    <x v="0"/>
  </r>
  <r>
    <s v="E04379"/>
    <x v="270"/>
    <x v="1"/>
    <x v="2"/>
    <x v="0"/>
    <x v="1"/>
    <x v="2"/>
    <n v="60"/>
    <d v="2007-02-24T00:00:00"/>
    <n v="24"/>
    <n v="2"/>
    <x v="9"/>
    <x v="5"/>
    <n v="71699"/>
    <x v="0"/>
    <n v="0"/>
    <n v="0"/>
    <x v="1"/>
    <s v="Manaus"/>
    <s v=""/>
    <x v="0"/>
  </r>
  <r>
    <s v="E02872"/>
    <x v="271"/>
    <x v="0"/>
    <x v="2"/>
    <x v="3"/>
    <x v="0"/>
    <x v="1"/>
    <n v="39"/>
    <d v="2010-01-14T00:00:00"/>
    <n v="14"/>
    <n v="1"/>
    <x v="0"/>
    <x v="18"/>
    <n v="103504"/>
    <x v="0"/>
    <n v="7.0000000000000007E-2"/>
    <n v="7245.2800000000007"/>
    <x v="2"/>
    <s v="Chengdu"/>
    <s v=""/>
    <x v="0"/>
  </r>
  <r>
    <s v="E00417"/>
    <x v="272"/>
    <x v="3"/>
    <x v="2"/>
    <x v="1"/>
    <x v="1"/>
    <x v="2"/>
    <n v="39"/>
    <d v="2006-04-06T00:00:00"/>
    <n v="6"/>
    <n v="4"/>
    <x v="4"/>
    <x v="16"/>
    <n v="71531"/>
    <x v="0"/>
    <n v="0"/>
    <n v="0"/>
    <x v="0"/>
    <s v="Columbus"/>
    <s v=""/>
    <x v="0"/>
  </r>
  <r>
    <s v="E00013"/>
    <x v="273"/>
    <x v="5"/>
    <x v="2"/>
    <x v="3"/>
    <x v="1"/>
    <x v="1"/>
    <n v="52"/>
    <d v="2019-02-19T00:00:00"/>
    <n v="19"/>
    <n v="2"/>
    <x v="9"/>
    <x v="0"/>
    <n v="55859"/>
    <x v="2"/>
    <n v="0"/>
    <n v="0"/>
    <x v="2"/>
    <s v="Beijing"/>
    <s v=""/>
    <x v="0"/>
  </r>
  <r>
    <s v="E01095"/>
    <x v="274"/>
    <x v="4"/>
    <x v="2"/>
    <x v="3"/>
    <x v="1"/>
    <x v="1"/>
    <n v="37"/>
    <d v="2011-12-06T00:00:00"/>
    <n v="6"/>
    <n v="12"/>
    <x v="8"/>
    <x v="9"/>
    <n v="225558"/>
    <x v="1"/>
    <n v="0.33"/>
    <n v="74434.14"/>
    <x v="2"/>
    <s v="Shanghai"/>
    <s v=""/>
    <x v="0"/>
  </r>
  <r>
    <s v="E04449"/>
    <x v="275"/>
    <x v="3"/>
    <x v="2"/>
    <x v="2"/>
    <x v="0"/>
    <x v="1"/>
    <n v="55"/>
    <d v="2014-03-16T00:00:00"/>
    <n v="16"/>
    <n v="3"/>
    <x v="5"/>
    <x v="7"/>
    <n v="74552"/>
    <x v="0"/>
    <n v="0"/>
    <n v="0"/>
    <x v="2"/>
    <s v="Chengdu"/>
    <s v=""/>
    <x v="0"/>
  </r>
  <r>
    <s v="E03907"/>
    <x v="276"/>
    <x v="4"/>
    <x v="2"/>
    <x v="1"/>
    <x v="1"/>
    <x v="0"/>
    <n v="32"/>
    <d v="2018-01-02T00:00:00"/>
    <n v="2"/>
    <n v="1"/>
    <x v="0"/>
    <x v="8"/>
    <n v="190253"/>
    <x v="1"/>
    <n v="0.33"/>
    <n v="62783.490000000005"/>
    <x v="0"/>
    <s v="Austin"/>
    <s v=""/>
    <x v="0"/>
  </r>
  <r>
    <s v="E04130"/>
    <x v="277"/>
    <x v="6"/>
    <x v="2"/>
    <x v="3"/>
    <x v="0"/>
    <x v="2"/>
    <n v="45"/>
    <d v="2021-12-24T00:00:00"/>
    <n v="24"/>
    <n v="12"/>
    <x v="8"/>
    <x v="3"/>
    <n v="144754"/>
    <x v="1"/>
    <n v="0.15"/>
    <n v="21713.1"/>
    <x v="0"/>
    <s v="Phoenix"/>
    <s v=""/>
    <x v="0"/>
  </r>
  <r>
    <s v="E01546"/>
    <x v="278"/>
    <x v="4"/>
    <x v="2"/>
    <x v="1"/>
    <x v="1"/>
    <x v="1"/>
    <n v="43"/>
    <d v="2005-07-31T00:00:00"/>
    <n v="31"/>
    <n v="7"/>
    <x v="3"/>
    <x v="24"/>
    <n v="249686"/>
    <x v="1"/>
    <n v="0.31"/>
    <n v="77402.66"/>
    <x v="2"/>
    <s v="Chongqing"/>
    <s v=""/>
    <x v="0"/>
  </r>
  <r>
    <s v="E00941"/>
    <x v="279"/>
    <x v="5"/>
    <x v="2"/>
    <x v="0"/>
    <x v="1"/>
    <x v="1"/>
    <n v="55"/>
    <d v="2002-03-28T00:00:00"/>
    <n v="28"/>
    <n v="3"/>
    <x v="5"/>
    <x v="23"/>
    <n v="50475"/>
    <x v="2"/>
    <n v="0"/>
    <n v="0"/>
    <x v="0"/>
    <s v="Columbus"/>
    <s v=""/>
    <x v="0"/>
  </r>
  <r>
    <s v="E00626"/>
    <x v="280"/>
    <x v="1"/>
    <x v="2"/>
    <x v="3"/>
    <x v="1"/>
    <x v="0"/>
    <n v="28"/>
    <d v="2020-09-04T00:00:00"/>
    <n v="4"/>
    <n v="9"/>
    <x v="2"/>
    <x v="4"/>
    <n v="95045"/>
    <x v="0"/>
    <n v="0"/>
    <n v="0"/>
    <x v="0"/>
    <s v="Chicago"/>
    <s v=""/>
    <x v="0"/>
  </r>
  <r>
    <s v="E03904"/>
    <x v="281"/>
    <x v="1"/>
    <x v="2"/>
    <x v="3"/>
    <x v="0"/>
    <x v="2"/>
    <n v="46"/>
    <d v="2013-01-20T00:00:00"/>
    <n v="20"/>
    <n v="1"/>
    <x v="0"/>
    <x v="11"/>
    <n v="86061"/>
    <x v="0"/>
    <n v="0"/>
    <n v="0"/>
    <x v="1"/>
    <s v="Rio de Janerio"/>
    <s v=""/>
    <x v="0"/>
  </r>
  <r>
    <s v="E03864"/>
    <x v="282"/>
    <x v="5"/>
    <x v="2"/>
    <x v="0"/>
    <x v="1"/>
    <x v="0"/>
    <n v="51"/>
    <d v="2017-01-18T00:00:00"/>
    <n v="18"/>
    <n v="1"/>
    <x v="0"/>
    <x v="1"/>
    <n v="53799"/>
    <x v="2"/>
    <n v="0"/>
    <n v="0"/>
    <x v="0"/>
    <s v="Columbus"/>
    <s v=""/>
    <x v="0"/>
  </r>
  <r>
    <s v="E03252"/>
    <x v="283"/>
    <x v="0"/>
    <x v="2"/>
    <x v="0"/>
    <x v="0"/>
    <x v="1"/>
    <n v="64"/>
    <d v="1998-07-20T00:00:00"/>
    <n v="20"/>
    <n v="7"/>
    <x v="3"/>
    <x v="25"/>
    <n v="122753"/>
    <x v="0"/>
    <n v="0.09"/>
    <n v="11047.77"/>
    <x v="2"/>
    <s v="Chongqing"/>
    <s v=""/>
    <x v="0"/>
  </r>
  <r>
    <s v="E01070"/>
    <x v="284"/>
    <x v="0"/>
    <x v="2"/>
    <x v="1"/>
    <x v="0"/>
    <x v="3"/>
    <n v="51"/>
    <d v="1995-02-16T00:00:00"/>
    <n v="16"/>
    <n v="2"/>
    <x v="9"/>
    <x v="19"/>
    <n v="125375"/>
    <x v="0"/>
    <n v="0.09"/>
    <n v="11283.75"/>
    <x v="0"/>
    <s v="Chicago"/>
    <s v=""/>
    <x v="0"/>
  </r>
  <r>
    <s v="E02810"/>
    <x v="285"/>
    <x v="6"/>
    <x v="2"/>
    <x v="0"/>
    <x v="1"/>
    <x v="2"/>
    <n v="37"/>
    <d v="2013-02-24T00:00:00"/>
    <n v="24"/>
    <n v="2"/>
    <x v="9"/>
    <x v="11"/>
    <n v="157474"/>
    <x v="1"/>
    <n v="0.11"/>
    <n v="17322.14"/>
    <x v="1"/>
    <s v="Rio de Janerio"/>
    <s v=""/>
    <x v="0"/>
  </r>
  <r>
    <s v="E00842"/>
    <x v="286"/>
    <x v="4"/>
    <x v="2"/>
    <x v="3"/>
    <x v="0"/>
    <x v="2"/>
    <n v="50"/>
    <d v="2004-01-18T00:00:00"/>
    <n v="18"/>
    <n v="1"/>
    <x v="0"/>
    <x v="20"/>
    <n v="247939"/>
    <x v="1"/>
    <n v="0.35"/>
    <n v="86778.65"/>
    <x v="1"/>
    <s v="Rio de Janerio"/>
    <s v=""/>
    <x v="0"/>
  </r>
  <r>
    <s v="E04103"/>
    <x v="287"/>
    <x v="4"/>
    <x v="2"/>
    <x v="3"/>
    <x v="1"/>
    <x v="2"/>
    <n v="27"/>
    <d v="2021-12-15T00:00:00"/>
    <n v="15"/>
    <n v="12"/>
    <x v="8"/>
    <x v="3"/>
    <n v="255369"/>
    <x v="1"/>
    <n v="0.33"/>
    <n v="84271.77"/>
    <x v="1"/>
    <s v="Sao Paulo"/>
    <s v=""/>
    <x v="0"/>
  </r>
  <r>
    <s v="E00187"/>
    <x v="288"/>
    <x v="2"/>
    <x v="2"/>
    <x v="2"/>
    <x v="0"/>
    <x v="1"/>
    <n v="64"/>
    <d v="1996-05-02T00:00:00"/>
    <n v="2"/>
    <n v="5"/>
    <x v="7"/>
    <x v="14"/>
    <n v="189933"/>
    <x v="1"/>
    <n v="0.23"/>
    <n v="43684.590000000004"/>
    <x v="0"/>
    <s v="Miami"/>
    <s v=""/>
    <x v="0"/>
  </r>
  <r>
    <s v="E04136"/>
    <x v="289"/>
    <x v="3"/>
    <x v="2"/>
    <x v="3"/>
    <x v="0"/>
    <x v="1"/>
    <n v="52"/>
    <d v="2017-09-14T00:00:00"/>
    <n v="14"/>
    <n v="9"/>
    <x v="2"/>
    <x v="1"/>
    <n v="74449"/>
    <x v="0"/>
    <n v="0"/>
    <n v="0"/>
    <x v="2"/>
    <s v="Beijing"/>
    <s v=""/>
    <x v="0"/>
  </r>
  <r>
    <s v="E03096"/>
    <x v="290"/>
    <x v="2"/>
    <x v="2"/>
    <x v="2"/>
    <x v="1"/>
    <x v="1"/>
    <n v="63"/>
    <d v="2000-10-27T00:00:00"/>
    <n v="27"/>
    <n v="10"/>
    <x v="10"/>
    <x v="6"/>
    <n v="155320"/>
    <x v="1"/>
    <n v="0.17"/>
    <n v="26404.400000000001"/>
    <x v="2"/>
    <s v="Chongqing"/>
    <s v=""/>
    <x v="0"/>
  </r>
  <r>
    <s v="E01896"/>
    <x v="291"/>
    <x v="2"/>
    <x v="2"/>
    <x v="1"/>
    <x v="0"/>
    <x v="0"/>
    <n v="25"/>
    <d v="2020-01-14T00:00:00"/>
    <n v="14"/>
    <n v="1"/>
    <x v="0"/>
    <x v="4"/>
    <n v="168014"/>
    <x v="1"/>
    <n v="0.27"/>
    <n v="45363.780000000006"/>
    <x v="0"/>
    <s v="Chicago"/>
    <d v="2021-07-27T00:00:00"/>
    <x v="1"/>
  </r>
  <r>
    <s v="E04037"/>
    <x v="292"/>
    <x v="6"/>
    <x v="2"/>
    <x v="2"/>
    <x v="0"/>
    <x v="2"/>
    <n v="31"/>
    <d v="2015-09-19T00:00:00"/>
    <n v="19"/>
    <n v="9"/>
    <x v="2"/>
    <x v="2"/>
    <n v="145846"/>
    <x v="1"/>
    <n v="0.15"/>
    <n v="21876.899999999998"/>
    <x v="1"/>
    <s v="Manaus"/>
    <s v=""/>
    <x v="0"/>
  </r>
  <r>
    <s v="E04072"/>
    <x v="293"/>
    <x v="4"/>
    <x v="2"/>
    <x v="0"/>
    <x v="1"/>
    <x v="0"/>
    <n v="48"/>
    <d v="2018-06-02T00:00:00"/>
    <n v="2"/>
    <n v="6"/>
    <x v="6"/>
    <x v="8"/>
    <n v="231567"/>
    <x v="1"/>
    <n v="0.36"/>
    <n v="83364.12"/>
    <x v="0"/>
    <s v="Seattle"/>
    <s v=""/>
    <x v="0"/>
  </r>
  <r>
    <s v="E00501"/>
    <x v="294"/>
    <x v="3"/>
    <x v="2"/>
    <x v="2"/>
    <x v="1"/>
    <x v="1"/>
    <n v="55"/>
    <d v="2007-12-02T00:00:00"/>
    <n v="2"/>
    <n v="12"/>
    <x v="8"/>
    <x v="5"/>
    <n v="64494"/>
    <x v="2"/>
    <n v="0"/>
    <n v="0"/>
    <x v="0"/>
    <s v="Columbus"/>
    <s v=""/>
    <x v="0"/>
  </r>
  <r>
    <s v="E04601"/>
    <x v="295"/>
    <x v="5"/>
    <x v="2"/>
    <x v="3"/>
    <x v="1"/>
    <x v="2"/>
    <n v="36"/>
    <d v="2009-06-30T00:00:00"/>
    <n v="30"/>
    <n v="6"/>
    <x v="6"/>
    <x v="22"/>
    <n v="43363"/>
    <x v="2"/>
    <n v="0"/>
    <n v="0"/>
    <x v="0"/>
    <s v="Austin"/>
    <s v=""/>
    <x v="0"/>
  </r>
  <r>
    <s v="E02147"/>
    <x v="296"/>
    <x v="0"/>
    <x v="2"/>
    <x v="1"/>
    <x v="1"/>
    <x v="2"/>
    <n v="55"/>
    <d v="2010-04-29T00:00:00"/>
    <n v="29"/>
    <n v="4"/>
    <x v="4"/>
    <x v="18"/>
    <n v="111038"/>
    <x v="0"/>
    <n v="0.05"/>
    <n v="5551.9000000000005"/>
    <x v="1"/>
    <s v="Sao Paulo"/>
    <s v=""/>
    <x v="0"/>
  </r>
  <r>
    <s v="E01977"/>
    <x v="297"/>
    <x v="6"/>
    <x v="2"/>
    <x v="3"/>
    <x v="1"/>
    <x v="1"/>
    <n v="48"/>
    <d v="2001-09-10T00:00:00"/>
    <n v="10"/>
    <n v="9"/>
    <x v="2"/>
    <x v="12"/>
    <n v="125730"/>
    <x v="0"/>
    <n v="0.11"/>
    <n v="13830.3"/>
    <x v="2"/>
    <s v="Chongqing"/>
    <s v=""/>
    <x v="0"/>
  </r>
  <r>
    <s v="E00834"/>
    <x v="298"/>
    <x v="3"/>
    <x v="2"/>
    <x v="1"/>
    <x v="1"/>
    <x v="2"/>
    <n v="53"/>
    <d v="2002-02-09T00:00:00"/>
    <n v="9"/>
    <n v="2"/>
    <x v="9"/>
    <x v="23"/>
    <n v="58605"/>
    <x v="2"/>
    <n v="0"/>
    <n v="0"/>
    <x v="0"/>
    <s v="Phoenix"/>
    <s v=""/>
    <x v="0"/>
  </r>
  <r>
    <s v="E00399"/>
    <x v="299"/>
    <x v="3"/>
    <x v="2"/>
    <x v="0"/>
    <x v="0"/>
    <x v="0"/>
    <n v="30"/>
    <d v="2019-03-18T00:00:00"/>
    <n v="18"/>
    <n v="3"/>
    <x v="5"/>
    <x v="0"/>
    <n v="54714"/>
    <x v="2"/>
    <n v="0"/>
    <n v="0"/>
    <x v="0"/>
    <s v="Columbus"/>
    <s v=""/>
    <x v="0"/>
  </r>
  <r>
    <s v="E01711"/>
    <x v="300"/>
    <x v="3"/>
    <x v="2"/>
    <x v="1"/>
    <x v="0"/>
    <x v="0"/>
    <n v="31"/>
    <d v="2021-04-22T00:00:00"/>
    <n v="22"/>
    <n v="4"/>
    <x v="4"/>
    <x v="3"/>
    <n v="74215"/>
    <x v="0"/>
    <n v="0"/>
    <n v="0"/>
    <x v="0"/>
    <s v="Phoenix"/>
    <s v=""/>
    <x v="0"/>
  </r>
  <r>
    <s v="E04749"/>
    <x v="301"/>
    <x v="6"/>
    <x v="2"/>
    <x v="3"/>
    <x v="1"/>
    <x v="1"/>
    <n v="41"/>
    <d v="2004-03-14T00:00:00"/>
    <n v="14"/>
    <n v="3"/>
    <x v="5"/>
    <x v="20"/>
    <n v="155004"/>
    <x v="1"/>
    <n v="0.12"/>
    <n v="18600.48"/>
    <x v="0"/>
    <s v="Austin"/>
    <s v=""/>
    <x v="0"/>
  </r>
  <r>
    <s v="E02108"/>
    <x v="302"/>
    <x v="6"/>
    <x v="2"/>
    <x v="2"/>
    <x v="1"/>
    <x v="0"/>
    <n v="51"/>
    <d v="2006-04-28T00:00:00"/>
    <n v="28"/>
    <n v="4"/>
    <x v="4"/>
    <x v="16"/>
    <n v="150758"/>
    <x v="1"/>
    <n v="0.13"/>
    <n v="19598.54"/>
    <x v="0"/>
    <s v="Chicago"/>
    <d v="2007-08-16T00:00:00"/>
    <x v="1"/>
  </r>
  <r>
    <s v="E02769"/>
    <x v="303"/>
    <x v="6"/>
    <x v="2"/>
    <x v="2"/>
    <x v="1"/>
    <x v="2"/>
    <n v="39"/>
    <d v="2019-10-18T00:00:00"/>
    <n v="18"/>
    <n v="10"/>
    <x v="10"/>
    <x v="0"/>
    <n v="122829"/>
    <x v="0"/>
    <n v="0.11"/>
    <n v="13511.19"/>
    <x v="0"/>
    <s v="Chicago"/>
    <s v=""/>
    <x v="0"/>
  </r>
  <r>
    <s v="E01981"/>
    <x v="304"/>
    <x v="5"/>
    <x v="2"/>
    <x v="3"/>
    <x v="1"/>
    <x v="0"/>
    <n v="63"/>
    <d v="2012-03-16T00:00:00"/>
    <n v="16"/>
    <n v="3"/>
    <x v="5"/>
    <x v="21"/>
    <n v="46081"/>
    <x v="2"/>
    <n v="0"/>
    <n v="0"/>
    <x v="0"/>
    <s v="Chicago"/>
    <s v=""/>
    <x v="0"/>
  </r>
  <r>
    <s v="E04927"/>
    <x v="305"/>
    <x v="1"/>
    <x v="2"/>
    <x v="0"/>
    <x v="0"/>
    <x v="0"/>
    <n v="55"/>
    <d v="2002-07-19T00:00:00"/>
    <n v="19"/>
    <n v="7"/>
    <x v="3"/>
    <x v="23"/>
    <n v="77396"/>
    <x v="0"/>
    <n v="0"/>
    <n v="0"/>
    <x v="0"/>
    <s v="Miami"/>
    <s v=""/>
    <x v="0"/>
  </r>
  <r>
    <s v="E03799"/>
    <x v="306"/>
    <x v="1"/>
    <x v="2"/>
    <x v="1"/>
    <x v="1"/>
    <x v="1"/>
    <n v="63"/>
    <d v="1999-12-31T00:00:00"/>
    <n v="31"/>
    <n v="12"/>
    <x v="8"/>
    <x v="28"/>
    <n v="89523"/>
    <x v="0"/>
    <n v="0"/>
    <n v="0"/>
    <x v="0"/>
    <s v="Phoenix"/>
    <s v=""/>
    <x v="0"/>
  </r>
  <r>
    <s v="E02965"/>
    <x v="307"/>
    <x v="6"/>
    <x v="2"/>
    <x v="2"/>
    <x v="0"/>
    <x v="1"/>
    <n v="43"/>
    <d v="2021-04-17T00:00:00"/>
    <n v="17"/>
    <n v="4"/>
    <x v="4"/>
    <x v="3"/>
    <n v="146140"/>
    <x v="1"/>
    <n v="0.15"/>
    <n v="21921"/>
    <x v="0"/>
    <s v="Seattle"/>
    <s v=""/>
    <x v="0"/>
  </r>
  <r>
    <s v="E02895"/>
    <x v="308"/>
    <x v="2"/>
    <x v="2"/>
    <x v="2"/>
    <x v="1"/>
    <x v="2"/>
    <n v="65"/>
    <d v="2008-10-07T00:00:00"/>
    <n v="7"/>
    <n v="10"/>
    <x v="10"/>
    <x v="13"/>
    <n v="170221"/>
    <x v="1"/>
    <n v="0.15"/>
    <n v="25533.149999999998"/>
    <x v="1"/>
    <s v="Manaus"/>
    <s v=""/>
    <x v="0"/>
  </r>
  <r>
    <s v="E03226"/>
    <x v="309"/>
    <x v="4"/>
    <x v="2"/>
    <x v="3"/>
    <x v="0"/>
    <x v="0"/>
    <n v="28"/>
    <d v="2019-06-22T00:00:00"/>
    <n v="22"/>
    <n v="6"/>
    <x v="6"/>
    <x v="0"/>
    <n v="250767"/>
    <x v="1"/>
    <n v="0.38"/>
    <n v="95291.46"/>
    <x v="0"/>
    <s v="Seattle"/>
    <s v=""/>
    <x v="0"/>
  </r>
  <r>
    <s v="E01845"/>
    <x v="310"/>
    <x v="0"/>
    <x v="2"/>
    <x v="2"/>
    <x v="0"/>
    <x v="2"/>
    <n v="54"/>
    <d v="1998-04-28T00:00:00"/>
    <n v="28"/>
    <n v="4"/>
    <x v="4"/>
    <x v="25"/>
    <n v="108268"/>
    <x v="0"/>
    <n v="0.09"/>
    <n v="9744.119999999999"/>
    <x v="1"/>
    <s v="Sao Paulo"/>
    <d v="2004-05-15T00:00:00"/>
    <x v="1"/>
  </r>
  <r>
    <s v="E04448"/>
    <x v="311"/>
    <x v="1"/>
    <x v="2"/>
    <x v="3"/>
    <x v="0"/>
    <x v="2"/>
    <n v="34"/>
    <d v="2014-09-04T00:00:00"/>
    <n v="4"/>
    <n v="9"/>
    <x v="2"/>
    <x v="7"/>
    <n v="95499"/>
    <x v="0"/>
    <n v="0"/>
    <n v="0"/>
    <x v="1"/>
    <s v="Sao Paulo"/>
    <d v="2017-08-11T00:00:00"/>
    <x v="1"/>
  </r>
  <r>
    <s v="E01870"/>
    <x v="312"/>
    <x v="2"/>
    <x v="2"/>
    <x v="3"/>
    <x v="0"/>
    <x v="1"/>
    <n v="58"/>
    <d v="2007-10-12T00:00:00"/>
    <n v="12"/>
    <n v="10"/>
    <x v="10"/>
    <x v="5"/>
    <n v="162038"/>
    <x v="1"/>
    <n v="0.24"/>
    <n v="38889.119999999995"/>
    <x v="2"/>
    <s v="Chongqing"/>
    <s v=""/>
    <x v="0"/>
  </r>
  <r>
    <s v="E02604"/>
    <x v="313"/>
    <x v="6"/>
    <x v="2"/>
    <x v="3"/>
    <x v="1"/>
    <x v="3"/>
    <n v="59"/>
    <d v="2018-10-27T00:00:00"/>
    <n v="27"/>
    <n v="10"/>
    <x v="10"/>
    <x v="8"/>
    <n v="139208"/>
    <x v="0"/>
    <n v="0.11"/>
    <n v="15312.88"/>
    <x v="0"/>
    <s v="Austin"/>
    <s v=""/>
    <x v="0"/>
  </r>
  <r>
    <s v="E01262"/>
    <x v="288"/>
    <x v="0"/>
    <x v="2"/>
    <x v="0"/>
    <x v="0"/>
    <x v="1"/>
    <n v="50"/>
    <d v="2018-05-19T00:00:00"/>
    <n v="19"/>
    <n v="5"/>
    <x v="7"/>
    <x v="8"/>
    <n v="106437"/>
    <x v="0"/>
    <n v="7.0000000000000007E-2"/>
    <n v="7450.5900000000011"/>
    <x v="2"/>
    <s v="Chongqing"/>
    <s v=""/>
    <x v="0"/>
  </r>
  <r>
    <s v="E01075"/>
    <x v="314"/>
    <x v="3"/>
    <x v="2"/>
    <x v="0"/>
    <x v="0"/>
    <x v="2"/>
    <n v="46"/>
    <d v="2015-05-05T00:00:00"/>
    <n v="5"/>
    <n v="5"/>
    <x v="7"/>
    <x v="2"/>
    <n v="64364"/>
    <x v="2"/>
    <n v="0"/>
    <n v="0"/>
    <x v="1"/>
    <s v="Sao Paulo"/>
    <s v=""/>
    <x v="0"/>
  </r>
  <r>
    <s v="E03720"/>
    <x v="315"/>
    <x v="0"/>
    <x v="2"/>
    <x v="3"/>
    <x v="1"/>
    <x v="0"/>
    <n v="48"/>
    <d v="1999-04-22T00:00:00"/>
    <n v="22"/>
    <n v="4"/>
    <x v="4"/>
    <x v="28"/>
    <n v="102847"/>
    <x v="0"/>
    <n v="0.05"/>
    <n v="5142.3500000000004"/>
    <x v="0"/>
    <s v="Chicago"/>
    <s v=""/>
    <x v="0"/>
  </r>
  <r>
    <s v="E03393"/>
    <x v="316"/>
    <x v="6"/>
    <x v="2"/>
    <x v="0"/>
    <x v="0"/>
    <x v="2"/>
    <n v="46"/>
    <d v="2010-07-19T00:00:00"/>
    <n v="19"/>
    <n v="7"/>
    <x v="3"/>
    <x v="18"/>
    <n v="134881"/>
    <x v="0"/>
    <n v="0.15"/>
    <n v="20232.149999999998"/>
    <x v="1"/>
    <s v="Manaus"/>
    <s v=""/>
    <x v="0"/>
  </r>
  <r>
    <s v="E00711"/>
    <x v="317"/>
    <x v="6"/>
    <x v="2"/>
    <x v="3"/>
    <x v="1"/>
    <x v="1"/>
    <n v="43"/>
    <d v="2006-10-15T00:00:00"/>
    <n v="15"/>
    <n v="10"/>
    <x v="10"/>
    <x v="16"/>
    <n v="153492"/>
    <x v="1"/>
    <n v="0.11"/>
    <n v="16884.12"/>
    <x v="0"/>
    <s v="Chicago"/>
    <s v=""/>
    <x v="0"/>
  </r>
  <r>
    <s v="E01194"/>
    <x v="318"/>
    <x v="3"/>
    <x v="2"/>
    <x v="1"/>
    <x v="1"/>
    <x v="0"/>
    <n v="52"/>
    <d v="2019-12-20T00:00:00"/>
    <n v="20"/>
    <n v="12"/>
    <x v="8"/>
    <x v="0"/>
    <n v="61026"/>
    <x v="2"/>
    <n v="0"/>
    <n v="0"/>
    <x v="0"/>
    <s v="Phoenix"/>
    <s v=""/>
    <x v="0"/>
  </r>
  <r>
    <s v="E01668"/>
    <x v="319"/>
    <x v="2"/>
    <x v="2"/>
    <x v="3"/>
    <x v="1"/>
    <x v="1"/>
    <n v="53"/>
    <d v="2002-02-17T00:00:00"/>
    <n v="17"/>
    <n v="2"/>
    <x v="9"/>
    <x v="23"/>
    <n v="179494"/>
    <x v="1"/>
    <n v="0.2"/>
    <n v="35898.800000000003"/>
    <x v="2"/>
    <s v="Chongqing"/>
    <s v=""/>
    <x v="0"/>
  </r>
  <r>
    <s v="E02088"/>
    <x v="320"/>
    <x v="6"/>
    <x v="2"/>
    <x v="3"/>
    <x v="1"/>
    <x v="2"/>
    <n v="55"/>
    <d v="2017-02-06T00:00:00"/>
    <n v="6"/>
    <n v="2"/>
    <x v="9"/>
    <x v="1"/>
    <n v="144986"/>
    <x v="1"/>
    <n v="0.12"/>
    <n v="17398.32"/>
    <x v="0"/>
    <s v="Phoenix"/>
    <s v=""/>
    <x v="0"/>
  </r>
  <r>
    <s v="E00013"/>
    <x v="321"/>
    <x v="1"/>
    <x v="2"/>
    <x v="1"/>
    <x v="1"/>
    <x v="1"/>
    <n v="33"/>
    <d v="2015-10-08T00:00:00"/>
    <n v="8"/>
    <n v="10"/>
    <x v="10"/>
    <x v="2"/>
    <n v="94876"/>
    <x v="0"/>
    <n v="0"/>
    <n v="0"/>
    <x v="0"/>
    <s v="Miami"/>
    <s v=""/>
    <x v="0"/>
  </r>
  <r>
    <s v="E02857"/>
    <x v="322"/>
    <x v="6"/>
    <x v="2"/>
    <x v="1"/>
    <x v="0"/>
    <x v="2"/>
    <n v="44"/>
    <d v="2019-08-08T00:00:00"/>
    <n v="8"/>
    <n v="8"/>
    <x v="11"/>
    <x v="0"/>
    <n v="130133"/>
    <x v="0"/>
    <n v="0.15"/>
    <n v="19519.95"/>
    <x v="0"/>
    <s v="Austin"/>
    <d v="2022-05-18T00:00:00"/>
    <x v="1"/>
  </r>
  <r>
    <s v="E02687"/>
    <x v="323"/>
    <x v="4"/>
    <x v="2"/>
    <x v="3"/>
    <x v="1"/>
    <x v="0"/>
    <n v="36"/>
    <d v="2014-01-11T00:00:00"/>
    <n v="11"/>
    <n v="1"/>
    <x v="0"/>
    <x v="7"/>
    <n v="202323"/>
    <x v="1"/>
    <n v="0.39"/>
    <n v="78905.97"/>
    <x v="0"/>
    <s v="Chicago"/>
    <s v=""/>
    <x v="0"/>
  </r>
  <r>
    <s v="E02748"/>
    <x v="324"/>
    <x v="2"/>
    <x v="2"/>
    <x v="1"/>
    <x v="1"/>
    <x v="1"/>
    <n v="34"/>
    <d v="2020-07-20T00:00:00"/>
    <n v="20"/>
    <n v="7"/>
    <x v="3"/>
    <x v="4"/>
    <n v="184960"/>
    <x v="1"/>
    <n v="0.18"/>
    <n v="33292.799999999996"/>
    <x v="0"/>
    <s v="Seattle"/>
    <s v=""/>
    <x v="0"/>
  </r>
  <r>
    <s v="E02706"/>
    <x v="325"/>
    <x v="6"/>
    <x v="2"/>
    <x v="2"/>
    <x v="1"/>
    <x v="2"/>
    <n v="45"/>
    <d v="2016-01-10T00:00:00"/>
    <n v="10"/>
    <n v="1"/>
    <x v="0"/>
    <x v="15"/>
    <n v="149761"/>
    <x v="1"/>
    <n v="0.12"/>
    <n v="17971.32"/>
    <x v="0"/>
    <s v="Columbus"/>
    <s v=""/>
    <x v="0"/>
  </r>
  <r>
    <s v="E02899"/>
    <x v="326"/>
    <x v="6"/>
    <x v="2"/>
    <x v="3"/>
    <x v="0"/>
    <x v="2"/>
    <n v="44"/>
    <d v="2007-08-11T00:00:00"/>
    <n v="11"/>
    <n v="8"/>
    <x v="11"/>
    <x v="5"/>
    <n v="126277"/>
    <x v="0"/>
    <n v="0.13"/>
    <n v="16416.010000000002"/>
    <x v="1"/>
    <s v="Manaus"/>
    <s v=""/>
    <x v="0"/>
  </r>
  <r>
    <s v="E01639"/>
    <x v="327"/>
    <x v="5"/>
    <x v="2"/>
    <x v="0"/>
    <x v="1"/>
    <x v="0"/>
    <n v="55"/>
    <d v="2021-04-16T00:00:00"/>
    <n v="16"/>
    <n v="4"/>
    <x v="4"/>
    <x v="3"/>
    <n v="48266"/>
    <x v="2"/>
    <n v="0"/>
    <n v="0"/>
    <x v="0"/>
    <s v="Chicago"/>
    <s v=""/>
    <x v="0"/>
  </r>
  <r>
    <s v="E03947"/>
    <x v="328"/>
    <x v="4"/>
    <x v="2"/>
    <x v="2"/>
    <x v="0"/>
    <x v="2"/>
    <n v="36"/>
    <d v="2018-08-18T00:00:00"/>
    <n v="18"/>
    <n v="8"/>
    <x v="11"/>
    <x v="8"/>
    <n v="223404"/>
    <x v="1"/>
    <n v="0.32"/>
    <n v="71489.279999999999"/>
    <x v="0"/>
    <s v="Columbus"/>
    <s v=""/>
    <x v="0"/>
  </r>
  <r>
    <s v="E02628"/>
    <x v="329"/>
    <x v="3"/>
    <x v="2"/>
    <x v="0"/>
    <x v="1"/>
    <x v="0"/>
    <n v="41"/>
    <d v="2007-01-09T00:00:00"/>
    <n v="9"/>
    <n v="1"/>
    <x v="0"/>
    <x v="5"/>
    <n v="50685"/>
    <x v="2"/>
    <n v="0"/>
    <n v="0"/>
    <x v="0"/>
    <s v="Columbus"/>
    <s v=""/>
    <x v="0"/>
  </r>
  <r>
    <s v="E02665"/>
    <x v="330"/>
    <x v="6"/>
    <x v="2"/>
    <x v="0"/>
    <x v="1"/>
    <x v="3"/>
    <n v="33"/>
    <d v="2019-10-25T00:00:00"/>
    <n v="25"/>
    <n v="10"/>
    <x v="10"/>
    <x v="0"/>
    <n v="131652"/>
    <x v="0"/>
    <n v="0.11"/>
    <n v="14481.72"/>
    <x v="0"/>
    <s v="Seattle"/>
    <s v=""/>
    <x v="0"/>
  </r>
  <r>
    <s v="E00605"/>
    <x v="331"/>
    <x v="0"/>
    <x v="2"/>
    <x v="1"/>
    <x v="1"/>
    <x v="3"/>
    <n v="61"/>
    <d v="2010-04-25T00:00:00"/>
    <n v="25"/>
    <n v="4"/>
    <x v="4"/>
    <x v="18"/>
    <n v="110302"/>
    <x v="0"/>
    <n v="0.06"/>
    <n v="6618.12"/>
    <x v="0"/>
    <s v="Miami"/>
    <s v=""/>
    <x v="0"/>
  </r>
  <r>
    <s v="E03694"/>
    <x v="332"/>
    <x v="4"/>
    <x v="2"/>
    <x v="1"/>
    <x v="1"/>
    <x v="3"/>
    <n v="38"/>
    <d v="2018-11-09T00:00:00"/>
    <n v="9"/>
    <n v="11"/>
    <x v="1"/>
    <x v="8"/>
    <n v="223805"/>
    <x v="1"/>
    <n v="0.36"/>
    <n v="80569.8"/>
    <x v="0"/>
    <s v="Chicago"/>
    <s v=""/>
    <x v="0"/>
  </r>
  <r>
    <s v="E04005"/>
    <x v="333"/>
    <x v="1"/>
    <x v="2"/>
    <x v="3"/>
    <x v="0"/>
    <x v="1"/>
    <n v="49"/>
    <d v="2019-06-07T00:00:00"/>
    <n v="7"/>
    <n v="6"/>
    <x v="6"/>
    <x v="0"/>
    <n v="80700"/>
    <x v="0"/>
    <n v="0"/>
    <n v="0"/>
    <x v="0"/>
    <s v="Columbus"/>
    <s v=""/>
    <x v="0"/>
  </r>
  <r>
    <s v="E03465"/>
    <x v="334"/>
    <x v="3"/>
    <x v="2"/>
    <x v="0"/>
    <x v="1"/>
    <x v="1"/>
    <n v="45"/>
    <d v="2016-12-07T00:00:00"/>
    <n v="7"/>
    <n v="12"/>
    <x v="8"/>
    <x v="15"/>
    <n v="71454"/>
    <x v="0"/>
    <n v="0"/>
    <n v="0"/>
    <x v="2"/>
    <s v="Shanghai"/>
    <s v=""/>
    <x v="0"/>
  </r>
  <r>
    <s v="E01006"/>
    <x v="335"/>
    <x v="4"/>
    <x v="2"/>
    <x v="2"/>
    <x v="1"/>
    <x v="1"/>
    <n v="25"/>
    <d v="2021-11-15T00:00:00"/>
    <n v="15"/>
    <n v="11"/>
    <x v="1"/>
    <x v="3"/>
    <n v="210708"/>
    <x v="1"/>
    <n v="0.33"/>
    <n v="69533.64"/>
    <x v="0"/>
    <s v="Chicago"/>
    <s v=""/>
    <x v="0"/>
  </r>
  <r>
    <s v="E00091"/>
    <x v="336"/>
    <x v="3"/>
    <x v="2"/>
    <x v="0"/>
    <x v="1"/>
    <x v="1"/>
    <n v="48"/>
    <d v="2003-06-24T00:00:00"/>
    <n v="24"/>
    <n v="6"/>
    <x v="6"/>
    <x v="10"/>
    <n v="55760"/>
    <x v="2"/>
    <n v="0"/>
    <n v="0"/>
    <x v="0"/>
    <s v="Austin"/>
    <s v=""/>
    <x v="0"/>
  </r>
  <r>
    <s v="E04221"/>
    <x v="337"/>
    <x v="3"/>
    <x v="2"/>
    <x v="3"/>
    <x v="0"/>
    <x v="0"/>
    <n v="60"/>
    <d v="2007-08-16T00:00:00"/>
    <n v="16"/>
    <n v="8"/>
    <x v="11"/>
    <x v="5"/>
    <n v="58671"/>
    <x v="2"/>
    <n v="0"/>
    <n v="0"/>
    <x v="0"/>
    <s v="Columbus"/>
    <s v=""/>
    <x v="0"/>
  </r>
  <r>
    <s v="E02249"/>
    <x v="338"/>
    <x v="0"/>
    <x v="2"/>
    <x v="0"/>
    <x v="1"/>
    <x v="0"/>
    <n v="37"/>
    <d v="2020-04-14T00:00:00"/>
    <n v="14"/>
    <n v="4"/>
    <x v="4"/>
    <x v="4"/>
    <n v="103524"/>
    <x v="0"/>
    <n v="0.09"/>
    <n v="9317.16"/>
    <x v="0"/>
    <s v="Phoenix"/>
    <s v=""/>
    <x v="0"/>
  </r>
  <r>
    <s v="E01638"/>
    <x v="339"/>
    <x v="5"/>
    <x v="2"/>
    <x v="1"/>
    <x v="1"/>
    <x v="1"/>
    <n v="62"/>
    <d v="2002-09-20T00:00:00"/>
    <n v="20"/>
    <n v="9"/>
    <x v="2"/>
    <x v="23"/>
    <n v="49738"/>
    <x v="2"/>
    <n v="0"/>
    <n v="0"/>
    <x v="2"/>
    <s v="Beijing"/>
    <s v=""/>
    <x v="0"/>
  </r>
  <r>
    <s v="E01193"/>
    <x v="340"/>
    <x v="2"/>
    <x v="2"/>
    <x v="2"/>
    <x v="1"/>
    <x v="1"/>
    <n v="27"/>
    <d v="2020-05-26T00:00:00"/>
    <n v="26"/>
    <n v="5"/>
    <x v="7"/>
    <x v="4"/>
    <n v="153628"/>
    <x v="1"/>
    <n v="0.28999999999999998"/>
    <n v="44552.119999999995"/>
    <x v="2"/>
    <s v="Chongqing"/>
    <d v="2020-12-12T00:00:00"/>
    <x v="1"/>
  </r>
  <r>
    <s v="E00440"/>
    <x v="341"/>
    <x v="4"/>
    <x v="2"/>
    <x v="3"/>
    <x v="1"/>
    <x v="1"/>
    <n v="54"/>
    <d v="2007-09-05T00:00:00"/>
    <n v="5"/>
    <n v="9"/>
    <x v="2"/>
    <x v="5"/>
    <n v="183239"/>
    <x v="1"/>
    <n v="0.32"/>
    <n v="58636.480000000003"/>
    <x v="0"/>
    <s v="Seattle"/>
    <s v=""/>
    <x v="0"/>
  </r>
  <r>
    <s v="E00206"/>
    <x v="342"/>
    <x v="0"/>
    <x v="2"/>
    <x v="3"/>
    <x v="0"/>
    <x v="1"/>
    <n v="52"/>
    <d v="2009-10-05T00:00:00"/>
    <n v="5"/>
    <n v="10"/>
    <x v="10"/>
    <x v="22"/>
    <n v="122890"/>
    <x v="0"/>
    <n v="7.0000000000000007E-2"/>
    <n v="8602.3000000000011"/>
    <x v="2"/>
    <s v="Shanghai"/>
    <s v=""/>
    <x v="0"/>
  </r>
  <r>
    <s v="E04088"/>
    <x v="343"/>
    <x v="4"/>
    <x v="2"/>
    <x v="2"/>
    <x v="0"/>
    <x v="1"/>
    <n v="52"/>
    <d v="1997-05-26T00:00:00"/>
    <n v="26"/>
    <n v="5"/>
    <x v="7"/>
    <x v="27"/>
    <n v="216999"/>
    <x v="1"/>
    <n v="0.37"/>
    <n v="80289.63"/>
    <x v="0"/>
    <s v="Miami"/>
    <s v=""/>
    <x v="0"/>
  </r>
  <r>
    <s v="E02907"/>
    <x v="344"/>
    <x v="6"/>
    <x v="2"/>
    <x v="1"/>
    <x v="0"/>
    <x v="1"/>
    <n v="44"/>
    <d v="2010-04-06T00:00:00"/>
    <n v="6"/>
    <n v="4"/>
    <x v="4"/>
    <x v="18"/>
    <n v="142878"/>
    <x v="1"/>
    <n v="0.12"/>
    <n v="17145.36"/>
    <x v="0"/>
    <s v="Columbus"/>
    <s v=""/>
    <x v="0"/>
  </r>
  <r>
    <s v="E02375"/>
    <x v="345"/>
    <x v="6"/>
    <x v="2"/>
    <x v="0"/>
    <x v="0"/>
    <x v="1"/>
    <n v="63"/>
    <d v="2002-02-08T00:00:00"/>
    <n v="8"/>
    <n v="2"/>
    <x v="9"/>
    <x v="23"/>
    <n v="128703"/>
    <x v="0"/>
    <n v="0.13"/>
    <n v="16731.39"/>
    <x v="0"/>
    <s v="Austin"/>
    <s v=""/>
    <x v="0"/>
  </r>
  <r>
    <s v="E00324"/>
    <x v="346"/>
    <x v="0"/>
    <x v="2"/>
    <x v="2"/>
    <x v="1"/>
    <x v="1"/>
    <n v="37"/>
    <d v="2016-08-23T00:00:00"/>
    <n v="23"/>
    <n v="8"/>
    <x v="11"/>
    <x v="15"/>
    <n v="124928"/>
    <x v="0"/>
    <n v="0.06"/>
    <n v="7495.6799999999994"/>
    <x v="2"/>
    <s v="Chongqing"/>
    <s v=""/>
    <x v="0"/>
  </r>
  <r>
    <s v="E00518"/>
    <x v="347"/>
    <x v="0"/>
    <x v="2"/>
    <x v="1"/>
    <x v="1"/>
    <x v="2"/>
    <n v="51"/>
    <d v="2013-06-14T00:00:00"/>
    <n v="14"/>
    <n v="6"/>
    <x v="6"/>
    <x v="11"/>
    <n v="108221"/>
    <x v="0"/>
    <n v="0.05"/>
    <n v="5411.05"/>
    <x v="1"/>
    <s v="Manaus"/>
    <s v=""/>
    <x v="0"/>
  </r>
  <r>
    <s v="E02033"/>
    <x v="348"/>
    <x v="2"/>
    <x v="2"/>
    <x v="2"/>
    <x v="1"/>
    <x v="1"/>
    <n v="25"/>
    <d v="2021-04-17T00:00:00"/>
    <n v="17"/>
    <n v="4"/>
    <x v="4"/>
    <x v="3"/>
    <n v="186870"/>
    <x v="1"/>
    <n v="0.2"/>
    <n v="37374"/>
    <x v="2"/>
    <s v="Shanghai"/>
    <s v=""/>
    <x v="0"/>
  </r>
  <r>
    <s v="E01844"/>
    <x v="349"/>
    <x v="5"/>
    <x v="2"/>
    <x v="2"/>
    <x v="0"/>
    <x v="1"/>
    <n v="46"/>
    <d v="2011-04-24T00:00:00"/>
    <n v="24"/>
    <n v="4"/>
    <x v="4"/>
    <x v="9"/>
    <n v="55894"/>
    <x v="2"/>
    <n v="0"/>
    <n v="0"/>
    <x v="0"/>
    <s v="Seattle"/>
    <s v=""/>
    <x v="0"/>
  </r>
  <r>
    <s v="E02639"/>
    <x v="350"/>
    <x v="5"/>
    <x v="2"/>
    <x v="3"/>
    <x v="0"/>
    <x v="1"/>
    <n v="37"/>
    <d v="2015-11-09T00:00:00"/>
    <n v="9"/>
    <n v="11"/>
    <x v="1"/>
    <x v="2"/>
    <n v="45369"/>
    <x v="2"/>
    <n v="0"/>
    <n v="0"/>
    <x v="2"/>
    <s v="Beijing"/>
    <s v=""/>
    <x v="0"/>
  </r>
  <r>
    <s v="E00287"/>
    <x v="351"/>
    <x v="0"/>
    <x v="2"/>
    <x v="1"/>
    <x v="0"/>
    <x v="0"/>
    <n v="60"/>
    <d v="2010-06-15T00:00:00"/>
    <n v="15"/>
    <n v="6"/>
    <x v="6"/>
    <x v="18"/>
    <n v="106578"/>
    <x v="0"/>
    <n v="0.09"/>
    <n v="9592.02"/>
    <x v="0"/>
    <s v="Miami"/>
    <s v=""/>
    <x v="0"/>
  </r>
  <r>
    <s v="E01947"/>
    <x v="352"/>
    <x v="3"/>
    <x v="2"/>
    <x v="2"/>
    <x v="1"/>
    <x v="0"/>
    <n v="30"/>
    <d v="2015-03-05T00:00:00"/>
    <n v="5"/>
    <n v="3"/>
    <x v="5"/>
    <x v="2"/>
    <n v="52697"/>
    <x v="2"/>
    <n v="0"/>
    <n v="0"/>
    <x v="0"/>
    <s v="Seattle"/>
    <s v=""/>
    <x v="0"/>
  </r>
  <r>
    <s v="E02259"/>
    <x v="353"/>
    <x v="1"/>
    <x v="2"/>
    <x v="0"/>
    <x v="1"/>
    <x v="1"/>
    <n v="35"/>
    <d v="2019-03-18T00:00:00"/>
    <n v="18"/>
    <n v="3"/>
    <x v="5"/>
    <x v="0"/>
    <n v="74779"/>
    <x v="0"/>
    <n v="0"/>
    <n v="0"/>
    <x v="0"/>
    <s v="Phoenix"/>
    <s v=""/>
    <x v="0"/>
  </r>
  <r>
    <s v="E00342"/>
    <x v="354"/>
    <x v="0"/>
    <x v="2"/>
    <x v="3"/>
    <x v="0"/>
    <x v="1"/>
    <n v="63"/>
    <d v="2004-04-19T00:00:00"/>
    <n v="19"/>
    <n v="4"/>
    <x v="4"/>
    <x v="20"/>
    <n v="122487"/>
    <x v="0"/>
    <n v="0.08"/>
    <n v="9798.9600000000009"/>
    <x v="2"/>
    <s v="Shanghai"/>
    <s v=""/>
    <x v="0"/>
  </r>
  <r>
    <s v="E01832"/>
    <x v="355"/>
    <x v="5"/>
    <x v="2"/>
    <x v="0"/>
    <x v="0"/>
    <x v="1"/>
    <n v="56"/>
    <d v="2006-05-10T00:00:00"/>
    <n v="10"/>
    <n v="5"/>
    <x v="7"/>
    <x v="16"/>
    <n v="41561"/>
    <x v="2"/>
    <n v="0"/>
    <n v="0"/>
    <x v="0"/>
    <s v="Austin"/>
    <s v=""/>
    <x v="0"/>
  </r>
  <r>
    <s v="E01755"/>
    <x v="356"/>
    <x v="6"/>
    <x v="2"/>
    <x v="1"/>
    <x v="1"/>
    <x v="1"/>
    <n v="37"/>
    <d v="2011-04-24T00:00:00"/>
    <n v="24"/>
    <n v="4"/>
    <x v="4"/>
    <x v="9"/>
    <n v="131183"/>
    <x v="0"/>
    <n v="0.14000000000000001"/>
    <n v="18365.620000000003"/>
    <x v="2"/>
    <s v="Shanghai"/>
    <d v="2016-03-16T00:00:00"/>
    <x v="1"/>
  </r>
  <r>
    <s v="E03055"/>
    <x v="357"/>
    <x v="4"/>
    <x v="2"/>
    <x v="3"/>
    <x v="0"/>
    <x v="2"/>
    <n v="29"/>
    <d v="2018-12-05T00:00:00"/>
    <n v="5"/>
    <n v="12"/>
    <x v="8"/>
    <x v="8"/>
    <n v="199504"/>
    <x v="1"/>
    <n v="0.3"/>
    <n v="59851.199999999997"/>
    <x v="0"/>
    <s v="Austin"/>
    <s v=""/>
    <x v="0"/>
  </r>
  <r>
    <s v="E02968"/>
    <x v="358"/>
    <x v="3"/>
    <x v="2"/>
    <x v="2"/>
    <x v="1"/>
    <x v="2"/>
    <n v="25"/>
    <d v="2020-07-12T00:00:00"/>
    <n v="12"/>
    <n v="7"/>
    <x v="3"/>
    <x v="4"/>
    <n v="56565"/>
    <x v="2"/>
    <n v="0"/>
    <n v="0"/>
    <x v="1"/>
    <s v="Sao Paulo"/>
    <s v=""/>
    <x v="0"/>
  </r>
  <r>
    <s v="E01337"/>
    <x v="359"/>
    <x v="2"/>
    <x v="2"/>
    <x v="3"/>
    <x v="0"/>
    <x v="0"/>
    <n v="41"/>
    <d v="2019-05-15T00:00:00"/>
    <n v="15"/>
    <n v="5"/>
    <x v="7"/>
    <x v="0"/>
    <n v="174415"/>
    <x v="1"/>
    <n v="0.23"/>
    <n v="40115.450000000004"/>
    <x v="0"/>
    <s v="Miami"/>
    <s v=""/>
    <x v="0"/>
  </r>
  <r>
    <s v="E04035"/>
    <x v="360"/>
    <x v="6"/>
    <x v="2"/>
    <x v="0"/>
    <x v="1"/>
    <x v="1"/>
    <n v="42"/>
    <d v="2011-03-18T00:00:00"/>
    <n v="18"/>
    <n v="3"/>
    <x v="5"/>
    <x v="9"/>
    <n v="150034"/>
    <x v="1"/>
    <n v="0.12"/>
    <n v="18004.079999999998"/>
    <x v="2"/>
    <s v="Beijing"/>
    <s v=""/>
    <x v="0"/>
  </r>
  <r>
    <s v="E00577"/>
    <x v="361"/>
    <x v="3"/>
    <x v="2"/>
    <x v="2"/>
    <x v="1"/>
    <x v="2"/>
    <n v="45"/>
    <d v="2012-08-06T00:00:00"/>
    <n v="6"/>
    <n v="8"/>
    <x v="11"/>
    <x v="21"/>
    <n v="58586"/>
    <x v="2"/>
    <n v="0"/>
    <n v="0"/>
    <x v="1"/>
    <s v="Sao Paulo"/>
    <s v=""/>
    <x v="0"/>
  </r>
  <r>
    <s v="E00225"/>
    <x v="362"/>
    <x v="2"/>
    <x v="2"/>
    <x v="3"/>
    <x v="0"/>
    <x v="2"/>
    <n v="31"/>
    <d v="2017-08-10T00:00:00"/>
    <n v="10"/>
    <n v="8"/>
    <x v="11"/>
    <x v="1"/>
    <n v="156931"/>
    <x v="1"/>
    <n v="0.28000000000000003"/>
    <n v="43940.680000000008"/>
    <x v="0"/>
    <s v="Seattle"/>
    <s v=""/>
    <x v="0"/>
  </r>
  <r>
    <s v="E03106"/>
    <x v="363"/>
    <x v="4"/>
    <x v="2"/>
    <x v="3"/>
    <x v="0"/>
    <x v="0"/>
    <n v="36"/>
    <d v="2009-01-17T00:00:00"/>
    <n v="17"/>
    <n v="1"/>
    <x v="0"/>
    <x v="22"/>
    <n v="238236"/>
    <x v="1"/>
    <n v="0.31"/>
    <n v="73853.16"/>
    <x v="0"/>
    <s v="Seattle"/>
    <s v=""/>
    <x v="0"/>
  </r>
  <r>
    <s v="E01350"/>
    <x v="364"/>
    <x v="2"/>
    <x v="2"/>
    <x v="3"/>
    <x v="1"/>
    <x v="0"/>
    <n v="64"/>
    <d v="2012-12-21T00:00:00"/>
    <n v="21"/>
    <n v="12"/>
    <x v="8"/>
    <x v="21"/>
    <n v="153253"/>
    <x v="1"/>
    <n v="0.24"/>
    <n v="36780.720000000001"/>
    <x v="0"/>
    <s v="Austin"/>
    <s v=""/>
    <x v="0"/>
  </r>
  <r>
    <s v="E03718"/>
    <x v="365"/>
    <x v="0"/>
    <x v="2"/>
    <x v="3"/>
    <x v="1"/>
    <x v="1"/>
    <n v="61"/>
    <d v="2009-10-06T00:00:00"/>
    <n v="6"/>
    <n v="10"/>
    <x v="10"/>
    <x v="22"/>
    <n v="103096"/>
    <x v="0"/>
    <n v="7.0000000000000007E-2"/>
    <n v="7216.72"/>
    <x v="2"/>
    <s v="Beijing"/>
    <s v=""/>
    <x v="0"/>
  </r>
  <r>
    <s v="E01338"/>
    <x v="366"/>
    <x v="0"/>
    <x v="2"/>
    <x v="0"/>
    <x v="0"/>
    <x v="0"/>
    <n v="32"/>
    <d v="2020-04-15T00:00:00"/>
    <n v="15"/>
    <n v="4"/>
    <x v="4"/>
    <x v="4"/>
    <n v="126671"/>
    <x v="0"/>
    <n v="0.09"/>
    <n v="11400.39"/>
    <x v="0"/>
    <s v="Miami"/>
    <s v=""/>
    <x v="0"/>
  </r>
  <r>
    <s v="E02684"/>
    <x v="367"/>
    <x v="3"/>
    <x v="2"/>
    <x v="0"/>
    <x v="0"/>
    <x v="2"/>
    <n v="39"/>
    <d v="2008-09-17T00:00:00"/>
    <n v="17"/>
    <n v="9"/>
    <x v="2"/>
    <x v="13"/>
    <n v="62861"/>
    <x v="2"/>
    <n v="0"/>
    <n v="0"/>
    <x v="0"/>
    <s v="Seattle"/>
    <s v=""/>
    <x v="0"/>
  </r>
  <r>
    <s v="E04415"/>
    <x v="368"/>
    <x v="0"/>
    <x v="2"/>
    <x v="0"/>
    <x v="0"/>
    <x v="1"/>
    <n v="52"/>
    <d v="1999-12-29T00:00:00"/>
    <n v="29"/>
    <n v="12"/>
    <x v="8"/>
    <x v="28"/>
    <n v="116527"/>
    <x v="0"/>
    <n v="7.0000000000000007E-2"/>
    <n v="8156.89"/>
    <x v="0"/>
    <s v="Phoenix"/>
    <s v=""/>
    <x v="0"/>
  </r>
  <r>
    <s v="E03349"/>
    <x v="369"/>
    <x v="2"/>
    <x v="2"/>
    <x v="3"/>
    <x v="0"/>
    <x v="1"/>
    <n v="60"/>
    <d v="2017-06-05T00:00:00"/>
    <n v="5"/>
    <n v="6"/>
    <x v="6"/>
    <x v="1"/>
    <n v="158898"/>
    <x v="1"/>
    <n v="0.18"/>
    <n v="28601.64"/>
    <x v="0"/>
    <s v="Miami"/>
    <s v=""/>
    <x v="0"/>
  </r>
  <r>
    <s v="E01909"/>
    <x v="370"/>
    <x v="5"/>
    <x v="2"/>
    <x v="1"/>
    <x v="1"/>
    <x v="1"/>
    <n v="44"/>
    <d v="2010-05-31T00:00:00"/>
    <n v="31"/>
    <n v="5"/>
    <x v="7"/>
    <x v="18"/>
    <n v="47387"/>
    <x v="2"/>
    <n v="0"/>
    <n v="0"/>
    <x v="2"/>
    <s v="Chengdu"/>
    <d v="2018-01-08T00:00:00"/>
    <x v="1"/>
  </r>
  <r>
    <s v="E02521"/>
    <x v="371"/>
    <x v="1"/>
    <x v="2"/>
    <x v="1"/>
    <x v="1"/>
    <x v="1"/>
    <n v="33"/>
    <d v="2012-01-28T00:00:00"/>
    <n v="28"/>
    <n v="1"/>
    <x v="0"/>
    <x v="21"/>
    <n v="95960"/>
    <x v="0"/>
    <n v="0"/>
    <n v="0"/>
    <x v="2"/>
    <s v="Chengdu"/>
    <s v=""/>
    <x v="0"/>
  </r>
  <r>
    <s v="E00591"/>
    <x v="372"/>
    <x v="6"/>
    <x v="3"/>
    <x v="0"/>
    <x v="1"/>
    <x v="1"/>
    <n v="36"/>
    <d v="2009-02-11T00:00:00"/>
    <n v="11"/>
    <n v="2"/>
    <x v="9"/>
    <x v="22"/>
    <n v="157333"/>
    <x v="1"/>
    <n v="0.15"/>
    <n v="23599.95"/>
    <x v="0"/>
    <s v="Miami"/>
    <s v=""/>
    <x v="0"/>
  </r>
  <r>
    <s v="E00530"/>
    <x v="373"/>
    <x v="0"/>
    <x v="3"/>
    <x v="0"/>
    <x v="0"/>
    <x v="0"/>
    <n v="59"/>
    <d v="1999-03-14T00:00:00"/>
    <n v="14"/>
    <n v="3"/>
    <x v="5"/>
    <x v="28"/>
    <n v="105086"/>
    <x v="0"/>
    <n v="0.09"/>
    <n v="9457.74"/>
    <x v="0"/>
    <s v="Austin"/>
    <s v=""/>
    <x v="0"/>
  </r>
  <r>
    <s v="E02206"/>
    <x v="374"/>
    <x v="2"/>
    <x v="3"/>
    <x v="1"/>
    <x v="0"/>
    <x v="3"/>
    <n v="41"/>
    <d v="2015-04-17T00:00:00"/>
    <n v="17"/>
    <n v="4"/>
    <x v="4"/>
    <x v="2"/>
    <n v="152239"/>
    <x v="1"/>
    <n v="0.23"/>
    <n v="35014.97"/>
    <x v="0"/>
    <s v="Columbus"/>
    <s v=""/>
    <x v="0"/>
  </r>
  <r>
    <s v="E01754"/>
    <x v="375"/>
    <x v="15"/>
    <x v="3"/>
    <x v="1"/>
    <x v="0"/>
    <x v="1"/>
    <n v="30"/>
    <d v="2017-05-29T00:00:00"/>
    <n v="29"/>
    <n v="5"/>
    <x v="7"/>
    <x v="1"/>
    <n v="86317"/>
    <x v="0"/>
    <n v="0"/>
    <n v="0"/>
    <x v="2"/>
    <s v="Chengdu"/>
    <d v="2017-07-16T00:00:00"/>
    <x v="1"/>
  </r>
  <r>
    <s v="E04917"/>
    <x v="376"/>
    <x v="16"/>
    <x v="3"/>
    <x v="2"/>
    <x v="1"/>
    <x v="0"/>
    <n v="64"/>
    <d v="2001-10-20T00:00:00"/>
    <n v="20"/>
    <n v="10"/>
    <x v="10"/>
    <x v="12"/>
    <n v="64057"/>
    <x v="2"/>
    <n v="0"/>
    <n v="0"/>
    <x v="0"/>
    <s v="Phoenix"/>
    <s v=""/>
    <x v="0"/>
  </r>
  <r>
    <s v="E01848"/>
    <x v="377"/>
    <x v="17"/>
    <x v="3"/>
    <x v="0"/>
    <x v="1"/>
    <x v="3"/>
    <n v="46"/>
    <d v="2008-08-21T00:00:00"/>
    <n v="21"/>
    <n v="8"/>
    <x v="11"/>
    <x v="13"/>
    <n v="59067"/>
    <x v="2"/>
    <n v="0"/>
    <n v="0"/>
    <x v="0"/>
    <s v="Miami"/>
    <s v=""/>
    <x v="0"/>
  </r>
  <r>
    <s v="E02112"/>
    <x v="378"/>
    <x v="4"/>
    <x v="3"/>
    <x v="1"/>
    <x v="0"/>
    <x v="3"/>
    <n v="45"/>
    <d v="2013-08-07T00:00:00"/>
    <n v="7"/>
    <n v="8"/>
    <x v="11"/>
    <x v="11"/>
    <n v="236946"/>
    <x v="1"/>
    <n v="0.37"/>
    <n v="87670.02"/>
    <x v="0"/>
    <s v="Seattle"/>
    <s v=""/>
    <x v="0"/>
  </r>
  <r>
    <s v="E00436"/>
    <x v="379"/>
    <x v="16"/>
    <x v="3"/>
    <x v="1"/>
    <x v="1"/>
    <x v="0"/>
    <n v="41"/>
    <d v="2009-10-23T00:00:00"/>
    <n v="23"/>
    <n v="10"/>
    <x v="10"/>
    <x v="22"/>
    <n v="54415"/>
    <x v="2"/>
    <n v="0"/>
    <n v="0"/>
    <x v="0"/>
    <s v="Seattle"/>
    <d v="2014-01-22T00:00:00"/>
    <x v="1"/>
  </r>
  <r>
    <s v="E01516"/>
    <x v="380"/>
    <x v="17"/>
    <x v="3"/>
    <x v="0"/>
    <x v="1"/>
    <x v="1"/>
    <n v="45"/>
    <d v="2003-12-17T00:00:00"/>
    <n v="17"/>
    <n v="12"/>
    <x v="8"/>
    <x v="10"/>
    <n v="48345"/>
    <x v="2"/>
    <n v="0"/>
    <n v="0"/>
    <x v="2"/>
    <s v="Chengdu"/>
    <s v=""/>
    <x v="0"/>
  </r>
  <r>
    <s v="E01234"/>
    <x v="381"/>
    <x v="2"/>
    <x v="3"/>
    <x v="0"/>
    <x v="0"/>
    <x v="1"/>
    <n v="42"/>
    <d v="2014-01-16T00:00:00"/>
    <n v="16"/>
    <n v="1"/>
    <x v="0"/>
    <x v="7"/>
    <n v="152214"/>
    <x v="1"/>
    <n v="0.3"/>
    <n v="45664.2"/>
    <x v="2"/>
    <s v="Beijing"/>
    <s v=""/>
    <x v="0"/>
  </r>
  <r>
    <s v="E02802"/>
    <x v="382"/>
    <x v="15"/>
    <x v="3"/>
    <x v="2"/>
    <x v="0"/>
    <x v="1"/>
    <n v="53"/>
    <d v="2002-11-16T00:00:00"/>
    <n v="16"/>
    <n v="11"/>
    <x v="1"/>
    <x v="23"/>
    <n v="95998"/>
    <x v="0"/>
    <n v="0"/>
    <n v="0"/>
    <x v="0"/>
    <s v="Seattle"/>
    <s v=""/>
    <x v="0"/>
  </r>
  <r>
    <s v="E03816"/>
    <x v="383"/>
    <x v="2"/>
    <x v="3"/>
    <x v="3"/>
    <x v="1"/>
    <x v="1"/>
    <n v="27"/>
    <d v="2021-02-23T00:00:00"/>
    <n v="23"/>
    <n v="2"/>
    <x v="9"/>
    <x v="3"/>
    <n v="199041"/>
    <x v="1"/>
    <n v="0.16"/>
    <n v="31846.560000000001"/>
    <x v="2"/>
    <s v="Beijing"/>
    <s v=""/>
    <x v="0"/>
  </r>
  <r>
    <s v="E02017"/>
    <x v="384"/>
    <x v="2"/>
    <x v="3"/>
    <x v="3"/>
    <x v="0"/>
    <x v="0"/>
    <n v="50"/>
    <d v="1998-07-22T00:00:00"/>
    <n v="22"/>
    <n v="7"/>
    <x v="3"/>
    <x v="25"/>
    <n v="174895"/>
    <x v="1"/>
    <n v="0.15"/>
    <n v="26234.25"/>
    <x v="0"/>
    <s v="Chicago"/>
    <s v=""/>
    <x v="0"/>
  </r>
  <r>
    <s v="E00128"/>
    <x v="385"/>
    <x v="2"/>
    <x v="3"/>
    <x v="0"/>
    <x v="1"/>
    <x v="2"/>
    <n v="54"/>
    <d v="2018-01-22T00:00:00"/>
    <n v="22"/>
    <n v="1"/>
    <x v="0"/>
    <x v="8"/>
    <n v="176294"/>
    <x v="1"/>
    <n v="0.28000000000000003"/>
    <n v="49362.320000000007"/>
    <x v="0"/>
    <s v="Austin"/>
    <s v=""/>
    <x v="0"/>
  </r>
  <r>
    <s v="E03737"/>
    <x v="386"/>
    <x v="4"/>
    <x v="3"/>
    <x v="0"/>
    <x v="1"/>
    <x v="1"/>
    <n v="49"/>
    <d v="2003-02-28T00:00:00"/>
    <n v="28"/>
    <n v="2"/>
    <x v="9"/>
    <x v="10"/>
    <n v="211291"/>
    <x v="1"/>
    <n v="0.37"/>
    <n v="78177.67"/>
    <x v="2"/>
    <s v="Chongqing"/>
    <s v=""/>
    <x v="0"/>
  </r>
  <r>
    <s v="E00130"/>
    <x v="387"/>
    <x v="4"/>
    <x v="3"/>
    <x v="3"/>
    <x v="1"/>
    <x v="1"/>
    <n v="61"/>
    <d v="2017-03-10T00:00:00"/>
    <n v="10"/>
    <n v="3"/>
    <x v="5"/>
    <x v="1"/>
    <n v="196951"/>
    <x v="1"/>
    <n v="0.33"/>
    <n v="64993.83"/>
    <x v="2"/>
    <s v="Beijing"/>
    <s v=""/>
    <x v="0"/>
  </r>
  <r>
    <s v="E04682"/>
    <x v="388"/>
    <x v="0"/>
    <x v="3"/>
    <x v="0"/>
    <x v="0"/>
    <x v="1"/>
    <n v="55"/>
    <d v="1995-11-16T00:00:00"/>
    <n v="16"/>
    <n v="11"/>
    <x v="1"/>
    <x v="19"/>
    <n v="125936"/>
    <x v="0"/>
    <n v="0.08"/>
    <n v="10074.880000000001"/>
    <x v="2"/>
    <s v="Chongqing"/>
    <s v=""/>
    <x v="0"/>
  </r>
  <r>
    <s v="E00431"/>
    <x v="389"/>
    <x v="15"/>
    <x v="3"/>
    <x v="2"/>
    <x v="1"/>
    <x v="1"/>
    <n v="58"/>
    <d v="1994-08-21T00:00:00"/>
    <n v="21"/>
    <n v="8"/>
    <x v="11"/>
    <x v="17"/>
    <n v="93102"/>
    <x v="0"/>
    <n v="0"/>
    <n v="0"/>
    <x v="0"/>
    <s v="Seattle"/>
    <d v="2013-12-13T00:00:00"/>
    <x v="1"/>
  </r>
  <r>
    <s v="E00672"/>
    <x v="390"/>
    <x v="15"/>
    <x v="3"/>
    <x v="0"/>
    <x v="1"/>
    <x v="2"/>
    <n v="45"/>
    <d v="2007-12-21T00:00:00"/>
    <n v="21"/>
    <n v="12"/>
    <x v="8"/>
    <x v="5"/>
    <n v="93840"/>
    <x v="0"/>
    <n v="0"/>
    <n v="0"/>
    <x v="1"/>
    <s v="Manaus"/>
    <s v=""/>
    <x v="0"/>
  </r>
  <r>
    <s v="E03506"/>
    <x v="391"/>
    <x v="4"/>
    <x v="3"/>
    <x v="2"/>
    <x v="0"/>
    <x v="1"/>
    <n v="48"/>
    <d v="2014-03-08T00:00:00"/>
    <n v="8"/>
    <n v="3"/>
    <x v="5"/>
    <x v="7"/>
    <n v="197367"/>
    <x v="1"/>
    <n v="0.39"/>
    <n v="76973.13"/>
    <x v="0"/>
    <s v="Austin"/>
    <s v=""/>
    <x v="0"/>
  </r>
  <r>
    <s v="E01584"/>
    <x v="392"/>
    <x v="6"/>
    <x v="3"/>
    <x v="2"/>
    <x v="0"/>
    <x v="2"/>
    <n v="29"/>
    <d v="2019-05-09T00:00:00"/>
    <n v="9"/>
    <n v="5"/>
    <x v="7"/>
    <x v="0"/>
    <n v="125828"/>
    <x v="0"/>
    <n v="0.15"/>
    <n v="18874.2"/>
    <x v="1"/>
    <s v="Sao Paulo"/>
    <s v=""/>
    <x v="0"/>
  </r>
  <r>
    <s v="E02489"/>
    <x v="393"/>
    <x v="15"/>
    <x v="3"/>
    <x v="0"/>
    <x v="0"/>
    <x v="0"/>
    <n v="33"/>
    <d v="2017-08-04T00:00:00"/>
    <n v="4"/>
    <n v="8"/>
    <x v="11"/>
    <x v="1"/>
    <n v="92610"/>
    <x v="0"/>
    <n v="0"/>
    <n v="0"/>
    <x v="0"/>
    <s v="Columbus"/>
    <s v=""/>
    <x v="0"/>
  </r>
  <r>
    <s v="E02761"/>
    <x v="394"/>
    <x v="0"/>
    <x v="3"/>
    <x v="2"/>
    <x v="0"/>
    <x v="1"/>
    <n v="48"/>
    <d v="2004-06-30T00:00:00"/>
    <n v="30"/>
    <n v="6"/>
    <x v="6"/>
    <x v="20"/>
    <n v="120660"/>
    <x v="0"/>
    <n v="7.0000000000000007E-2"/>
    <n v="8446.2000000000007"/>
    <x v="2"/>
    <s v="Chengdu"/>
    <s v=""/>
    <x v="0"/>
  </r>
  <r>
    <s v="E01970"/>
    <x v="395"/>
    <x v="2"/>
    <x v="3"/>
    <x v="2"/>
    <x v="1"/>
    <x v="0"/>
    <n v="51"/>
    <d v="2021-03-28T00:00:00"/>
    <n v="28"/>
    <n v="3"/>
    <x v="5"/>
    <x v="3"/>
    <n v="180687"/>
    <x v="1"/>
    <n v="0.19"/>
    <n v="34330.53"/>
    <x v="0"/>
    <s v="Phoenix"/>
    <s v=""/>
    <x v="0"/>
  </r>
  <r>
    <s v="E04871"/>
    <x v="396"/>
    <x v="15"/>
    <x v="3"/>
    <x v="2"/>
    <x v="0"/>
    <x v="0"/>
    <n v="30"/>
    <d v="2015-03-15T00:00:00"/>
    <n v="15"/>
    <n v="3"/>
    <x v="5"/>
    <x v="2"/>
    <n v="93734"/>
    <x v="0"/>
    <n v="0"/>
    <n v="0"/>
    <x v="0"/>
    <s v="Phoenix"/>
    <s v=""/>
    <x v="0"/>
  </r>
  <r>
    <s v="E01687"/>
    <x v="397"/>
    <x v="16"/>
    <x v="3"/>
    <x v="2"/>
    <x v="0"/>
    <x v="1"/>
    <n v="41"/>
    <d v="2007-10-24T00:00:00"/>
    <n v="24"/>
    <n v="10"/>
    <x v="10"/>
    <x v="5"/>
    <n v="51630"/>
    <x v="2"/>
    <n v="0"/>
    <n v="0"/>
    <x v="2"/>
    <s v="Beijing"/>
    <s v=""/>
    <x v="0"/>
  </r>
  <r>
    <s v="E04167"/>
    <x v="398"/>
    <x v="15"/>
    <x v="3"/>
    <x v="0"/>
    <x v="0"/>
    <x v="2"/>
    <n v="48"/>
    <d v="2005-04-12T00:00:00"/>
    <n v="12"/>
    <n v="4"/>
    <x v="4"/>
    <x v="24"/>
    <n v="87158"/>
    <x v="0"/>
    <n v="0"/>
    <n v="0"/>
    <x v="1"/>
    <s v="Manaus"/>
    <s v=""/>
    <x v="0"/>
  </r>
  <r>
    <s v="E00976"/>
    <x v="399"/>
    <x v="2"/>
    <x v="3"/>
    <x v="1"/>
    <x v="1"/>
    <x v="2"/>
    <n v="65"/>
    <d v="2004-05-23T00:00:00"/>
    <n v="23"/>
    <n v="5"/>
    <x v="7"/>
    <x v="20"/>
    <n v="153938"/>
    <x v="1"/>
    <n v="0.2"/>
    <n v="30787.600000000002"/>
    <x v="0"/>
    <s v="Phoenix"/>
    <s v=""/>
    <x v="0"/>
  </r>
  <r>
    <s v="E01412"/>
    <x v="400"/>
    <x v="6"/>
    <x v="3"/>
    <x v="0"/>
    <x v="1"/>
    <x v="3"/>
    <n v="55"/>
    <d v="2004-11-10T00:00:00"/>
    <n v="10"/>
    <n v="11"/>
    <x v="1"/>
    <x v="20"/>
    <n v="142318"/>
    <x v="1"/>
    <n v="0.14000000000000001"/>
    <n v="19924.52"/>
    <x v="0"/>
    <s v="Chicago"/>
    <s v=""/>
    <x v="0"/>
  </r>
  <r>
    <s v="E04386"/>
    <x v="401"/>
    <x v="17"/>
    <x v="3"/>
    <x v="0"/>
    <x v="0"/>
    <x v="3"/>
    <n v="41"/>
    <d v="2004-08-20T00:00:00"/>
    <n v="20"/>
    <n v="8"/>
    <x v="11"/>
    <x v="20"/>
    <n v="49186"/>
    <x v="2"/>
    <n v="0"/>
    <n v="0"/>
    <x v="0"/>
    <s v="Austin"/>
    <d v="2008-06-17T00:00:00"/>
    <x v="1"/>
  </r>
  <r>
    <s v="E01232"/>
    <x v="402"/>
    <x v="4"/>
    <x v="3"/>
    <x v="2"/>
    <x v="1"/>
    <x v="3"/>
    <n v="34"/>
    <d v="2019-07-27T00:00:00"/>
    <n v="27"/>
    <n v="7"/>
    <x v="3"/>
    <x v="0"/>
    <n v="220937"/>
    <x v="1"/>
    <n v="0.38"/>
    <n v="83956.06"/>
    <x v="0"/>
    <s v="Austin"/>
    <s v=""/>
    <x v="0"/>
  </r>
  <r>
    <s v="E02072"/>
    <x v="403"/>
    <x v="16"/>
    <x v="3"/>
    <x v="1"/>
    <x v="0"/>
    <x v="0"/>
    <n v="26"/>
    <d v="2021-03-12T00:00:00"/>
    <n v="12"/>
    <n v="3"/>
    <x v="5"/>
    <x v="3"/>
    <n v="70369"/>
    <x v="0"/>
    <n v="0"/>
    <n v="0"/>
    <x v="0"/>
    <s v="Seattle"/>
    <s v=""/>
    <x v="0"/>
  </r>
  <r>
    <s v="E00078"/>
    <x v="404"/>
    <x v="16"/>
    <x v="3"/>
    <x v="3"/>
    <x v="1"/>
    <x v="2"/>
    <n v="31"/>
    <d v="2021-04-11T00:00:00"/>
    <n v="11"/>
    <n v="4"/>
    <x v="4"/>
    <x v="3"/>
    <n v="72235"/>
    <x v="0"/>
    <n v="0"/>
    <n v="0"/>
    <x v="1"/>
    <s v="Manaus"/>
    <s v=""/>
    <x v="0"/>
  </r>
  <r>
    <s v="E02980"/>
    <x v="405"/>
    <x v="2"/>
    <x v="3"/>
    <x v="3"/>
    <x v="1"/>
    <x v="1"/>
    <n v="57"/>
    <d v="2016-10-24T00:00:00"/>
    <n v="24"/>
    <n v="10"/>
    <x v="10"/>
    <x v="15"/>
    <n v="176324"/>
    <x v="1"/>
    <n v="0.23"/>
    <n v="40554.520000000004"/>
    <x v="2"/>
    <s v="Shanghai"/>
    <s v=""/>
    <x v="0"/>
  </r>
  <r>
    <s v="E04348"/>
    <x v="406"/>
    <x v="0"/>
    <x v="3"/>
    <x v="0"/>
    <x v="1"/>
    <x v="0"/>
    <n v="31"/>
    <d v="2021-01-18T00:00:00"/>
    <n v="18"/>
    <n v="1"/>
    <x v="0"/>
    <x v="3"/>
    <n v="104162"/>
    <x v="0"/>
    <n v="7.0000000000000007E-2"/>
    <n v="7291.3400000000011"/>
    <x v="0"/>
    <s v="Austin"/>
    <s v=""/>
    <x v="0"/>
  </r>
  <r>
    <s v="E03325"/>
    <x v="407"/>
    <x v="16"/>
    <x v="3"/>
    <x v="3"/>
    <x v="0"/>
    <x v="0"/>
    <n v="62"/>
    <d v="2004-10-11T00:00:00"/>
    <n v="11"/>
    <n v="10"/>
    <x v="10"/>
    <x v="20"/>
    <n v="50825"/>
    <x v="2"/>
    <n v="0"/>
    <n v="0"/>
    <x v="0"/>
    <s v="Seattle"/>
    <s v=""/>
    <x v="0"/>
  </r>
  <r>
    <s v="E01902"/>
    <x v="408"/>
    <x v="6"/>
    <x v="3"/>
    <x v="2"/>
    <x v="1"/>
    <x v="1"/>
    <n v="64"/>
    <d v="2003-12-07T00:00:00"/>
    <n v="7"/>
    <n v="12"/>
    <x v="8"/>
    <x v="10"/>
    <n v="125807"/>
    <x v="0"/>
    <n v="0.15"/>
    <n v="18871.05"/>
    <x v="0"/>
    <s v="Chicago"/>
    <s v=""/>
    <x v="0"/>
  </r>
  <r>
    <s v="E02744"/>
    <x v="409"/>
    <x v="16"/>
    <x v="3"/>
    <x v="0"/>
    <x v="0"/>
    <x v="2"/>
    <n v="31"/>
    <d v="2015-12-09T00:00:00"/>
    <n v="9"/>
    <n v="12"/>
    <x v="8"/>
    <x v="2"/>
    <n v="73854"/>
    <x v="0"/>
    <n v="0"/>
    <n v="0"/>
    <x v="0"/>
    <s v="Seattle"/>
    <s v=""/>
    <x v="0"/>
  </r>
  <r>
    <s v="E04029"/>
    <x v="410"/>
    <x v="0"/>
    <x v="3"/>
    <x v="3"/>
    <x v="0"/>
    <x v="2"/>
    <n v="46"/>
    <d v="2011-09-24T00:00:00"/>
    <n v="24"/>
    <n v="9"/>
    <x v="2"/>
    <x v="9"/>
    <n v="102167"/>
    <x v="0"/>
    <n v="0.06"/>
    <n v="6130.0199999999995"/>
    <x v="1"/>
    <s v="Rio de Janerio"/>
    <s v=""/>
    <x v="0"/>
  </r>
  <r>
    <s v="E00311"/>
    <x v="411"/>
    <x v="17"/>
    <x v="3"/>
    <x v="1"/>
    <x v="1"/>
    <x v="2"/>
    <n v="34"/>
    <d v="2016-10-21T00:00:00"/>
    <n v="21"/>
    <n v="10"/>
    <x v="10"/>
    <x v="15"/>
    <n v="52811"/>
    <x v="2"/>
    <n v="0"/>
    <n v="0"/>
    <x v="0"/>
    <s v="Miami"/>
    <s v=""/>
    <x v="0"/>
  </r>
  <r>
    <s v="E03167"/>
    <x v="412"/>
    <x v="2"/>
    <x v="3"/>
    <x v="1"/>
    <x v="0"/>
    <x v="1"/>
    <n v="39"/>
    <d v="2006-11-28T00:00:00"/>
    <n v="28"/>
    <n v="11"/>
    <x v="1"/>
    <x v="16"/>
    <n v="161690"/>
    <x v="1"/>
    <n v="0.28999999999999998"/>
    <n v="46890.1"/>
    <x v="2"/>
    <s v="Beijing"/>
    <s v=""/>
    <x v="0"/>
  </r>
  <r>
    <s v="E00432"/>
    <x v="413"/>
    <x v="2"/>
    <x v="3"/>
    <x v="2"/>
    <x v="0"/>
    <x v="1"/>
    <n v="37"/>
    <d v="2012-05-19T00:00:00"/>
    <n v="19"/>
    <n v="5"/>
    <x v="7"/>
    <x v="21"/>
    <n v="160280"/>
    <x v="1"/>
    <n v="0.19"/>
    <n v="30453.200000000001"/>
    <x v="2"/>
    <s v="Beijing"/>
    <s v=""/>
    <x v="0"/>
  </r>
  <r>
    <s v="E03045"/>
    <x v="414"/>
    <x v="17"/>
    <x v="3"/>
    <x v="1"/>
    <x v="0"/>
    <x v="1"/>
    <n v="57"/>
    <d v="1997-04-28T00:00:00"/>
    <n v="28"/>
    <n v="4"/>
    <x v="4"/>
    <x v="27"/>
    <n v="54051"/>
    <x v="2"/>
    <n v="0"/>
    <n v="0"/>
    <x v="0"/>
    <s v="Miami"/>
    <d v="1998-10-11T00:00:00"/>
    <x v="1"/>
  </r>
  <r>
    <s v="E04590"/>
    <x v="415"/>
    <x v="16"/>
    <x v="3"/>
    <x v="0"/>
    <x v="0"/>
    <x v="0"/>
    <n v="49"/>
    <d v="2001-03-29T00:00:00"/>
    <n v="29"/>
    <n v="3"/>
    <x v="5"/>
    <x v="12"/>
    <n v="57606"/>
    <x v="2"/>
    <n v="0"/>
    <n v="0"/>
    <x v="0"/>
    <s v="Miami"/>
    <s v=""/>
    <x v="0"/>
  </r>
  <r>
    <s v="E04224"/>
    <x v="416"/>
    <x v="15"/>
    <x v="3"/>
    <x v="1"/>
    <x v="0"/>
    <x v="2"/>
    <n v="56"/>
    <d v="1998-01-21T00:00:00"/>
    <n v="21"/>
    <n v="1"/>
    <x v="0"/>
    <x v="25"/>
    <n v="72303"/>
    <x v="0"/>
    <n v="0"/>
    <n v="0"/>
    <x v="0"/>
    <s v="Phoenix"/>
    <s v=""/>
    <x v="0"/>
  </r>
  <r>
    <s v="E00207"/>
    <x v="360"/>
    <x v="4"/>
    <x v="3"/>
    <x v="0"/>
    <x v="1"/>
    <x v="1"/>
    <n v="52"/>
    <d v="2012-07-23T00:00:00"/>
    <n v="23"/>
    <n v="7"/>
    <x v="3"/>
    <x v="21"/>
    <n v="187048"/>
    <x v="1"/>
    <n v="0.32"/>
    <n v="59855.360000000001"/>
    <x v="2"/>
    <s v="Chengdu"/>
    <s v=""/>
    <x v="0"/>
  </r>
  <r>
    <s v="E04972"/>
    <x v="417"/>
    <x v="6"/>
    <x v="3"/>
    <x v="1"/>
    <x v="1"/>
    <x v="0"/>
    <n v="41"/>
    <d v="2008-10-26T00:00:00"/>
    <n v="26"/>
    <n v="10"/>
    <x v="10"/>
    <x v="13"/>
    <n v="131841"/>
    <x v="0"/>
    <n v="0.13"/>
    <n v="17139.330000000002"/>
    <x v="0"/>
    <s v="Columbus"/>
    <s v=""/>
    <x v="0"/>
  </r>
  <r>
    <s v="E02599"/>
    <x v="418"/>
    <x v="4"/>
    <x v="3"/>
    <x v="3"/>
    <x v="0"/>
    <x v="1"/>
    <n v="31"/>
    <d v="2015-09-03T00:00:00"/>
    <n v="3"/>
    <n v="9"/>
    <x v="2"/>
    <x v="2"/>
    <n v="250953"/>
    <x v="1"/>
    <n v="0.34"/>
    <n v="85324.02"/>
    <x v="0"/>
    <s v="Columbus"/>
    <s v=""/>
    <x v="0"/>
  </r>
  <r>
    <s v="E02044"/>
    <x v="419"/>
    <x v="17"/>
    <x v="3"/>
    <x v="0"/>
    <x v="1"/>
    <x v="3"/>
    <n v="42"/>
    <d v="2020-09-18T00:00:00"/>
    <n v="18"/>
    <n v="9"/>
    <x v="2"/>
    <x v="4"/>
    <n v="47071"/>
    <x v="2"/>
    <n v="0"/>
    <n v="0"/>
    <x v="0"/>
    <s v="Columbus"/>
    <s v=""/>
    <x v="0"/>
  </r>
  <r>
    <s v="E01118"/>
    <x v="420"/>
    <x v="0"/>
    <x v="3"/>
    <x v="0"/>
    <x v="0"/>
    <x v="1"/>
    <n v="42"/>
    <d v="2009-12-12T00:00:00"/>
    <n v="12"/>
    <n v="12"/>
    <x v="8"/>
    <x v="22"/>
    <n v="114242"/>
    <x v="0"/>
    <n v="0.08"/>
    <n v="9139.36"/>
    <x v="0"/>
    <s v="Phoenix"/>
    <s v=""/>
    <x v="0"/>
  </r>
  <r>
    <s v="E00650"/>
    <x v="421"/>
    <x v="17"/>
    <x v="3"/>
    <x v="2"/>
    <x v="1"/>
    <x v="1"/>
    <n v="45"/>
    <d v="2000-08-17T00:00:00"/>
    <n v="17"/>
    <n v="8"/>
    <x v="11"/>
    <x v="6"/>
    <n v="55563"/>
    <x v="2"/>
    <n v="0"/>
    <n v="0"/>
    <x v="2"/>
    <s v="Chengdu"/>
    <s v=""/>
    <x v="0"/>
  </r>
  <r>
    <s v="E03461"/>
    <x v="422"/>
    <x v="17"/>
    <x v="3"/>
    <x v="2"/>
    <x v="0"/>
    <x v="1"/>
    <n v="35"/>
    <d v="2011-02-22T00:00:00"/>
    <n v="22"/>
    <n v="2"/>
    <x v="9"/>
    <x v="9"/>
    <n v="43336"/>
    <x v="2"/>
    <n v="0"/>
    <n v="0"/>
    <x v="0"/>
    <s v="Austin"/>
    <d v="2020-07-12T00:00:00"/>
    <x v="1"/>
  </r>
  <r>
    <s v="E03490"/>
    <x v="423"/>
    <x v="6"/>
    <x v="3"/>
    <x v="3"/>
    <x v="0"/>
    <x v="2"/>
    <n v="38"/>
    <d v="2009-09-27T00:00:00"/>
    <n v="27"/>
    <n v="9"/>
    <x v="2"/>
    <x v="22"/>
    <n v="127801"/>
    <x v="0"/>
    <n v="0.15"/>
    <n v="19170.149999999998"/>
    <x v="0"/>
    <s v="Phoenix"/>
    <s v=""/>
    <x v="0"/>
  </r>
  <r>
    <s v="E02185"/>
    <x v="424"/>
    <x v="15"/>
    <x v="3"/>
    <x v="2"/>
    <x v="1"/>
    <x v="1"/>
    <n v="60"/>
    <d v="2005-11-11T00:00:00"/>
    <n v="11"/>
    <n v="11"/>
    <x v="1"/>
    <x v="24"/>
    <n v="78388"/>
    <x v="0"/>
    <n v="0"/>
    <n v="0"/>
    <x v="2"/>
    <s v="Chongqing"/>
    <s v=""/>
    <x v="0"/>
  </r>
  <r>
    <s v="E00403"/>
    <x v="425"/>
    <x v="17"/>
    <x v="3"/>
    <x v="0"/>
    <x v="1"/>
    <x v="2"/>
    <n v="58"/>
    <d v="2010-10-12T00:00:00"/>
    <n v="12"/>
    <n v="10"/>
    <x v="10"/>
    <x v="18"/>
    <n v="43001"/>
    <x v="2"/>
    <n v="0"/>
    <n v="0"/>
    <x v="0"/>
    <s v="Austin"/>
    <s v=""/>
    <x v="0"/>
  </r>
  <r>
    <s v="E04358"/>
    <x v="426"/>
    <x v="17"/>
    <x v="3"/>
    <x v="0"/>
    <x v="0"/>
    <x v="2"/>
    <n v="34"/>
    <d v="2015-08-03T00:00:00"/>
    <n v="3"/>
    <n v="8"/>
    <x v="11"/>
    <x v="2"/>
    <n v="52200"/>
    <x v="2"/>
    <n v="0"/>
    <n v="0"/>
    <x v="0"/>
    <s v="Columbus"/>
    <s v=""/>
    <x v="0"/>
  </r>
  <r>
    <s v="E04662"/>
    <x v="427"/>
    <x v="6"/>
    <x v="3"/>
    <x v="3"/>
    <x v="1"/>
    <x v="0"/>
    <n v="60"/>
    <d v="2008-10-18T00:00:00"/>
    <n v="18"/>
    <n v="10"/>
    <x v="10"/>
    <x v="13"/>
    <n v="150855"/>
    <x v="1"/>
    <n v="0.11"/>
    <n v="16594.05"/>
    <x v="0"/>
    <s v="Phoenix"/>
    <s v=""/>
    <x v="0"/>
  </r>
  <r>
    <s v="E02140"/>
    <x v="428"/>
    <x v="4"/>
    <x v="3"/>
    <x v="1"/>
    <x v="1"/>
    <x v="1"/>
    <n v="45"/>
    <d v="2021-09-22T00:00:00"/>
    <n v="22"/>
    <n v="9"/>
    <x v="2"/>
    <x v="3"/>
    <n v="201396"/>
    <x v="1"/>
    <n v="0.32"/>
    <n v="64446.720000000001"/>
    <x v="0"/>
    <s v="Miami"/>
    <s v=""/>
    <x v="0"/>
  </r>
  <r>
    <s v="E00364"/>
    <x v="429"/>
    <x v="2"/>
    <x v="3"/>
    <x v="0"/>
    <x v="0"/>
    <x v="0"/>
    <n v="50"/>
    <d v="2021-10-17T00:00:00"/>
    <n v="17"/>
    <n v="10"/>
    <x v="10"/>
    <x v="3"/>
    <n v="172180"/>
    <x v="1"/>
    <n v="0.3"/>
    <n v="51654"/>
    <x v="0"/>
    <s v="Columbus"/>
    <s v=""/>
    <x v="0"/>
  </r>
  <r>
    <s v="E03889"/>
    <x v="430"/>
    <x v="0"/>
    <x v="3"/>
    <x v="0"/>
    <x v="0"/>
    <x v="2"/>
    <n v="34"/>
    <d v="2013-08-13T00:00:00"/>
    <n v="13"/>
    <n v="8"/>
    <x v="11"/>
    <x v="11"/>
    <n v="113909"/>
    <x v="0"/>
    <n v="0.06"/>
    <n v="6834.54"/>
    <x v="1"/>
    <s v="Rio de Janerio"/>
    <s v=""/>
    <x v="0"/>
  </r>
  <r>
    <s v="E04795"/>
    <x v="431"/>
    <x v="4"/>
    <x v="3"/>
    <x v="3"/>
    <x v="1"/>
    <x v="3"/>
    <n v="28"/>
    <d v="2018-01-21T00:00:00"/>
    <n v="21"/>
    <n v="1"/>
    <x v="0"/>
    <x v="8"/>
    <n v="208210"/>
    <x v="1"/>
    <n v="0.3"/>
    <n v="62463"/>
    <x v="0"/>
    <s v="Seattle"/>
    <s v=""/>
    <x v="0"/>
  </r>
  <r>
    <s v="E02103"/>
    <x v="432"/>
    <x v="16"/>
    <x v="3"/>
    <x v="3"/>
    <x v="0"/>
    <x v="1"/>
    <n v="31"/>
    <d v="2017-09-24T00:00:00"/>
    <n v="24"/>
    <n v="9"/>
    <x v="2"/>
    <x v="1"/>
    <n v="71755"/>
    <x v="0"/>
    <n v="0"/>
    <n v="0"/>
    <x v="2"/>
    <s v="Chongqing"/>
    <s v=""/>
    <x v="0"/>
  </r>
  <r>
    <s v="E03097"/>
    <x v="433"/>
    <x v="16"/>
    <x v="3"/>
    <x v="0"/>
    <x v="0"/>
    <x v="3"/>
    <n v="45"/>
    <d v="2015-12-19T00:00:00"/>
    <n v="19"/>
    <n v="12"/>
    <x v="8"/>
    <x v="2"/>
    <n v="51983"/>
    <x v="2"/>
    <n v="0"/>
    <n v="0"/>
    <x v="0"/>
    <s v="Columbus"/>
    <s v=""/>
    <x v="0"/>
  </r>
  <r>
    <s v="E00972"/>
    <x v="434"/>
    <x v="16"/>
    <x v="3"/>
    <x v="2"/>
    <x v="1"/>
    <x v="2"/>
    <n v="52"/>
    <d v="2021-04-18T00:00:00"/>
    <n v="18"/>
    <n v="4"/>
    <x v="4"/>
    <x v="3"/>
    <n v="50548"/>
    <x v="2"/>
    <n v="0"/>
    <n v="0"/>
    <x v="1"/>
    <s v="Sao Paulo"/>
    <s v=""/>
    <x v="0"/>
  </r>
  <r>
    <s v="E04799"/>
    <x v="435"/>
    <x v="15"/>
    <x v="3"/>
    <x v="3"/>
    <x v="1"/>
    <x v="0"/>
    <n v="30"/>
    <d v="2017-01-26T00:00:00"/>
    <n v="26"/>
    <n v="1"/>
    <x v="0"/>
    <x v="1"/>
    <n v="88663"/>
    <x v="0"/>
    <n v="0"/>
    <n v="0"/>
    <x v="0"/>
    <s v="Phoenix"/>
    <s v=""/>
    <x v="0"/>
  </r>
  <r>
    <s v="E04417"/>
    <x v="436"/>
    <x v="6"/>
    <x v="3"/>
    <x v="1"/>
    <x v="1"/>
    <x v="2"/>
    <n v="45"/>
    <d v="2011-05-22T00:00:00"/>
    <n v="22"/>
    <n v="5"/>
    <x v="7"/>
    <x v="9"/>
    <n v="152353"/>
    <x v="1"/>
    <n v="0.14000000000000001"/>
    <n v="21329.420000000002"/>
    <x v="0"/>
    <s v="Seattle"/>
    <s v=""/>
    <x v="0"/>
  </r>
  <r>
    <s v="E01407"/>
    <x v="437"/>
    <x v="6"/>
    <x v="3"/>
    <x v="3"/>
    <x v="1"/>
    <x v="2"/>
    <n v="29"/>
    <d v="2020-07-13T00:00:00"/>
    <n v="13"/>
    <n v="7"/>
    <x v="3"/>
    <x v="4"/>
    <n v="141555"/>
    <x v="1"/>
    <n v="0.11"/>
    <n v="15571.05"/>
    <x v="1"/>
    <s v="Manaus"/>
    <s v=""/>
    <x v="0"/>
  </r>
  <r>
    <s v="E01714"/>
    <x v="438"/>
    <x v="16"/>
    <x v="3"/>
    <x v="0"/>
    <x v="1"/>
    <x v="1"/>
    <n v="44"/>
    <d v="2009-01-28T00:00:00"/>
    <n v="28"/>
    <n v="1"/>
    <x v="0"/>
    <x v="22"/>
    <n v="53301"/>
    <x v="2"/>
    <n v="0"/>
    <n v="0"/>
    <x v="0"/>
    <s v="Seattle"/>
    <s v=""/>
    <x v="0"/>
  </r>
  <r>
    <s v="E01076"/>
    <x v="439"/>
    <x v="6"/>
    <x v="3"/>
    <x v="2"/>
    <x v="1"/>
    <x v="1"/>
    <n v="52"/>
    <d v="2017-09-05T00:00:00"/>
    <n v="5"/>
    <n v="9"/>
    <x v="2"/>
    <x v="1"/>
    <n v="140042"/>
    <x v="1"/>
    <n v="0.13"/>
    <n v="18205.46"/>
    <x v="0"/>
    <s v="Austin"/>
    <s v=""/>
    <x v="0"/>
  </r>
  <r>
    <s v="E02843"/>
    <x v="440"/>
    <x v="0"/>
    <x v="3"/>
    <x v="1"/>
    <x v="1"/>
    <x v="2"/>
    <n v="55"/>
    <d v="2010-02-24T00:00:00"/>
    <n v="24"/>
    <n v="2"/>
    <x v="9"/>
    <x v="18"/>
    <n v="102839"/>
    <x v="0"/>
    <n v="0.05"/>
    <n v="5141.9500000000007"/>
    <x v="0"/>
    <s v="Miami"/>
    <s v=""/>
    <x v="0"/>
  </r>
  <r>
    <s v="E02063"/>
    <x v="441"/>
    <x v="15"/>
    <x v="3"/>
    <x v="2"/>
    <x v="0"/>
    <x v="2"/>
    <n v="32"/>
    <d v="2021-04-09T00:00:00"/>
    <n v="9"/>
    <n v="4"/>
    <x v="4"/>
    <x v="3"/>
    <n v="70980"/>
    <x v="0"/>
    <n v="0"/>
    <n v="0"/>
    <x v="1"/>
    <s v="Rio de Janerio"/>
    <s v=""/>
    <x v="0"/>
  </r>
  <r>
    <s v="E03571"/>
    <x v="442"/>
    <x v="17"/>
    <x v="3"/>
    <x v="1"/>
    <x v="0"/>
    <x v="0"/>
    <n v="28"/>
    <d v="2021-06-27T00:00:00"/>
    <n v="27"/>
    <n v="6"/>
    <x v="6"/>
    <x v="3"/>
    <n v="48510"/>
    <x v="2"/>
    <n v="0"/>
    <n v="0"/>
    <x v="0"/>
    <s v="Chicago"/>
    <s v=""/>
    <x v="0"/>
  </r>
  <r>
    <s v="E02770"/>
    <x v="443"/>
    <x v="0"/>
    <x v="3"/>
    <x v="1"/>
    <x v="0"/>
    <x v="1"/>
    <n v="54"/>
    <d v="1997-03-11T00:00:00"/>
    <n v="11"/>
    <n v="3"/>
    <x v="5"/>
    <x v="27"/>
    <n v="128136"/>
    <x v="0"/>
    <n v="0.05"/>
    <n v="6406.8"/>
    <x v="2"/>
    <s v="Beijing"/>
    <s v=""/>
    <x v="0"/>
  </r>
  <r>
    <s v="E02884"/>
    <x v="444"/>
    <x v="2"/>
    <x v="3"/>
    <x v="3"/>
    <x v="0"/>
    <x v="0"/>
    <n v="60"/>
    <d v="2015-04-14T00:00:00"/>
    <n v="14"/>
    <n v="4"/>
    <x v="4"/>
    <x v="2"/>
    <n v="155788"/>
    <x v="1"/>
    <n v="0.17"/>
    <n v="26483.960000000003"/>
    <x v="0"/>
    <s v="Seattle"/>
    <s v=""/>
    <x v="0"/>
  </r>
  <r>
    <s v="E00701"/>
    <x v="445"/>
    <x v="15"/>
    <x v="3"/>
    <x v="1"/>
    <x v="1"/>
    <x v="2"/>
    <n v="45"/>
    <d v="2019-04-26T00:00:00"/>
    <n v="26"/>
    <n v="4"/>
    <x v="4"/>
    <x v="0"/>
    <n v="74891"/>
    <x v="0"/>
    <n v="0"/>
    <n v="0"/>
    <x v="1"/>
    <s v="Rio de Janerio"/>
    <s v=""/>
    <x v="0"/>
  </r>
  <r>
    <s v="E02920"/>
    <x v="446"/>
    <x v="4"/>
    <x v="3"/>
    <x v="1"/>
    <x v="1"/>
    <x v="0"/>
    <n v="28"/>
    <d v="2021-07-25T00:00:00"/>
    <n v="25"/>
    <n v="7"/>
    <x v="3"/>
    <x v="3"/>
    <n v="231850"/>
    <x v="1"/>
    <n v="0.39"/>
    <n v="90421.5"/>
    <x v="0"/>
    <s v="Miami"/>
    <s v=""/>
    <x v="0"/>
  </r>
  <r>
    <s v="E04299"/>
    <x v="447"/>
    <x v="2"/>
    <x v="3"/>
    <x v="1"/>
    <x v="1"/>
    <x v="0"/>
    <n v="41"/>
    <d v="2010-05-21T00:00:00"/>
    <n v="21"/>
    <n v="5"/>
    <x v="7"/>
    <x v="18"/>
    <n v="153275"/>
    <x v="1"/>
    <n v="0.24"/>
    <n v="36786"/>
    <x v="0"/>
    <s v="Columbus"/>
    <s v=""/>
    <x v="0"/>
  </r>
  <r>
    <s v="E03471"/>
    <x v="448"/>
    <x v="0"/>
    <x v="3"/>
    <x v="3"/>
    <x v="1"/>
    <x v="2"/>
    <n v="42"/>
    <d v="2017-11-19T00:00:00"/>
    <n v="19"/>
    <n v="11"/>
    <x v="1"/>
    <x v="1"/>
    <n v="101143"/>
    <x v="0"/>
    <n v="0.06"/>
    <n v="6068.58"/>
    <x v="0"/>
    <s v="Miami"/>
    <s v=""/>
    <x v="0"/>
  </r>
  <r>
    <s v="E00717"/>
    <x v="449"/>
    <x v="17"/>
    <x v="3"/>
    <x v="0"/>
    <x v="1"/>
    <x v="2"/>
    <n v="45"/>
    <d v="2005-10-14T00:00:00"/>
    <n v="14"/>
    <n v="10"/>
    <x v="10"/>
    <x v="24"/>
    <n v="51404"/>
    <x v="2"/>
    <n v="0"/>
    <n v="0"/>
    <x v="1"/>
    <s v="Manaus"/>
    <d v="2009-12-06T00:00:00"/>
    <x v="1"/>
  </r>
  <r>
    <s v="E02066"/>
    <x v="450"/>
    <x v="0"/>
    <x v="3"/>
    <x v="3"/>
    <x v="0"/>
    <x v="1"/>
    <n v="48"/>
    <d v="2015-07-16T00:00:00"/>
    <n v="16"/>
    <n v="7"/>
    <x v="3"/>
    <x v="2"/>
    <n v="110565"/>
    <x v="0"/>
    <n v="0.09"/>
    <n v="9950.85"/>
    <x v="2"/>
    <s v="Beijing"/>
    <s v=""/>
    <x v="0"/>
  </r>
  <r>
    <s v="E03681"/>
    <x v="451"/>
    <x v="15"/>
    <x v="3"/>
    <x v="2"/>
    <x v="1"/>
    <x v="1"/>
    <n v="45"/>
    <d v="2019-04-26T00:00:00"/>
    <n v="26"/>
    <n v="4"/>
    <x v="4"/>
    <x v="0"/>
    <n v="90870"/>
    <x v="0"/>
    <n v="0"/>
    <n v="0"/>
    <x v="0"/>
    <s v="Chicago"/>
    <s v=""/>
    <x v="0"/>
  </r>
  <r>
    <s v="E00810"/>
    <x v="452"/>
    <x v="4"/>
    <x v="3"/>
    <x v="3"/>
    <x v="0"/>
    <x v="2"/>
    <n v="62"/>
    <d v="2002-08-16T00:00:00"/>
    <n v="16"/>
    <n v="8"/>
    <x v="11"/>
    <x v="23"/>
    <n v="234594"/>
    <x v="1"/>
    <n v="0.33"/>
    <n v="77416.02"/>
    <x v="0"/>
    <s v="Seattle"/>
    <s v=""/>
    <x v="0"/>
  </r>
  <r>
    <s v="E02391"/>
    <x v="453"/>
    <x v="4"/>
    <x v="3"/>
    <x v="1"/>
    <x v="1"/>
    <x v="2"/>
    <n v="45"/>
    <d v="2019-02-25T00:00:00"/>
    <n v="25"/>
    <n v="2"/>
    <x v="9"/>
    <x v="0"/>
    <n v="249801"/>
    <x v="1"/>
    <n v="0.39"/>
    <n v="97422.39"/>
    <x v="1"/>
    <s v="Sao Paulo"/>
    <s v=""/>
    <x v="0"/>
  </r>
  <r>
    <s v="E02642"/>
    <x v="454"/>
    <x v="16"/>
    <x v="3"/>
    <x v="2"/>
    <x v="0"/>
    <x v="0"/>
    <n v="38"/>
    <d v="2019-11-29T00:00:00"/>
    <n v="29"/>
    <n v="11"/>
    <x v="1"/>
    <x v="0"/>
    <n v="69647"/>
    <x v="2"/>
    <n v="0"/>
    <n v="0"/>
    <x v="0"/>
    <s v="Miami"/>
    <d v="2022-04-20T00:00:00"/>
    <x v="1"/>
  </r>
  <r>
    <s v="E03528"/>
    <x v="455"/>
    <x v="6"/>
    <x v="3"/>
    <x v="0"/>
    <x v="0"/>
    <x v="1"/>
    <n v="62"/>
    <d v="2017-11-22T00:00:00"/>
    <n v="22"/>
    <n v="11"/>
    <x v="1"/>
    <x v="1"/>
    <n v="138808"/>
    <x v="0"/>
    <n v="0.15"/>
    <n v="20821.2"/>
    <x v="2"/>
    <s v="Chongqing"/>
    <s v=""/>
    <x v="0"/>
  </r>
  <r>
    <s v="E01268"/>
    <x v="456"/>
    <x v="15"/>
    <x v="3"/>
    <x v="0"/>
    <x v="1"/>
    <x v="1"/>
    <n v="63"/>
    <d v="2007-05-02T00:00:00"/>
    <n v="2"/>
    <n v="5"/>
    <x v="7"/>
    <x v="5"/>
    <n v="72805"/>
    <x v="0"/>
    <n v="0"/>
    <n v="0"/>
    <x v="2"/>
    <s v="Shanghai"/>
    <s v=""/>
    <x v="0"/>
  </r>
  <r>
    <s v="E01209"/>
    <x v="457"/>
    <x v="0"/>
    <x v="3"/>
    <x v="0"/>
    <x v="0"/>
    <x v="0"/>
    <n v="64"/>
    <d v="1992-12-26T00:00:00"/>
    <n v="26"/>
    <n v="12"/>
    <x v="8"/>
    <x v="26"/>
    <n v="104668"/>
    <x v="0"/>
    <n v="0.08"/>
    <n v="8373.44"/>
    <x v="0"/>
    <s v="Columbus"/>
    <s v=""/>
    <x v="0"/>
  </r>
  <r>
    <s v="E00276"/>
    <x v="458"/>
    <x v="0"/>
    <x v="3"/>
    <x v="3"/>
    <x v="0"/>
    <x v="0"/>
    <n v="45"/>
    <d v="2012-07-09T00:00:00"/>
    <n v="9"/>
    <n v="7"/>
    <x v="3"/>
    <x v="21"/>
    <n v="109883"/>
    <x v="0"/>
    <n v="7.0000000000000007E-2"/>
    <n v="7691.81"/>
    <x v="0"/>
    <s v="Columbus"/>
    <s v=""/>
    <x v="0"/>
  </r>
  <r>
    <s v="E00951"/>
    <x v="459"/>
    <x v="17"/>
    <x v="3"/>
    <x v="0"/>
    <x v="1"/>
    <x v="1"/>
    <n v="25"/>
    <d v="2021-03-15T00:00:00"/>
    <n v="15"/>
    <n v="3"/>
    <x v="5"/>
    <x v="3"/>
    <n v="47974"/>
    <x v="2"/>
    <n v="0"/>
    <n v="0"/>
    <x v="2"/>
    <s v="Chongqing"/>
    <s v=""/>
    <x v="0"/>
  </r>
  <r>
    <s v="E00503"/>
    <x v="460"/>
    <x v="0"/>
    <x v="3"/>
    <x v="2"/>
    <x v="1"/>
    <x v="0"/>
    <n v="33"/>
    <d v="2012-06-11T00:00:00"/>
    <n v="11"/>
    <n v="6"/>
    <x v="6"/>
    <x v="21"/>
    <n v="118253"/>
    <x v="0"/>
    <n v="0.08"/>
    <n v="9460.24"/>
    <x v="0"/>
    <s v="Austin"/>
    <s v=""/>
    <x v="0"/>
  </r>
  <r>
    <s v="E00676"/>
    <x v="461"/>
    <x v="0"/>
    <x v="3"/>
    <x v="3"/>
    <x v="0"/>
    <x v="1"/>
    <n v="41"/>
    <d v="2019-02-06T00:00:00"/>
    <n v="6"/>
    <n v="2"/>
    <x v="9"/>
    <x v="0"/>
    <n v="126950"/>
    <x v="0"/>
    <n v="0.1"/>
    <n v="12695"/>
    <x v="0"/>
    <s v="Chicago"/>
    <s v=""/>
    <x v="0"/>
  </r>
  <r>
    <s v="E01286"/>
    <x v="462"/>
    <x v="15"/>
    <x v="3"/>
    <x v="3"/>
    <x v="0"/>
    <x v="0"/>
    <n v="46"/>
    <d v="2007-02-20T00:00:00"/>
    <n v="20"/>
    <n v="2"/>
    <x v="9"/>
    <x v="5"/>
    <n v="75579"/>
    <x v="0"/>
    <n v="0"/>
    <n v="0"/>
    <x v="0"/>
    <s v="Seattle"/>
    <s v=""/>
    <x v="0"/>
  </r>
  <r>
    <s v="E04564"/>
    <x v="463"/>
    <x v="6"/>
    <x v="3"/>
    <x v="0"/>
    <x v="0"/>
    <x v="2"/>
    <n v="41"/>
    <d v="2015-12-27T00:00:00"/>
    <n v="27"/>
    <n v="12"/>
    <x v="8"/>
    <x v="2"/>
    <n v="129903"/>
    <x v="0"/>
    <n v="0.13"/>
    <n v="16887.39"/>
    <x v="1"/>
    <s v="Sao Paulo"/>
    <s v=""/>
    <x v="0"/>
  </r>
  <r>
    <s v="E02235"/>
    <x v="464"/>
    <x v="15"/>
    <x v="3"/>
    <x v="2"/>
    <x v="1"/>
    <x v="2"/>
    <n v="52"/>
    <d v="1999-09-13T00:00:00"/>
    <n v="13"/>
    <n v="9"/>
    <x v="2"/>
    <x v="28"/>
    <n v="92994"/>
    <x v="0"/>
    <n v="0"/>
    <n v="0"/>
    <x v="0"/>
    <s v="Chicago"/>
    <s v=""/>
    <x v="0"/>
  </r>
  <r>
    <s v="E01188"/>
    <x v="465"/>
    <x v="6"/>
    <x v="3"/>
    <x v="0"/>
    <x v="0"/>
    <x v="0"/>
    <n v="42"/>
    <d v="2013-04-18T00:00:00"/>
    <n v="18"/>
    <n v="4"/>
    <x v="4"/>
    <x v="11"/>
    <n v="131179"/>
    <x v="0"/>
    <n v="0.15"/>
    <n v="19676.849999999999"/>
    <x v="0"/>
    <s v="Columbus"/>
    <s v=""/>
    <x v="0"/>
  </r>
  <r>
    <s v="E04920"/>
    <x v="466"/>
    <x v="6"/>
    <x v="3"/>
    <x v="0"/>
    <x v="1"/>
    <x v="1"/>
    <n v="32"/>
    <d v="2017-04-14T00:00:00"/>
    <n v="14"/>
    <n v="4"/>
    <x v="4"/>
    <x v="1"/>
    <n v="154956"/>
    <x v="1"/>
    <n v="0.13"/>
    <n v="20144.280000000002"/>
    <x v="0"/>
    <s v="Phoenix"/>
    <s v=""/>
    <x v="0"/>
  </r>
  <r>
    <s v="E03910"/>
    <x v="467"/>
    <x v="0"/>
    <x v="3"/>
    <x v="1"/>
    <x v="1"/>
    <x v="1"/>
    <n v="32"/>
    <d v="2017-01-03T00:00:00"/>
    <n v="3"/>
    <n v="1"/>
    <x v="0"/>
    <x v="1"/>
    <n v="101870"/>
    <x v="0"/>
    <n v="0.1"/>
    <n v="10187"/>
    <x v="0"/>
    <s v="Phoenix"/>
    <s v=""/>
    <x v="0"/>
  </r>
  <r>
    <s v="E00369"/>
    <x v="468"/>
    <x v="0"/>
    <x v="3"/>
    <x v="1"/>
    <x v="1"/>
    <x v="3"/>
    <n v="33"/>
    <d v="2013-08-21T00:00:00"/>
    <n v="21"/>
    <n v="8"/>
    <x v="11"/>
    <x v="11"/>
    <n v="105390"/>
    <x v="0"/>
    <n v="0.06"/>
    <n v="6323.4"/>
    <x v="0"/>
    <s v="Columbus"/>
    <s v=""/>
    <x v="0"/>
  </r>
  <r>
    <s v="E02492"/>
    <x v="469"/>
    <x v="0"/>
    <x v="3"/>
    <x v="1"/>
    <x v="0"/>
    <x v="2"/>
    <n v="59"/>
    <d v="2015-06-10T00:00:00"/>
    <n v="10"/>
    <n v="6"/>
    <x v="6"/>
    <x v="2"/>
    <n v="101985"/>
    <x v="0"/>
    <n v="7.0000000000000007E-2"/>
    <n v="7138.9500000000007"/>
    <x v="0"/>
    <s v="Miami"/>
    <s v=""/>
    <x v="0"/>
  </r>
  <r>
    <s v="E01388"/>
    <x v="470"/>
    <x v="17"/>
    <x v="3"/>
    <x v="1"/>
    <x v="0"/>
    <x v="1"/>
    <n v="58"/>
    <d v="2014-06-20T00:00:00"/>
    <n v="20"/>
    <n v="6"/>
    <x v="6"/>
    <x v="7"/>
    <n v="41728"/>
    <x v="2"/>
    <n v="0"/>
    <n v="0"/>
    <x v="2"/>
    <s v="Chongqing"/>
    <s v=""/>
    <x v="0"/>
  </r>
  <r>
    <s v="E00340"/>
    <x v="471"/>
    <x v="17"/>
    <x v="3"/>
    <x v="2"/>
    <x v="1"/>
    <x v="0"/>
    <n v="56"/>
    <d v="2009-08-20T00:00:00"/>
    <n v="20"/>
    <n v="8"/>
    <x v="11"/>
    <x v="22"/>
    <n v="52800"/>
    <x v="2"/>
    <n v="0"/>
    <n v="0"/>
    <x v="0"/>
    <s v="Phoenix"/>
    <s v=""/>
    <x v="0"/>
  </r>
  <r>
    <s v="E01111"/>
    <x v="472"/>
    <x v="6"/>
    <x v="3"/>
    <x v="3"/>
    <x v="0"/>
    <x v="1"/>
    <n v="45"/>
    <d v="2010-05-07T00:00:00"/>
    <n v="7"/>
    <n v="5"/>
    <x v="7"/>
    <x v="18"/>
    <n v="145093"/>
    <x v="1"/>
    <n v="0.12"/>
    <n v="17411.16"/>
    <x v="0"/>
    <s v="Chicago"/>
    <s v=""/>
    <x v="0"/>
  </r>
  <r>
    <s v="E00089"/>
    <x v="473"/>
    <x v="6"/>
    <x v="3"/>
    <x v="2"/>
    <x v="1"/>
    <x v="1"/>
    <n v="37"/>
    <d v="2011-01-17T00:00:00"/>
    <n v="17"/>
    <n v="1"/>
    <x v="0"/>
    <x v="9"/>
    <n v="131353"/>
    <x v="0"/>
    <n v="0.11"/>
    <n v="14448.83"/>
    <x v="2"/>
    <s v="Shanghai"/>
    <s v=""/>
    <x v="0"/>
  </r>
  <r>
    <s v="E03362"/>
    <x v="474"/>
    <x v="16"/>
    <x v="3"/>
    <x v="0"/>
    <x v="1"/>
    <x v="0"/>
    <n v="61"/>
    <d v="2011-05-20T00:00:00"/>
    <n v="20"/>
    <n v="5"/>
    <x v="7"/>
    <x v="9"/>
    <n v="64937"/>
    <x v="2"/>
    <n v="0"/>
    <n v="0"/>
    <x v="0"/>
    <s v="Phoenix"/>
    <s v=""/>
    <x v="0"/>
  </r>
  <r>
    <s v="E03637"/>
    <x v="475"/>
    <x v="16"/>
    <x v="3"/>
    <x v="1"/>
    <x v="0"/>
    <x v="1"/>
    <n v="25"/>
    <d v="2021-01-21T00:00:00"/>
    <n v="21"/>
    <n v="1"/>
    <x v="0"/>
    <x v="3"/>
    <n v="67299"/>
    <x v="2"/>
    <n v="0"/>
    <n v="0"/>
    <x v="0"/>
    <s v="Phoenix"/>
    <s v=""/>
    <x v="0"/>
  </r>
  <r>
    <s v="E01264"/>
    <x v="476"/>
    <x v="17"/>
    <x v="3"/>
    <x v="2"/>
    <x v="1"/>
    <x v="2"/>
    <n v="62"/>
    <d v="2014-04-19T00:00:00"/>
    <n v="19"/>
    <n v="4"/>
    <x v="4"/>
    <x v="7"/>
    <n v="45295"/>
    <x v="2"/>
    <n v="0"/>
    <n v="0"/>
    <x v="1"/>
    <s v="Sao Paulo"/>
    <s v=""/>
    <x v="0"/>
  </r>
  <r>
    <s v="E00480"/>
    <x v="477"/>
    <x v="17"/>
    <x v="3"/>
    <x v="1"/>
    <x v="1"/>
    <x v="1"/>
    <n v="31"/>
    <d v="2018-03-12T00:00:00"/>
    <n v="12"/>
    <n v="3"/>
    <x v="5"/>
    <x v="8"/>
    <n v="47913"/>
    <x v="2"/>
    <n v="0"/>
    <n v="0"/>
    <x v="0"/>
    <s v="Seattle"/>
    <s v=""/>
    <x v="0"/>
  </r>
  <r>
    <s v="E00203"/>
    <x v="478"/>
    <x v="17"/>
    <x v="3"/>
    <x v="1"/>
    <x v="1"/>
    <x v="1"/>
    <n v="53"/>
    <d v="2017-09-07T00:00:00"/>
    <n v="7"/>
    <n v="9"/>
    <x v="2"/>
    <x v="1"/>
    <n v="46727"/>
    <x v="2"/>
    <n v="0"/>
    <n v="0"/>
    <x v="0"/>
    <s v="Columbus"/>
    <d v="2018-05-31T00:00:00"/>
    <x v="1"/>
  </r>
  <r>
    <s v="E00647"/>
    <x v="479"/>
    <x v="6"/>
    <x v="3"/>
    <x v="1"/>
    <x v="0"/>
    <x v="1"/>
    <n v="27"/>
    <d v="2021-04-16T00:00:00"/>
    <n v="16"/>
    <n v="4"/>
    <x v="4"/>
    <x v="3"/>
    <n v="133400"/>
    <x v="0"/>
    <n v="0.11"/>
    <n v="14674"/>
    <x v="0"/>
    <s v="Phoenix"/>
    <s v=""/>
    <x v="0"/>
  </r>
  <r>
    <s v="E00647"/>
    <x v="480"/>
    <x v="16"/>
    <x v="3"/>
    <x v="3"/>
    <x v="1"/>
    <x v="1"/>
    <n v="44"/>
    <d v="2006-02-23T00:00:00"/>
    <n v="23"/>
    <n v="2"/>
    <x v="9"/>
    <x v="16"/>
    <n v="63705"/>
    <x v="2"/>
    <n v="0"/>
    <n v="0"/>
    <x v="0"/>
    <s v="Miami"/>
    <s v=""/>
    <x v="0"/>
  </r>
  <r>
    <s v="E00459"/>
    <x v="481"/>
    <x v="17"/>
    <x v="3"/>
    <x v="2"/>
    <x v="0"/>
    <x v="3"/>
    <n v="48"/>
    <d v="2020-09-21T00:00:00"/>
    <n v="21"/>
    <n v="9"/>
    <x v="2"/>
    <x v="4"/>
    <n v="54654"/>
    <x v="2"/>
    <n v="0"/>
    <n v="0"/>
    <x v="0"/>
    <s v="Phoenix"/>
    <s v=""/>
    <x v="0"/>
  </r>
  <r>
    <s v="E00952"/>
    <x v="482"/>
    <x v="2"/>
    <x v="3"/>
    <x v="1"/>
    <x v="1"/>
    <x v="1"/>
    <n v="38"/>
    <d v="2007-05-30T00:00:00"/>
    <n v="30"/>
    <n v="5"/>
    <x v="7"/>
    <x v="5"/>
    <n v="198562"/>
    <x v="1"/>
    <n v="0.22"/>
    <n v="43683.64"/>
    <x v="0"/>
    <s v="Seattle"/>
    <s v=""/>
    <x v="0"/>
  </r>
  <r>
    <s v="E03379"/>
    <x v="483"/>
    <x v="0"/>
    <x v="3"/>
    <x v="1"/>
    <x v="0"/>
    <x v="1"/>
    <n v="50"/>
    <d v="2012-03-15T00:00:00"/>
    <n v="15"/>
    <n v="3"/>
    <x v="5"/>
    <x v="21"/>
    <n v="117226"/>
    <x v="0"/>
    <n v="0.08"/>
    <n v="9378.08"/>
    <x v="0"/>
    <s v="Phoenix"/>
    <s v=""/>
    <x v="0"/>
  </r>
  <r>
    <s v="E02193"/>
    <x v="484"/>
    <x v="2"/>
    <x v="3"/>
    <x v="1"/>
    <x v="1"/>
    <x v="2"/>
    <n v="40"/>
    <d v="2020-09-20T00:00:00"/>
    <n v="20"/>
    <n v="9"/>
    <x v="2"/>
    <x v="4"/>
    <n v="198176"/>
    <x v="1"/>
    <n v="0.17"/>
    <n v="33689.920000000006"/>
    <x v="1"/>
    <s v="Manaus"/>
    <s v=""/>
    <x v="0"/>
  </r>
  <r>
    <s v="E00880"/>
    <x v="485"/>
    <x v="6"/>
    <x v="3"/>
    <x v="1"/>
    <x v="1"/>
    <x v="3"/>
    <n v="25"/>
    <d v="2021-03-17T00:00:00"/>
    <n v="17"/>
    <n v="3"/>
    <x v="5"/>
    <x v="3"/>
    <n v="155080"/>
    <x v="1"/>
    <n v="0.1"/>
    <n v="15508"/>
    <x v="0"/>
    <s v="Austin"/>
    <s v=""/>
    <x v="0"/>
  </r>
  <r>
    <s v="E04562"/>
    <x v="486"/>
    <x v="2"/>
    <x v="3"/>
    <x v="1"/>
    <x v="1"/>
    <x v="2"/>
    <n v="52"/>
    <d v="1993-08-28T00:00:00"/>
    <n v="28"/>
    <n v="8"/>
    <x v="11"/>
    <x v="29"/>
    <n v="177443"/>
    <x v="1"/>
    <n v="0.25"/>
    <n v="44360.75"/>
    <x v="1"/>
    <s v="Sao Paulo"/>
    <s v=""/>
    <x v="0"/>
  </r>
  <r>
    <s v="E02554"/>
    <x v="487"/>
    <x v="4"/>
    <x v="3"/>
    <x v="3"/>
    <x v="0"/>
    <x v="2"/>
    <n v="44"/>
    <d v="2007-09-10T00:00:00"/>
    <n v="10"/>
    <n v="9"/>
    <x v="2"/>
    <x v="5"/>
    <n v="181247"/>
    <x v="1"/>
    <n v="0.33"/>
    <n v="59811.51"/>
    <x v="1"/>
    <s v="Sao Paulo"/>
    <s v=""/>
    <x v="0"/>
  </r>
  <r>
    <s v="E03412"/>
    <x v="488"/>
    <x v="6"/>
    <x v="3"/>
    <x v="2"/>
    <x v="0"/>
    <x v="3"/>
    <n v="42"/>
    <d v="2003-10-20T00:00:00"/>
    <n v="20"/>
    <n v="10"/>
    <x v="10"/>
    <x v="10"/>
    <n v="135558"/>
    <x v="0"/>
    <n v="0.14000000000000001"/>
    <n v="18978.120000000003"/>
    <x v="0"/>
    <s v="Phoenix"/>
    <s v=""/>
    <x v="0"/>
  </r>
  <r>
    <s v="E00446"/>
    <x v="489"/>
    <x v="4"/>
    <x v="3"/>
    <x v="1"/>
    <x v="0"/>
    <x v="1"/>
    <n v="31"/>
    <d v="2015-01-14T00:00:00"/>
    <n v="14"/>
    <n v="1"/>
    <x v="0"/>
    <x v="2"/>
    <n v="230025"/>
    <x v="1"/>
    <n v="0.34"/>
    <n v="78208.5"/>
    <x v="0"/>
    <s v="Phoenix"/>
    <s v=""/>
    <x v="0"/>
  </r>
  <r>
    <s v="E02363"/>
    <x v="490"/>
    <x v="6"/>
    <x v="3"/>
    <x v="1"/>
    <x v="1"/>
    <x v="1"/>
    <n v="36"/>
    <d v="2010-03-11T00:00:00"/>
    <n v="11"/>
    <n v="3"/>
    <x v="5"/>
    <x v="18"/>
    <n v="134006"/>
    <x v="0"/>
    <n v="0.13"/>
    <n v="17420.78"/>
    <x v="2"/>
    <s v="Beijing"/>
    <s v=""/>
    <x v="0"/>
  </r>
  <r>
    <s v="E02561"/>
    <x v="491"/>
    <x v="2"/>
    <x v="3"/>
    <x v="3"/>
    <x v="1"/>
    <x v="2"/>
    <n v="53"/>
    <d v="2006-07-21T00:00:00"/>
    <n v="21"/>
    <n v="7"/>
    <x v="3"/>
    <x v="16"/>
    <n v="151246"/>
    <x v="1"/>
    <n v="0.21"/>
    <n v="31761.66"/>
    <x v="1"/>
    <s v="Sao Paulo"/>
    <s v=""/>
    <x v="0"/>
  </r>
  <r>
    <s v="E00758"/>
    <x v="492"/>
    <x v="2"/>
    <x v="3"/>
    <x v="0"/>
    <x v="1"/>
    <x v="0"/>
    <n v="54"/>
    <d v="1994-09-26T00:00:00"/>
    <n v="26"/>
    <n v="9"/>
    <x v="2"/>
    <x v="17"/>
    <n v="162978"/>
    <x v="1"/>
    <n v="0.17"/>
    <n v="27706.260000000002"/>
    <x v="0"/>
    <s v="Miami"/>
    <d v="2004-05-24T00:00:00"/>
    <x v="1"/>
  </r>
  <r>
    <s v="E03858"/>
    <x v="493"/>
    <x v="2"/>
    <x v="3"/>
    <x v="1"/>
    <x v="0"/>
    <x v="1"/>
    <n v="47"/>
    <d v="2019-11-03T00:00:00"/>
    <n v="3"/>
    <n v="11"/>
    <x v="1"/>
    <x v="0"/>
    <n v="195385"/>
    <x v="1"/>
    <n v="0.21"/>
    <n v="41030.85"/>
    <x v="2"/>
    <s v="Chengdu"/>
    <s v=""/>
    <x v="0"/>
  </r>
  <r>
    <s v="E02310"/>
    <x v="494"/>
    <x v="4"/>
    <x v="3"/>
    <x v="3"/>
    <x v="0"/>
    <x v="3"/>
    <n v="45"/>
    <d v="2010-12-12T00:00:00"/>
    <n v="12"/>
    <n v="12"/>
    <x v="8"/>
    <x v="18"/>
    <n v="190512"/>
    <x v="1"/>
    <n v="0.32"/>
    <n v="60963.840000000004"/>
    <x v="0"/>
    <s v="Columbus"/>
    <s v=""/>
    <x v="0"/>
  </r>
  <r>
    <s v="E03430"/>
    <x v="495"/>
    <x v="15"/>
    <x v="3"/>
    <x v="2"/>
    <x v="0"/>
    <x v="2"/>
    <n v="48"/>
    <d v="1998-04-22T00:00:00"/>
    <n v="22"/>
    <n v="4"/>
    <x v="4"/>
    <x v="25"/>
    <n v="85369"/>
    <x v="0"/>
    <n v="0"/>
    <n v="0"/>
    <x v="1"/>
    <s v="Manaus"/>
    <d v="2004-11-27T00:00:00"/>
    <x v="1"/>
  </r>
  <r>
    <s v="E02387"/>
    <x v="496"/>
    <x v="6"/>
    <x v="4"/>
    <x v="2"/>
    <x v="1"/>
    <x v="3"/>
    <n v="55"/>
    <d v="2016-04-08T00:00:00"/>
    <n v="8"/>
    <n v="4"/>
    <x v="4"/>
    <x v="15"/>
    <n v="141604"/>
    <x v="1"/>
    <n v="0.15"/>
    <n v="21240.6"/>
    <x v="0"/>
    <s v="Seattle"/>
    <d v="2021-10-16T00:00:00"/>
    <x v="1"/>
  </r>
  <r>
    <s v="E04105"/>
    <x v="497"/>
    <x v="18"/>
    <x v="4"/>
    <x v="0"/>
    <x v="0"/>
    <x v="1"/>
    <n v="59"/>
    <d v="1997-11-29T00:00:00"/>
    <n v="29"/>
    <n v="11"/>
    <x v="1"/>
    <x v="27"/>
    <n v="99975"/>
    <x v="0"/>
    <n v="0"/>
    <n v="0"/>
    <x v="2"/>
    <s v="Chongqing"/>
    <s v=""/>
    <x v="0"/>
  </r>
  <r>
    <s v="E02832"/>
    <x v="498"/>
    <x v="19"/>
    <x v="4"/>
    <x v="0"/>
    <x v="1"/>
    <x v="0"/>
    <n v="26"/>
    <d v="2019-09-27T00:00:00"/>
    <n v="27"/>
    <n v="9"/>
    <x v="2"/>
    <x v="0"/>
    <n v="84913"/>
    <x v="0"/>
    <n v="7.0000000000000007E-2"/>
    <n v="5943.9100000000008"/>
    <x v="0"/>
    <s v="Chicago"/>
    <s v=""/>
    <x v="0"/>
  </r>
  <r>
    <s v="E01550"/>
    <x v="499"/>
    <x v="0"/>
    <x v="4"/>
    <x v="3"/>
    <x v="1"/>
    <x v="0"/>
    <n v="27"/>
    <d v="2020-07-01T00:00:00"/>
    <n v="1"/>
    <n v="7"/>
    <x v="3"/>
    <x v="4"/>
    <n v="119746"/>
    <x v="0"/>
    <n v="0.1"/>
    <n v="11974.6"/>
    <x v="0"/>
    <s v="Phoenix"/>
    <s v=""/>
    <x v="0"/>
  </r>
  <r>
    <s v="E04116"/>
    <x v="500"/>
    <x v="2"/>
    <x v="4"/>
    <x v="3"/>
    <x v="0"/>
    <x v="0"/>
    <n v="64"/>
    <d v="2013-11-03T00:00:00"/>
    <n v="3"/>
    <n v="11"/>
    <x v="1"/>
    <x v="11"/>
    <n v="186503"/>
    <x v="1"/>
    <n v="0.24"/>
    <n v="44760.72"/>
    <x v="0"/>
    <s v="Columbus"/>
    <s v=""/>
    <x v="0"/>
  </r>
  <r>
    <s v="E03680"/>
    <x v="501"/>
    <x v="6"/>
    <x v="4"/>
    <x v="0"/>
    <x v="0"/>
    <x v="2"/>
    <n v="56"/>
    <d v="2012-01-09T00:00:00"/>
    <n v="9"/>
    <n v="1"/>
    <x v="0"/>
    <x v="21"/>
    <n v="146140"/>
    <x v="1"/>
    <n v="0.1"/>
    <n v="14614"/>
    <x v="1"/>
    <s v="Manaus"/>
    <s v=""/>
    <x v="0"/>
  </r>
  <r>
    <s v="E03484"/>
    <x v="502"/>
    <x v="2"/>
    <x v="4"/>
    <x v="2"/>
    <x v="0"/>
    <x v="2"/>
    <n v="59"/>
    <d v="2002-05-24T00:00:00"/>
    <n v="24"/>
    <n v="5"/>
    <x v="7"/>
    <x v="23"/>
    <n v="172787"/>
    <x v="1"/>
    <n v="0.28000000000000003"/>
    <n v="48380.360000000008"/>
    <x v="1"/>
    <s v="Rio de Janerio"/>
    <s v=""/>
    <x v="0"/>
  </r>
  <r>
    <s v="E00304"/>
    <x v="503"/>
    <x v="4"/>
    <x v="4"/>
    <x v="3"/>
    <x v="0"/>
    <x v="1"/>
    <n v="63"/>
    <d v="2012-05-11T00:00:00"/>
    <n v="11"/>
    <n v="5"/>
    <x v="7"/>
    <x v="21"/>
    <n v="231141"/>
    <x v="1"/>
    <n v="0.34"/>
    <n v="78587.94"/>
    <x v="2"/>
    <s v="Beijing"/>
    <s v=""/>
    <x v="0"/>
  </r>
  <r>
    <s v="E02594"/>
    <x v="504"/>
    <x v="20"/>
    <x v="4"/>
    <x v="2"/>
    <x v="0"/>
    <x v="1"/>
    <n v="28"/>
    <d v="2017-06-25T00:00:00"/>
    <n v="25"/>
    <n v="6"/>
    <x v="6"/>
    <x v="1"/>
    <n v="54775"/>
    <x v="2"/>
    <n v="0"/>
    <n v="0"/>
    <x v="0"/>
    <s v="Columbus"/>
    <s v=""/>
    <x v="0"/>
  </r>
  <r>
    <s v="E02074"/>
    <x v="505"/>
    <x v="21"/>
    <x v="4"/>
    <x v="0"/>
    <x v="1"/>
    <x v="0"/>
    <n v="32"/>
    <d v="2014-02-11T00:00:00"/>
    <n v="11"/>
    <n v="2"/>
    <x v="9"/>
    <x v="7"/>
    <n v="99575"/>
    <x v="0"/>
    <n v="0"/>
    <n v="0"/>
    <x v="0"/>
    <s v="Austin"/>
    <s v=""/>
    <x v="0"/>
  </r>
  <r>
    <s v="E04285"/>
    <x v="506"/>
    <x v="18"/>
    <x v="4"/>
    <x v="0"/>
    <x v="1"/>
    <x v="2"/>
    <n v="35"/>
    <d v="2013-05-15T00:00:00"/>
    <n v="15"/>
    <n v="5"/>
    <x v="7"/>
    <x v="11"/>
    <n v="78940"/>
    <x v="0"/>
    <n v="0"/>
    <n v="0"/>
    <x v="0"/>
    <s v="Miami"/>
    <s v=""/>
    <x v="0"/>
  </r>
  <r>
    <s v="E01417"/>
    <x v="507"/>
    <x v="21"/>
    <x v="4"/>
    <x v="3"/>
    <x v="1"/>
    <x v="2"/>
    <n v="57"/>
    <d v="1994-01-03T00:00:00"/>
    <n v="3"/>
    <n v="1"/>
    <x v="0"/>
    <x v="17"/>
    <n v="82872"/>
    <x v="0"/>
    <n v="0"/>
    <n v="0"/>
    <x v="1"/>
    <s v="Manaus"/>
    <s v=""/>
    <x v="0"/>
  </r>
  <r>
    <s v="E03574"/>
    <x v="508"/>
    <x v="4"/>
    <x v="4"/>
    <x v="1"/>
    <x v="0"/>
    <x v="0"/>
    <n v="52"/>
    <d v="2005-11-08T00:00:00"/>
    <n v="8"/>
    <n v="11"/>
    <x v="1"/>
    <x v="24"/>
    <n v="199808"/>
    <x v="1"/>
    <n v="0.32"/>
    <n v="63938.560000000005"/>
    <x v="0"/>
    <s v="Seattle"/>
    <s v=""/>
    <x v="0"/>
  </r>
  <r>
    <s v="E03538"/>
    <x v="509"/>
    <x v="21"/>
    <x v="4"/>
    <x v="2"/>
    <x v="0"/>
    <x v="0"/>
    <n v="40"/>
    <d v="2010-11-04T00:00:00"/>
    <n v="4"/>
    <n v="11"/>
    <x v="1"/>
    <x v="18"/>
    <n v="92952"/>
    <x v="0"/>
    <n v="0"/>
    <n v="0"/>
    <x v="0"/>
    <s v="Seattle"/>
    <s v=""/>
    <x v="0"/>
  </r>
  <r>
    <s v="E02185"/>
    <x v="510"/>
    <x v="19"/>
    <x v="4"/>
    <x v="3"/>
    <x v="0"/>
    <x v="2"/>
    <n v="32"/>
    <d v="2013-03-20T00:00:00"/>
    <n v="20"/>
    <n v="3"/>
    <x v="5"/>
    <x v="11"/>
    <n v="79921"/>
    <x v="0"/>
    <n v="0.05"/>
    <n v="3996.05"/>
    <x v="0"/>
    <s v="Austin"/>
    <s v=""/>
    <x v="0"/>
  </r>
  <r>
    <s v="E03830"/>
    <x v="511"/>
    <x v="2"/>
    <x v="4"/>
    <x v="2"/>
    <x v="1"/>
    <x v="3"/>
    <n v="37"/>
    <d v="2009-09-20T00:00:00"/>
    <n v="20"/>
    <n v="9"/>
    <x v="2"/>
    <x v="22"/>
    <n v="167199"/>
    <x v="1"/>
    <n v="0.2"/>
    <n v="33439.800000000003"/>
    <x v="0"/>
    <s v="Seattle"/>
    <s v=""/>
    <x v="0"/>
  </r>
  <r>
    <s v="E02862"/>
    <x v="512"/>
    <x v="6"/>
    <x v="4"/>
    <x v="0"/>
    <x v="1"/>
    <x v="1"/>
    <n v="25"/>
    <d v="2021-07-02T00:00:00"/>
    <n v="2"/>
    <n v="7"/>
    <x v="3"/>
    <x v="3"/>
    <n v="125633"/>
    <x v="0"/>
    <n v="0.11"/>
    <n v="13819.63"/>
    <x v="2"/>
    <s v="Beijing"/>
    <s v=""/>
    <x v="0"/>
  </r>
  <r>
    <s v="E00699"/>
    <x v="513"/>
    <x v="6"/>
    <x v="4"/>
    <x v="3"/>
    <x v="1"/>
    <x v="2"/>
    <n v="55"/>
    <d v="2006-08-16T00:00:00"/>
    <n v="16"/>
    <n v="8"/>
    <x v="11"/>
    <x v="16"/>
    <n v="159044"/>
    <x v="1"/>
    <n v="0.1"/>
    <n v="15904.400000000001"/>
    <x v="1"/>
    <s v="Manaus"/>
    <s v=""/>
    <x v="0"/>
  </r>
  <r>
    <s v="E01249"/>
    <x v="514"/>
    <x v="4"/>
    <x v="4"/>
    <x v="1"/>
    <x v="1"/>
    <x v="2"/>
    <n v="43"/>
    <d v="2009-08-04T00:00:00"/>
    <n v="4"/>
    <n v="8"/>
    <x v="11"/>
    <x v="22"/>
    <n v="208415"/>
    <x v="1"/>
    <n v="0.35"/>
    <n v="72945.25"/>
    <x v="0"/>
    <s v="Seattle"/>
    <s v=""/>
    <x v="0"/>
  </r>
  <r>
    <s v="E03349"/>
    <x v="515"/>
    <x v="22"/>
    <x v="4"/>
    <x v="1"/>
    <x v="1"/>
    <x v="1"/>
    <n v="32"/>
    <d v="2020-01-05T00:00:00"/>
    <n v="5"/>
    <n v="1"/>
    <x v="0"/>
    <x v="4"/>
    <n v="78844"/>
    <x v="0"/>
    <n v="0"/>
    <n v="0"/>
    <x v="0"/>
    <s v="Seattle"/>
    <s v=""/>
    <x v="0"/>
  </r>
  <r>
    <s v="E01540"/>
    <x v="516"/>
    <x v="20"/>
    <x v="4"/>
    <x v="0"/>
    <x v="0"/>
    <x v="2"/>
    <n v="36"/>
    <d v="2010-12-23T00:00:00"/>
    <n v="23"/>
    <n v="12"/>
    <x v="8"/>
    <x v="18"/>
    <n v="53215"/>
    <x v="2"/>
    <n v="0"/>
    <n v="0"/>
    <x v="1"/>
    <s v="Sao Paulo"/>
    <d v="2014-03-27T00:00:00"/>
    <x v="1"/>
  </r>
  <r>
    <s v="E03417"/>
    <x v="517"/>
    <x v="19"/>
    <x v="4"/>
    <x v="0"/>
    <x v="0"/>
    <x v="1"/>
    <n v="40"/>
    <d v="2007-07-02T00:00:00"/>
    <n v="2"/>
    <n v="7"/>
    <x v="3"/>
    <x v="5"/>
    <n v="93971"/>
    <x v="0"/>
    <n v="0.08"/>
    <n v="7517.68"/>
    <x v="2"/>
    <s v="Chongqing"/>
    <s v=""/>
    <x v="0"/>
  </r>
  <r>
    <s v="E03440"/>
    <x v="518"/>
    <x v="22"/>
    <x v="4"/>
    <x v="3"/>
    <x v="1"/>
    <x v="2"/>
    <n v="41"/>
    <d v="2009-04-28T00:00:00"/>
    <n v="28"/>
    <n v="4"/>
    <x v="4"/>
    <x v="22"/>
    <n v="69803"/>
    <x v="2"/>
    <n v="0"/>
    <n v="0"/>
    <x v="1"/>
    <s v="Manaus"/>
    <s v=""/>
    <x v="0"/>
  </r>
  <r>
    <s v="E00431"/>
    <x v="519"/>
    <x v="23"/>
    <x v="4"/>
    <x v="3"/>
    <x v="1"/>
    <x v="2"/>
    <n v="48"/>
    <d v="2019-07-04T00:00:00"/>
    <n v="4"/>
    <n v="7"/>
    <x v="3"/>
    <x v="0"/>
    <n v="76588"/>
    <x v="0"/>
    <n v="0"/>
    <n v="0"/>
    <x v="1"/>
    <s v="Rio de Janerio"/>
    <s v=""/>
    <x v="0"/>
  </r>
  <r>
    <s v="E01258"/>
    <x v="520"/>
    <x v="24"/>
    <x v="4"/>
    <x v="0"/>
    <x v="0"/>
    <x v="0"/>
    <n v="29"/>
    <d v="2018-12-10T00:00:00"/>
    <n v="10"/>
    <n v="12"/>
    <x v="8"/>
    <x v="8"/>
    <n v="84596"/>
    <x v="0"/>
    <n v="0"/>
    <n v="0"/>
    <x v="0"/>
    <s v="Miami"/>
    <s v=""/>
    <x v="0"/>
  </r>
  <r>
    <s v="E04931"/>
    <x v="521"/>
    <x v="23"/>
    <x v="4"/>
    <x v="0"/>
    <x v="1"/>
    <x v="2"/>
    <n v="32"/>
    <d v="2021-10-05T00:00:00"/>
    <n v="5"/>
    <n v="10"/>
    <x v="10"/>
    <x v="3"/>
    <n v="88072"/>
    <x v="0"/>
    <n v="0"/>
    <n v="0"/>
    <x v="1"/>
    <s v="Sao Paulo"/>
    <s v=""/>
    <x v="0"/>
  </r>
  <r>
    <s v="E00443"/>
    <x v="522"/>
    <x v="19"/>
    <x v="4"/>
    <x v="2"/>
    <x v="0"/>
    <x v="1"/>
    <n v="28"/>
    <d v="2020-05-26T00:00:00"/>
    <n v="26"/>
    <n v="5"/>
    <x v="7"/>
    <x v="4"/>
    <n v="67925"/>
    <x v="2"/>
    <n v="0.08"/>
    <n v="5434"/>
    <x v="2"/>
    <s v="Shanghai"/>
    <s v=""/>
    <x v="0"/>
  </r>
  <r>
    <s v="E02875"/>
    <x v="523"/>
    <x v="19"/>
    <x v="4"/>
    <x v="1"/>
    <x v="1"/>
    <x v="1"/>
    <n v="48"/>
    <d v="2007-01-09T00:00:00"/>
    <n v="9"/>
    <n v="1"/>
    <x v="0"/>
    <x v="5"/>
    <n v="74546"/>
    <x v="0"/>
    <n v="0.09"/>
    <n v="6709.1399999999994"/>
    <x v="0"/>
    <s v="Seattle"/>
    <s v=""/>
    <x v="0"/>
  </r>
  <r>
    <s v="E04903"/>
    <x v="524"/>
    <x v="2"/>
    <x v="4"/>
    <x v="2"/>
    <x v="1"/>
    <x v="1"/>
    <n v="29"/>
    <d v="2020-08-09T00:00:00"/>
    <n v="9"/>
    <n v="8"/>
    <x v="11"/>
    <x v="4"/>
    <n v="161203"/>
    <x v="1"/>
    <n v="0.15"/>
    <n v="24180.45"/>
    <x v="2"/>
    <s v="Chengdu"/>
    <s v=""/>
    <x v="0"/>
  </r>
  <r>
    <s v="E04735"/>
    <x v="525"/>
    <x v="25"/>
    <x v="4"/>
    <x v="0"/>
    <x v="1"/>
    <x v="0"/>
    <n v="44"/>
    <d v="2006-12-13T00:00:00"/>
    <n v="13"/>
    <n v="12"/>
    <x v="8"/>
    <x v="16"/>
    <n v="74738"/>
    <x v="0"/>
    <n v="0"/>
    <n v="0"/>
    <x v="0"/>
    <s v="Miami"/>
    <s v=""/>
    <x v="0"/>
  </r>
  <r>
    <s v="E01642"/>
    <x v="526"/>
    <x v="6"/>
    <x v="4"/>
    <x v="0"/>
    <x v="1"/>
    <x v="1"/>
    <n v="49"/>
    <d v="2006-04-18T00:00:00"/>
    <n v="18"/>
    <n v="4"/>
    <x v="4"/>
    <x v="16"/>
    <n v="134486"/>
    <x v="0"/>
    <n v="0.14000000000000001"/>
    <n v="18828.04"/>
    <x v="0"/>
    <s v="Austin"/>
    <s v=""/>
    <x v="0"/>
  </r>
  <r>
    <s v="E02331"/>
    <x v="527"/>
    <x v="21"/>
    <x v="4"/>
    <x v="0"/>
    <x v="1"/>
    <x v="1"/>
    <n v="55"/>
    <d v="2005-08-09T00:00:00"/>
    <n v="9"/>
    <n v="8"/>
    <x v="11"/>
    <x v="24"/>
    <n v="92771"/>
    <x v="0"/>
    <n v="0"/>
    <n v="0"/>
    <x v="0"/>
    <s v="Miami"/>
    <s v=""/>
    <x v="0"/>
  </r>
  <r>
    <s v="E04267"/>
    <x v="528"/>
    <x v="22"/>
    <x v="4"/>
    <x v="1"/>
    <x v="0"/>
    <x v="3"/>
    <n v="28"/>
    <d v="2019-03-06T00:00:00"/>
    <n v="6"/>
    <n v="3"/>
    <x v="5"/>
    <x v="0"/>
    <n v="90304"/>
    <x v="0"/>
    <n v="0"/>
    <n v="0"/>
    <x v="0"/>
    <s v="Chicago"/>
    <s v=""/>
    <x v="0"/>
  </r>
  <r>
    <s v="E03042"/>
    <x v="529"/>
    <x v="26"/>
    <x v="4"/>
    <x v="0"/>
    <x v="1"/>
    <x v="0"/>
    <n v="63"/>
    <d v="1992-04-01T00:00:00"/>
    <n v="1"/>
    <n v="4"/>
    <x v="4"/>
    <x v="26"/>
    <n v="53809"/>
    <x v="2"/>
    <n v="0"/>
    <n v="0"/>
    <x v="0"/>
    <s v="Phoenix"/>
    <s v=""/>
    <x v="0"/>
  </r>
  <r>
    <s v="E03131"/>
    <x v="530"/>
    <x v="6"/>
    <x v="4"/>
    <x v="0"/>
    <x v="0"/>
    <x v="0"/>
    <n v="37"/>
    <d v="2014-02-25T00:00:00"/>
    <n v="25"/>
    <n v="2"/>
    <x v="9"/>
    <x v="7"/>
    <n v="128984"/>
    <x v="0"/>
    <n v="0.12"/>
    <n v="15478.08"/>
    <x v="0"/>
    <s v="Miami"/>
    <d v="2021-05-01T00:00:00"/>
    <x v="1"/>
  </r>
  <r>
    <s v="E00306"/>
    <x v="531"/>
    <x v="21"/>
    <x v="4"/>
    <x v="0"/>
    <x v="0"/>
    <x v="0"/>
    <n v="40"/>
    <d v="2011-01-22T00:00:00"/>
    <n v="22"/>
    <n v="1"/>
    <x v="0"/>
    <x v="9"/>
    <n v="97339"/>
    <x v="0"/>
    <n v="0"/>
    <n v="0"/>
    <x v="0"/>
    <s v="Austin"/>
    <s v=""/>
    <x v="0"/>
  </r>
  <r>
    <s v="E02094"/>
    <x v="532"/>
    <x v="24"/>
    <x v="4"/>
    <x v="1"/>
    <x v="0"/>
    <x v="1"/>
    <n v="45"/>
    <d v="2005-09-18T00:00:00"/>
    <n v="18"/>
    <n v="9"/>
    <x v="2"/>
    <x v="24"/>
    <n v="67686"/>
    <x v="2"/>
    <n v="0"/>
    <n v="0"/>
    <x v="2"/>
    <s v="Beijing"/>
    <s v=""/>
    <x v="0"/>
  </r>
  <r>
    <s v="E03567"/>
    <x v="533"/>
    <x v="18"/>
    <x v="4"/>
    <x v="2"/>
    <x v="0"/>
    <x v="2"/>
    <n v="51"/>
    <d v="2008-04-15T00:00:00"/>
    <n v="15"/>
    <n v="4"/>
    <x v="4"/>
    <x v="13"/>
    <n v="86431"/>
    <x v="0"/>
    <n v="0"/>
    <n v="0"/>
    <x v="0"/>
    <s v="Columbus"/>
    <s v=""/>
    <x v="0"/>
  </r>
  <r>
    <s v="E01499"/>
    <x v="534"/>
    <x v="27"/>
    <x v="4"/>
    <x v="2"/>
    <x v="0"/>
    <x v="1"/>
    <n v="54"/>
    <d v="2013-07-13T00:00:00"/>
    <n v="13"/>
    <n v="7"/>
    <x v="3"/>
    <x v="11"/>
    <n v="83639"/>
    <x v="0"/>
    <n v="0"/>
    <n v="0"/>
    <x v="2"/>
    <s v="Beijing"/>
    <s v=""/>
    <x v="0"/>
  </r>
  <r>
    <s v="E00521"/>
    <x v="535"/>
    <x v="23"/>
    <x v="4"/>
    <x v="2"/>
    <x v="1"/>
    <x v="0"/>
    <n v="54"/>
    <d v="1998-05-18T00:00:00"/>
    <n v="18"/>
    <n v="5"/>
    <x v="7"/>
    <x v="25"/>
    <n v="68268"/>
    <x v="2"/>
    <n v="0"/>
    <n v="0"/>
    <x v="0"/>
    <s v="Phoenix"/>
    <s v=""/>
    <x v="0"/>
  </r>
  <r>
    <s v="E02855"/>
    <x v="536"/>
    <x v="21"/>
    <x v="4"/>
    <x v="0"/>
    <x v="1"/>
    <x v="1"/>
    <n v="62"/>
    <d v="2009-03-15T00:00:00"/>
    <n v="15"/>
    <n v="3"/>
    <x v="5"/>
    <x v="22"/>
    <n v="82839"/>
    <x v="0"/>
    <n v="0"/>
    <n v="0"/>
    <x v="0"/>
    <s v="Miami"/>
    <s v=""/>
    <x v="0"/>
  </r>
  <r>
    <s v="E00816"/>
    <x v="537"/>
    <x v="23"/>
    <x v="4"/>
    <x v="1"/>
    <x v="1"/>
    <x v="0"/>
    <n v="28"/>
    <d v="2021-10-08T00:00:00"/>
    <n v="8"/>
    <n v="10"/>
    <x v="10"/>
    <x v="3"/>
    <n v="64475"/>
    <x v="2"/>
    <n v="0"/>
    <n v="0"/>
    <x v="0"/>
    <s v="Phoenix"/>
    <s v=""/>
    <x v="0"/>
  </r>
  <r>
    <s v="E02283"/>
    <x v="538"/>
    <x v="23"/>
    <x v="4"/>
    <x v="0"/>
    <x v="0"/>
    <x v="1"/>
    <n v="33"/>
    <d v="2020-07-24T00:00:00"/>
    <n v="24"/>
    <n v="7"/>
    <x v="3"/>
    <x v="4"/>
    <n v="69453"/>
    <x v="2"/>
    <n v="0"/>
    <n v="0"/>
    <x v="2"/>
    <s v="Chengdu"/>
    <s v=""/>
    <x v="0"/>
  </r>
  <r>
    <s v="E04888"/>
    <x v="539"/>
    <x v="0"/>
    <x v="4"/>
    <x v="3"/>
    <x v="0"/>
    <x v="0"/>
    <n v="32"/>
    <d v="2014-01-03T00:00:00"/>
    <n v="3"/>
    <n v="1"/>
    <x v="0"/>
    <x v="7"/>
    <n v="127148"/>
    <x v="0"/>
    <n v="0.1"/>
    <n v="12714.800000000001"/>
    <x v="0"/>
    <s v="Miami"/>
    <s v=""/>
    <x v="0"/>
  </r>
  <r>
    <s v="E04504"/>
    <x v="540"/>
    <x v="21"/>
    <x v="4"/>
    <x v="0"/>
    <x v="0"/>
    <x v="2"/>
    <n v="47"/>
    <d v="1999-03-14T00:00:00"/>
    <n v="14"/>
    <n v="3"/>
    <x v="5"/>
    <x v="28"/>
    <n v="92897"/>
    <x v="0"/>
    <n v="0"/>
    <n v="0"/>
    <x v="1"/>
    <s v="Sao Paulo"/>
    <s v=""/>
    <x v="0"/>
  </r>
  <r>
    <s v="E04618"/>
    <x v="541"/>
    <x v="18"/>
    <x v="4"/>
    <x v="2"/>
    <x v="0"/>
    <x v="1"/>
    <n v="46"/>
    <d v="2021-10-26T00:00:00"/>
    <n v="26"/>
    <n v="10"/>
    <x v="10"/>
    <x v="3"/>
    <n v="94790"/>
    <x v="0"/>
    <n v="0"/>
    <n v="0"/>
    <x v="2"/>
    <s v="Chongqing"/>
    <s v=""/>
    <x v="0"/>
  </r>
  <r>
    <s v="E00535"/>
    <x v="542"/>
    <x v="0"/>
    <x v="4"/>
    <x v="1"/>
    <x v="0"/>
    <x v="2"/>
    <n v="53"/>
    <d v="2006-10-31T00:00:00"/>
    <n v="31"/>
    <n v="10"/>
    <x v="10"/>
    <x v="16"/>
    <n v="120128"/>
    <x v="0"/>
    <n v="0.1"/>
    <n v="12012.800000000001"/>
    <x v="0"/>
    <s v="Austin"/>
    <s v=""/>
    <x v="0"/>
  </r>
  <r>
    <s v="E01361"/>
    <x v="543"/>
    <x v="20"/>
    <x v="4"/>
    <x v="0"/>
    <x v="1"/>
    <x v="0"/>
    <n v="54"/>
    <d v="2016-12-27T00:00:00"/>
    <n v="27"/>
    <n v="12"/>
    <x v="8"/>
    <x v="15"/>
    <n v="41673"/>
    <x v="2"/>
    <n v="0"/>
    <n v="0"/>
    <x v="0"/>
    <s v="Miami"/>
    <s v=""/>
    <x v="0"/>
  </r>
  <r>
    <s v="E03269"/>
    <x v="544"/>
    <x v="24"/>
    <x v="4"/>
    <x v="0"/>
    <x v="1"/>
    <x v="1"/>
    <n v="50"/>
    <d v="2001-01-23T00:00:00"/>
    <n v="23"/>
    <n v="1"/>
    <x v="0"/>
    <x v="12"/>
    <n v="97537"/>
    <x v="0"/>
    <n v="0"/>
    <n v="0"/>
    <x v="2"/>
    <s v="Chengdu"/>
    <s v=""/>
    <x v="0"/>
  </r>
  <r>
    <s v="E01037"/>
    <x v="545"/>
    <x v="28"/>
    <x v="4"/>
    <x v="2"/>
    <x v="0"/>
    <x v="1"/>
    <n v="31"/>
    <d v="2020-09-12T00:00:00"/>
    <n v="12"/>
    <n v="9"/>
    <x v="2"/>
    <x v="4"/>
    <n v="96567"/>
    <x v="0"/>
    <n v="0"/>
    <n v="0"/>
    <x v="2"/>
    <s v="Shanghai"/>
    <s v=""/>
    <x v="0"/>
  </r>
  <r>
    <s v="E00671"/>
    <x v="546"/>
    <x v="26"/>
    <x v="4"/>
    <x v="1"/>
    <x v="0"/>
    <x v="1"/>
    <n v="47"/>
    <d v="1999-03-10T00:00:00"/>
    <n v="10"/>
    <n v="3"/>
    <x v="5"/>
    <x v="28"/>
    <n v="49404"/>
    <x v="2"/>
    <n v="0"/>
    <n v="0"/>
    <x v="2"/>
    <s v="Beijing"/>
    <s v=""/>
    <x v="0"/>
  </r>
  <r>
    <s v="E02216"/>
    <x v="547"/>
    <x v="28"/>
    <x v="4"/>
    <x v="2"/>
    <x v="0"/>
    <x v="2"/>
    <n v="29"/>
    <d v="2019-10-15T00:00:00"/>
    <n v="15"/>
    <n v="10"/>
    <x v="10"/>
    <x v="0"/>
    <n v="66819"/>
    <x v="2"/>
    <n v="0"/>
    <n v="0"/>
    <x v="1"/>
    <s v="Rio de Janerio"/>
    <s v=""/>
    <x v="0"/>
  </r>
  <r>
    <s v="E02333"/>
    <x v="548"/>
    <x v="29"/>
    <x v="4"/>
    <x v="0"/>
    <x v="0"/>
    <x v="3"/>
    <n v="54"/>
    <d v="2010-12-28T00:00:00"/>
    <n v="28"/>
    <n v="12"/>
    <x v="8"/>
    <x v="18"/>
    <n v="64417"/>
    <x v="2"/>
    <n v="0"/>
    <n v="0"/>
    <x v="0"/>
    <s v="Columbus"/>
    <s v=""/>
    <x v="0"/>
  </r>
  <r>
    <s v="E00233"/>
    <x v="549"/>
    <x v="29"/>
    <x v="4"/>
    <x v="0"/>
    <x v="1"/>
    <x v="2"/>
    <n v="36"/>
    <d v="2019-12-19T00:00:00"/>
    <n v="19"/>
    <n v="12"/>
    <x v="8"/>
    <x v="0"/>
    <n v="91954"/>
    <x v="0"/>
    <n v="0"/>
    <n v="0"/>
    <x v="0"/>
    <s v="Columbus"/>
    <s v=""/>
    <x v="0"/>
  </r>
  <r>
    <s v="E00697"/>
    <x v="550"/>
    <x v="25"/>
    <x v="4"/>
    <x v="0"/>
    <x v="0"/>
    <x v="2"/>
    <n v="29"/>
    <d v="2017-05-11T00:00:00"/>
    <n v="11"/>
    <n v="5"/>
    <x v="7"/>
    <x v="1"/>
    <n v="87536"/>
    <x v="0"/>
    <n v="0"/>
    <n v="0"/>
    <x v="0"/>
    <s v="Seattle"/>
    <s v=""/>
    <x v="0"/>
  </r>
  <r>
    <s v="E00523"/>
    <x v="551"/>
    <x v="30"/>
    <x v="4"/>
    <x v="3"/>
    <x v="0"/>
    <x v="0"/>
    <n v="58"/>
    <d v="1993-07-26T00:00:00"/>
    <n v="26"/>
    <n v="7"/>
    <x v="3"/>
    <x v="29"/>
    <n v="69260"/>
    <x v="2"/>
    <n v="0"/>
    <n v="0"/>
    <x v="0"/>
    <s v="Phoenix"/>
    <s v=""/>
    <x v="0"/>
  </r>
  <r>
    <s v="E01986"/>
    <x v="552"/>
    <x v="0"/>
    <x v="4"/>
    <x v="3"/>
    <x v="0"/>
    <x v="1"/>
    <n v="51"/>
    <d v="1994-02-23T00:00:00"/>
    <n v="23"/>
    <n v="2"/>
    <x v="9"/>
    <x v="17"/>
    <n v="122802"/>
    <x v="0"/>
    <n v="0.05"/>
    <n v="6140.1"/>
    <x v="2"/>
    <s v="Shanghai"/>
    <s v=""/>
    <x v="0"/>
  </r>
  <r>
    <s v="E01484"/>
    <x v="553"/>
    <x v="29"/>
    <x v="4"/>
    <x v="0"/>
    <x v="1"/>
    <x v="1"/>
    <n v="48"/>
    <d v="2003-08-22T00:00:00"/>
    <n v="22"/>
    <n v="8"/>
    <x v="11"/>
    <x v="10"/>
    <n v="82017"/>
    <x v="0"/>
    <n v="0"/>
    <n v="0"/>
    <x v="2"/>
    <s v="Beijing"/>
    <s v=""/>
    <x v="0"/>
  </r>
  <r>
    <s v="E02227"/>
    <x v="554"/>
    <x v="22"/>
    <x v="4"/>
    <x v="0"/>
    <x v="1"/>
    <x v="0"/>
    <n v="36"/>
    <d v="2014-05-30T00:00:00"/>
    <n v="30"/>
    <n v="5"/>
    <x v="7"/>
    <x v="7"/>
    <n v="99080"/>
    <x v="0"/>
    <n v="0"/>
    <n v="0"/>
    <x v="0"/>
    <s v="Chicago"/>
    <s v=""/>
    <x v="0"/>
  </r>
  <r>
    <s v="E03935"/>
    <x v="555"/>
    <x v="4"/>
    <x v="4"/>
    <x v="3"/>
    <x v="1"/>
    <x v="1"/>
    <n v="53"/>
    <d v="2008-04-30T00:00:00"/>
    <n v="30"/>
    <n v="4"/>
    <x v="4"/>
    <x v="13"/>
    <n v="182202"/>
    <x v="1"/>
    <n v="0.3"/>
    <n v="54660.6"/>
    <x v="0"/>
    <s v="Austin"/>
    <s v=""/>
    <x v="0"/>
  </r>
  <r>
    <s v="E00813"/>
    <x v="556"/>
    <x v="21"/>
    <x v="4"/>
    <x v="3"/>
    <x v="1"/>
    <x v="3"/>
    <n v="39"/>
    <d v="2018-05-09T00:00:00"/>
    <n v="9"/>
    <n v="5"/>
    <x v="7"/>
    <x v="8"/>
    <n v="73317"/>
    <x v="0"/>
    <n v="0"/>
    <n v="0"/>
    <x v="0"/>
    <s v="Miami"/>
    <s v=""/>
    <x v="0"/>
  </r>
  <r>
    <s v="E00870"/>
    <x v="557"/>
    <x v="29"/>
    <x v="4"/>
    <x v="1"/>
    <x v="1"/>
    <x v="1"/>
    <n v="40"/>
    <d v="2013-06-26T00:00:00"/>
    <n v="26"/>
    <n v="6"/>
    <x v="6"/>
    <x v="11"/>
    <n v="69096"/>
    <x v="2"/>
    <n v="0"/>
    <n v="0"/>
    <x v="0"/>
    <s v="Seattle"/>
    <s v=""/>
    <x v="0"/>
  </r>
  <r>
    <s v="E04112"/>
    <x v="558"/>
    <x v="26"/>
    <x v="4"/>
    <x v="2"/>
    <x v="0"/>
    <x v="1"/>
    <n v="43"/>
    <d v="2018-05-04T00:00:00"/>
    <n v="4"/>
    <n v="5"/>
    <x v="7"/>
    <x v="8"/>
    <n v="59888"/>
    <x v="2"/>
    <n v="0"/>
    <n v="0"/>
    <x v="2"/>
    <s v="Beijing"/>
    <s v=""/>
    <x v="0"/>
  </r>
  <r>
    <s v="E04572"/>
    <x v="559"/>
    <x v="2"/>
    <x v="4"/>
    <x v="1"/>
    <x v="1"/>
    <x v="1"/>
    <n v="47"/>
    <d v="2012-10-26T00:00:00"/>
    <n v="26"/>
    <n v="10"/>
    <x v="10"/>
    <x v="21"/>
    <n v="183156"/>
    <x v="1"/>
    <n v="0.3"/>
    <n v="54946.799999999996"/>
    <x v="0"/>
    <s v="Seattle"/>
    <s v=""/>
    <x v="0"/>
  </r>
  <r>
    <s v="E02747"/>
    <x v="560"/>
    <x v="4"/>
    <x v="4"/>
    <x v="1"/>
    <x v="1"/>
    <x v="2"/>
    <n v="32"/>
    <d v="2020-07-22T00:00:00"/>
    <n v="22"/>
    <n v="7"/>
    <x v="3"/>
    <x v="4"/>
    <n v="192749"/>
    <x v="1"/>
    <n v="0.31"/>
    <n v="59752.19"/>
    <x v="0"/>
    <s v="Chicago"/>
    <s v=""/>
    <x v="0"/>
  </r>
  <r>
    <s v="E01064"/>
    <x v="561"/>
    <x v="6"/>
    <x v="4"/>
    <x v="0"/>
    <x v="1"/>
    <x v="1"/>
    <n v="39"/>
    <d v="2017-03-25T00:00:00"/>
    <n v="25"/>
    <n v="3"/>
    <x v="5"/>
    <x v="1"/>
    <n v="135325"/>
    <x v="0"/>
    <n v="0.14000000000000001"/>
    <n v="18945.5"/>
    <x v="0"/>
    <s v="Phoenix"/>
    <s v=""/>
    <x v="0"/>
  </r>
  <r>
    <s v="E01525"/>
    <x v="562"/>
    <x v="19"/>
    <x v="4"/>
    <x v="0"/>
    <x v="1"/>
    <x v="2"/>
    <n v="32"/>
    <d v="2017-10-02T00:00:00"/>
    <n v="2"/>
    <n v="10"/>
    <x v="10"/>
    <x v="1"/>
    <n v="61886"/>
    <x v="2"/>
    <n v="0.09"/>
    <n v="5569.74"/>
    <x v="1"/>
    <s v="Rio de Janerio"/>
    <s v=""/>
    <x v="0"/>
  </r>
  <r>
    <s v="E00691"/>
    <x v="563"/>
    <x v="26"/>
    <x v="4"/>
    <x v="0"/>
    <x v="1"/>
    <x v="1"/>
    <n v="34"/>
    <d v="2016-05-22T00:00:00"/>
    <n v="22"/>
    <n v="5"/>
    <x v="7"/>
    <x v="15"/>
    <n v="44614"/>
    <x v="2"/>
    <n v="0"/>
    <n v="0"/>
    <x v="0"/>
    <s v="Miami"/>
    <s v=""/>
    <x v="0"/>
  </r>
  <r>
    <s v="E01403"/>
    <x v="564"/>
    <x v="4"/>
    <x v="4"/>
    <x v="2"/>
    <x v="0"/>
    <x v="1"/>
    <n v="40"/>
    <d v="2020-11-08T00:00:00"/>
    <n v="8"/>
    <n v="11"/>
    <x v="1"/>
    <x v="4"/>
    <n v="234469"/>
    <x v="1"/>
    <n v="0.31"/>
    <n v="72685.39"/>
    <x v="2"/>
    <s v="Chengdu"/>
    <s v=""/>
    <x v="0"/>
  </r>
  <r>
    <s v="E03941"/>
    <x v="565"/>
    <x v="18"/>
    <x v="4"/>
    <x v="0"/>
    <x v="1"/>
    <x v="1"/>
    <n v="58"/>
    <d v="2005-06-18T00:00:00"/>
    <n v="18"/>
    <n v="6"/>
    <x v="6"/>
    <x v="24"/>
    <n v="86089"/>
    <x v="0"/>
    <n v="0"/>
    <n v="0"/>
    <x v="0"/>
    <s v="Chicago"/>
    <s v=""/>
    <x v="0"/>
  </r>
  <r>
    <s v="E01638"/>
    <x v="566"/>
    <x v="28"/>
    <x v="4"/>
    <x v="3"/>
    <x v="1"/>
    <x v="1"/>
    <n v="45"/>
    <d v="2010-08-28T00:00:00"/>
    <n v="28"/>
    <n v="8"/>
    <x v="11"/>
    <x v="18"/>
    <n v="82162"/>
    <x v="0"/>
    <n v="0"/>
    <n v="0"/>
    <x v="2"/>
    <s v="Beijing"/>
    <d v="2020-10-03T00:00:00"/>
    <x v="1"/>
  </r>
  <r>
    <s v="E03474"/>
    <x v="567"/>
    <x v="27"/>
    <x v="4"/>
    <x v="3"/>
    <x v="1"/>
    <x v="0"/>
    <n v="40"/>
    <d v="2010-12-10T00:00:00"/>
    <n v="10"/>
    <n v="12"/>
    <x v="8"/>
    <x v="18"/>
    <n v="97807"/>
    <x v="0"/>
    <n v="0"/>
    <n v="0"/>
    <x v="0"/>
    <s v="Chicago"/>
    <s v=""/>
    <x v="0"/>
  </r>
  <r>
    <s v="E01281"/>
    <x v="568"/>
    <x v="23"/>
    <x v="4"/>
    <x v="1"/>
    <x v="0"/>
    <x v="3"/>
    <n v="46"/>
    <d v="2005-06-10T00:00:00"/>
    <n v="10"/>
    <n v="6"/>
    <x v="6"/>
    <x v="24"/>
    <n v="67374"/>
    <x v="2"/>
    <n v="0"/>
    <n v="0"/>
    <x v="0"/>
    <s v="Austin"/>
    <s v=""/>
    <x v="0"/>
  </r>
  <r>
    <s v="E00672"/>
    <x v="569"/>
    <x v="4"/>
    <x v="4"/>
    <x v="2"/>
    <x v="0"/>
    <x v="1"/>
    <n v="31"/>
    <d v="2015-07-12T00:00:00"/>
    <n v="12"/>
    <n v="7"/>
    <x v="3"/>
    <x v="2"/>
    <n v="215388"/>
    <x v="1"/>
    <n v="0.33"/>
    <n v="71078.040000000008"/>
    <x v="0"/>
    <s v="Miami"/>
    <s v=""/>
    <x v="0"/>
  </r>
  <r>
    <s v="E03292"/>
    <x v="570"/>
    <x v="19"/>
    <x v="4"/>
    <x v="1"/>
    <x v="1"/>
    <x v="3"/>
    <n v="45"/>
    <d v="2018-03-26T00:00:00"/>
    <n v="26"/>
    <n v="3"/>
    <x v="5"/>
    <x v="8"/>
    <n v="86478"/>
    <x v="0"/>
    <n v="0.06"/>
    <n v="5188.6799999999994"/>
    <x v="0"/>
    <s v="Austin"/>
    <s v=""/>
    <x v="0"/>
  </r>
  <r>
    <s v="E04567"/>
    <x v="571"/>
    <x v="26"/>
    <x v="4"/>
    <x v="2"/>
    <x v="1"/>
    <x v="1"/>
    <n v="28"/>
    <d v="2019-10-25T00:00:00"/>
    <n v="25"/>
    <n v="10"/>
    <x v="10"/>
    <x v="0"/>
    <n v="50111"/>
    <x v="2"/>
    <n v="0"/>
    <n v="0"/>
    <x v="2"/>
    <s v="Chengdu"/>
    <s v=""/>
    <x v="0"/>
  </r>
  <r>
    <s v="E04378"/>
    <x v="149"/>
    <x v="30"/>
    <x v="4"/>
    <x v="0"/>
    <x v="0"/>
    <x v="3"/>
    <n v="31"/>
    <d v="2016-05-07T00:00:00"/>
    <n v="7"/>
    <n v="5"/>
    <x v="7"/>
    <x v="15"/>
    <n v="71192"/>
    <x v="0"/>
    <n v="0"/>
    <n v="0"/>
    <x v="0"/>
    <s v="Austin"/>
    <s v=""/>
    <x v="0"/>
  </r>
  <r>
    <s v="E03908"/>
    <x v="572"/>
    <x v="23"/>
    <x v="4"/>
    <x v="0"/>
    <x v="0"/>
    <x v="0"/>
    <n v="54"/>
    <d v="1994-10-24T00:00:00"/>
    <n v="24"/>
    <n v="10"/>
    <x v="10"/>
    <x v="17"/>
    <n v="87216"/>
    <x v="0"/>
    <n v="0"/>
    <n v="0"/>
    <x v="0"/>
    <s v="Miami"/>
    <s v=""/>
    <x v="0"/>
  </r>
  <r>
    <s v="E01351"/>
    <x v="573"/>
    <x v="26"/>
    <x v="4"/>
    <x v="3"/>
    <x v="0"/>
    <x v="0"/>
    <n v="47"/>
    <d v="2020-04-23T00:00:00"/>
    <n v="23"/>
    <n v="4"/>
    <x v="4"/>
    <x v="4"/>
    <n v="50069"/>
    <x v="2"/>
    <n v="0"/>
    <n v="0"/>
    <x v="0"/>
    <s v="Seattle"/>
    <s v=""/>
    <x v="0"/>
  </r>
  <r>
    <s v="E02681"/>
    <x v="574"/>
    <x v="2"/>
    <x v="4"/>
    <x v="1"/>
    <x v="1"/>
    <x v="0"/>
    <n v="26"/>
    <d v="2021-07-26T00:00:00"/>
    <n v="26"/>
    <n v="7"/>
    <x v="3"/>
    <x v="3"/>
    <n v="151108"/>
    <x v="1"/>
    <n v="0.22"/>
    <n v="33243.760000000002"/>
    <x v="0"/>
    <s v="Phoenix"/>
    <s v=""/>
    <x v="0"/>
  </r>
  <r>
    <s v="E03807"/>
    <x v="575"/>
    <x v="19"/>
    <x v="4"/>
    <x v="0"/>
    <x v="1"/>
    <x v="1"/>
    <n v="42"/>
    <d v="2005-10-15T00:00:00"/>
    <n v="15"/>
    <n v="10"/>
    <x v="10"/>
    <x v="24"/>
    <n v="67398"/>
    <x v="2"/>
    <n v="7.0000000000000007E-2"/>
    <n v="4717.8600000000006"/>
    <x v="0"/>
    <s v="Phoenix"/>
    <s v=""/>
    <x v="0"/>
  </r>
  <r>
    <s v="E04816"/>
    <x v="576"/>
    <x v="29"/>
    <x v="4"/>
    <x v="1"/>
    <x v="0"/>
    <x v="1"/>
    <n v="31"/>
    <d v="2017-02-14T00:00:00"/>
    <n v="14"/>
    <n v="2"/>
    <x v="9"/>
    <x v="1"/>
    <n v="95963"/>
    <x v="0"/>
    <n v="0"/>
    <n v="0"/>
    <x v="2"/>
    <s v="Chengdu"/>
    <s v=""/>
    <x v="0"/>
  </r>
  <r>
    <s v="E03268"/>
    <x v="577"/>
    <x v="4"/>
    <x v="4"/>
    <x v="3"/>
    <x v="1"/>
    <x v="0"/>
    <n v="48"/>
    <d v="2015-02-18T00:00:00"/>
    <n v="18"/>
    <n v="2"/>
    <x v="9"/>
    <x v="2"/>
    <n v="194871"/>
    <x v="1"/>
    <n v="0.35"/>
    <n v="68204.849999999991"/>
    <x v="0"/>
    <s v="Columbus"/>
    <s v=""/>
    <x v="0"/>
  </r>
  <r>
    <s v="E04290"/>
    <x v="578"/>
    <x v="18"/>
    <x v="4"/>
    <x v="0"/>
    <x v="1"/>
    <x v="2"/>
    <n v="25"/>
    <d v="2021-05-11T00:00:00"/>
    <n v="11"/>
    <n v="5"/>
    <x v="7"/>
    <x v="3"/>
    <n v="83934"/>
    <x v="0"/>
    <n v="0"/>
    <n v="0"/>
    <x v="0"/>
    <s v="Miami"/>
    <s v=""/>
    <x v="0"/>
  </r>
  <r>
    <s v="E02770"/>
    <x v="579"/>
    <x v="29"/>
    <x v="4"/>
    <x v="0"/>
    <x v="1"/>
    <x v="1"/>
    <n v="30"/>
    <d v="2019-03-29T00:00:00"/>
    <n v="29"/>
    <n v="3"/>
    <x v="5"/>
    <x v="0"/>
    <n v="86774"/>
    <x v="0"/>
    <n v="0"/>
    <n v="0"/>
    <x v="2"/>
    <s v="Chengdu"/>
    <s v=""/>
    <x v="0"/>
  </r>
  <r>
    <s v="E01378"/>
    <x v="580"/>
    <x v="25"/>
    <x v="4"/>
    <x v="2"/>
    <x v="1"/>
    <x v="1"/>
    <n v="51"/>
    <d v="2012-02-25T00:00:00"/>
    <n v="25"/>
    <n v="2"/>
    <x v="9"/>
    <x v="21"/>
    <n v="64170"/>
    <x v="2"/>
    <n v="0"/>
    <n v="0"/>
    <x v="0"/>
    <s v="Columbus"/>
    <s v=""/>
    <x v="0"/>
  </r>
  <r>
    <s v="E02971"/>
    <x v="581"/>
    <x v="21"/>
    <x v="4"/>
    <x v="3"/>
    <x v="1"/>
    <x v="1"/>
    <n v="45"/>
    <d v="2013-08-25T00:00:00"/>
    <n v="25"/>
    <n v="8"/>
    <x v="11"/>
    <x v="11"/>
    <n v="99169"/>
    <x v="0"/>
    <n v="0"/>
    <n v="0"/>
    <x v="2"/>
    <s v="Beijing"/>
    <s v=""/>
    <x v="0"/>
  </r>
  <r>
    <s v="E00836"/>
    <x v="582"/>
    <x v="23"/>
    <x v="4"/>
    <x v="0"/>
    <x v="1"/>
    <x v="0"/>
    <n v="65"/>
    <d v="2018-05-14T00:00:00"/>
    <n v="14"/>
    <n v="5"/>
    <x v="7"/>
    <x v="8"/>
    <n v="60985"/>
    <x v="2"/>
    <n v="0"/>
    <n v="0"/>
    <x v="0"/>
    <s v="Seattle"/>
    <s v=""/>
    <x v="0"/>
  </r>
  <r>
    <s v="E03854"/>
    <x v="583"/>
    <x v="6"/>
    <x v="4"/>
    <x v="2"/>
    <x v="1"/>
    <x v="1"/>
    <n v="60"/>
    <d v="2010-07-24T00:00:00"/>
    <n v="24"/>
    <n v="7"/>
    <x v="3"/>
    <x v="18"/>
    <n v="126911"/>
    <x v="0"/>
    <n v="0.1"/>
    <n v="12691.1"/>
    <x v="2"/>
    <s v="Shanghai"/>
    <s v=""/>
    <x v="0"/>
  </r>
  <r>
    <s v="E02861"/>
    <x v="584"/>
    <x v="21"/>
    <x v="4"/>
    <x v="2"/>
    <x v="0"/>
    <x v="0"/>
    <n v="62"/>
    <d v="2001-04-15T00:00:00"/>
    <n v="15"/>
    <n v="4"/>
    <x v="4"/>
    <x v="12"/>
    <n v="80921"/>
    <x v="0"/>
    <n v="0"/>
    <n v="0"/>
    <x v="0"/>
    <s v="Columbus"/>
    <s v=""/>
    <x v="0"/>
  </r>
  <r>
    <s v="E04387"/>
    <x v="585"/>
    <x v="23"/>
    <x v="4"/>
    <x v="1"/>
    <x v="1"/>
    <x v="0"/>
    <n v="59"/>
    <d v="2017-10-20T00:00:00"/>
    <n v="20"/>
    <n v="10"/>
    <x v="10"/>
    <x v="1"/>
    <n v="86831"/>
    <x v="0"/>
    <n v="0"/>
    <n v="0"/>
    <x v="0"/>
    <s v="Phoenix"/>
    <s v=""/>
    <x v="0"/>
  </r>
  <r>
    <s v="E03090"/>
    <x v="586"/>
    <x v="18"/>
    <x v="4"/>
    <x v="1"/>
    <x v="1"/>
    <x v="1"/>
    <n v="49"/>
    <d v="2010-09-10T00:00:00"/>
    <n v="10"/>
    <n v="9"/>
    <x v="2"/>
    <x v="18"/>
    <n v="72826"/>
    <x v="0"/>
    <n v="0"/>
    <n v="0"/>
    <x v="2"/>
    <s v="Beijing"/>
    <s v=""/>
    <x v="0"/>
  </r>
  <r>
    <s v="E03328"/>
    <x v="587"/>
    <x v="0"/>
    <x v="4"/>
    <x v="2"/>
    <x v="1"/>
    <x v="0"/>
    <n v="57"/>
    <d v="2020-04-27T00:00:00"/>
    <n v="27"/>
    <n v="4"/>
    <x v="4"/>
    <x v="4"/>
    <n v="103058"/>
    <x v="0"/>
    <n v="7.0000000000000007E-2"/>
    <n v="7214.06"/>
    <x v="0"/>
    <s v="Columbus"/>
    <s v=""/>
    <x v="0"/>
  </r>
  <r>
    <s v="E01241"/>
    <x v="588"/>
    <x v="6"/>
    <x v="4"/>
    <x v="2"/>
    <x v="1"/>
    <x v="2"/>
    <n v="49"/>
    <d v="2004-01-14T00:00:00"/>
    <n v="14"/>
    <n v="1"/>
    <x v="0"/>
    <x v="20"/>
    <n v="125086"/>
    <x v="0"/>
    <n v="0.1"/>
    <n v="12508.6"/>
    <x v="1"/>
    <s v="Sao Paulo"/>
    <s v=""/>
    <x v="0"/>
  </r>
  <r>
    <s v="E03255"/>
    <x v="589"/>
    <x v="25"/>
    <x v="4"/>
    <x v="1"/>
    <x v="0"/>
    <x v="0"/>
    <n v="43"/>
    <d v="2016-04-07T00:00:00"/>
    <n v="7"/>
    <n v="4"/>
    <x v="4"/>
    <x v="15"/>
    <n v="67976"/>
    <x v="2"/>
    <n v="0"/>
    <n v="0"/>
    <x v="0"/>
    <s v="Seattle"/>
    <s v=""/>
    <x v="0"/>
  </r>
  <r>
    <s v="E02023"/>
    <x v="590"/>
    <x v="26"/>
    <x v="4"/>
    <x v="0"/>
    <x v="0"/>
    <x v="1"/>
    <n v="40"/>
    <d v="2007-07-30T00:00:00"/>
    <n v="30"/>
    <n v="7"/>
    <x v="3"/>
    <x v="5"/>
    <n v="41859"/>
    <x v="2"/>
    <n v="0"/>
    <n v="0"/>
    <x v="0"/>
    <s v="Seattle"/>
    <s v=""/>
    <x v="0"/>
  </r>
  <r>
    <s v="E03166"/>
    <x v="591"/>
    <x v="20"/>
    <x v="4"/>
    <x v="0"/>
    <x v="0"/>
    <x v="3"/>
    <n v="42"/>
    <d v="2006-09-24T00:00:00"/>
    <n v="24"/>
    <n v="9"/>
    <x v="2"/>
    <x v="16"/>
    <n v="52733"/>
    <x v="2"/>
    <n v="0"/>
    <n v="0"/>
    <x v="0"/>
    <s v="Chicago"/>
    <s v=""/>
    <x v="0"/>
  </r>
  <r>
    <s v="E04529"/>
    <x v="592"/>
    <x v="18"/>
    <x v="4"/>
    <x v="1"/>
    <x v="0"/>
    <x v="1"/>
    <n v="42"/>
    <d v="2014-06-23T00:00:00"/>
    <n v="23"/>
    <n v="6"/>
    <x v="6"/>
    <x v="7"/>
    <n v="64677"/>
    <x v="2"/>
    <n v="0"/>
    <n v="0"/>
    <x v="2"/>
    <s v="Chongqing"/>
    <s v=""/>
    <x v="0"/>
  </r>
  <r>
    <s v="E00085"/>
    <x v="593"/>
    <x v="6"/>
    <x v="4"/>
    <x v="3"/>
    <x v="0"/>
    <x v="0"/>
    <n v="46"/>
    <d v="2004-09-14T00:00:00"/>
    <n v="14"/>
    <n v="9"/>
    <x v="2"/>
    <x v="20"/>
    <n v="130274"/>
    <x v="0"/>
    <n v="0.11"/>
    <n v="14330.14"/>
    <x v="0"/>
    <s v="Chicago"/>
    <s v=""/>
    <x v="0"/>
  </r>
  <r>
    <s v="E00632"/>
    <x v="594"/>
    <x v="23"/>
    <x v="4"/>
    <x v="2"/>
    <x v="0"/>
    <x v="1"/>
    <n v="37"/>
    <d v="2017-07-06T00:00:00"/>
    <n v="6"/>
    <n v="7"/>
    <x v="3"/>
    <x v="1"/>
    <n v="96331"/>
    <x v="0"/>
    <n v="0"/>
    <n v="0"/>
    <x v="2"/>
    <s v="Shanghai"/>
    <s v=""/>
    <x v="0"/>
  </r>
  <r>
    <s v="E03685"/>
    <x v="595"/>
    <x v="27"/>
    <x v="4"/>
    <x v="3"/>
    <x v="0"/>
    <x v="3"/>
    <n v="55"/>
    <d v="1998-05-04T00:00:00"/>
    <n v="4"/>
    <n v="5"/>
    <x v="7"/>
    <x v="25"/>
    <n v="62174"/>
    <x v="2"/>
    <n v="0"/>
    <n v="0"/>
    <x v="0"/>
    <s v="Chicago"/>
    <s v=""/>
    <x v="0"/>
  </r>
  <r>
    <s v="E00401"/>
    <x v="596"/>
    <x v="25"/>
    <x v="4"/>
    <x v="3"/>
    <x v="0"/>
    <x v="0"/>
    <n v="48"/>
    <d v="2003-08-11T00:00:00"/>
    <n v="11"/>
    <n v="8"/>
    <x v="11"/>
    <x v="10"/>
    <n v="93017"/>
    <x v="0"/>
    <n v="0"/>
    <n v="0"/>
    <x v="0"/>
    <s v="Seattle"/>
    <s v=""/>
    <x v="0"/>
  </r>
  <r>
    <s v="E01479"/>
    <x v="597"/>
    <x v="28"/>
    <x v="4"/>
    <x v="0"/>
    <x v="1"/>
    <x v="0"/>
    <n v="55"/>
    <d v="2011-11-21T00:00:00"/>
    <n v="21"/>
    <n v="11"/>
    <x v="1"/>
    <x v="9"/>
    <n v="81218"/>
    <x v="0"/>
    <n v="0"/>
    <n v="0"/>
    <x v="0"/>
    <s v="Chicago"/>
    <s v=""/>
    <x v="0"/>
  </r>
  <r>
    <s v="E03540"/>
    <x v="598"/>
    <x v="27"/>
    <x v="4"/>
    <x v="0"/>
    <x v="1"/>
    <x v="0"/>
    <n v="28"/>
    <d v="2018-01-22T00:00:00"/>
    <n v="22"/>
    <n v="1"/>
    <x v="0"/>
    <x v="8"/>
    <n v="68176"/>
    <x v="2"/>
    <n v="0"/>
    <n v="0"/>
    <x v="0"/>
    <s v="Seattle"/>
    <s v=""/>
    <x v="0"/>
  </r>
  <r>
    <s v="E04041"/>
    <x v="599"/>
    <x v="20"/>
    <x v="4"/>
    <x v="1"/>
    <x v="1"/>
    <x v="1"/>
    <n v="39"/>
    <d v="2020-11-18T00:00:00"/>
    <n v="18"/>
    <n v="11"/>
    <x v="1"/>
    <x v="4"/>
    <n v="48415"/>
    <x v="2"/>
    <n v="0"/>
    <n v="0"/>
    <x v="2"/>
    <s v="Shanghai"/>
    <s v=""/>
    <x v="0"/>
  </r>
  <r>
    <s v="E04546"/>
    <x v="600"/>
    <x v="22"/>
    <x v="4"/>
    <x v="3"/>
    <x v="1"/>
    <x v="0"/>
    <n v="42"/>
    <d v="2020-02-05T00:00:00"/>
    <n v="5"/>
    <n v="2"/>
    <x v="9"/>
    <x v="4"/>
    <n v="96636"/>
    <x v="0"/>
    <n v="0"/>
    <n v="0"/>
    <x v="0"/>
    <s v="Columbus"/>
    <s v=""/>
    <x v="0"/>
  </r>
  <r>
    <s v="E04217"/>
    <x v="601"/>
    <x v="25"/>
    <x v="4"/>
    <x v="0"/>
    <x v="1"/>
    <x v="3"/>
    <n v="35"/>
    <d v="2014-10-29T00:00:00"/>
    <n v="29"/>
    <n v="10"/>
    <x v="10"/>
    <x v="7"/>
    <n v="91592"/>
    <x v="0"/>
    <n v="0"/>
    <n v="0"/>
    <x v="0"/>
    <s v="Chicago"/>
    <s v=""/>
    <x v="0"/>
  </r>
  <r>
    <s v="E00344"/>
    <x v="602"/>
    <x v="2"/>
    <x v="4"/>
    <x v="2"/>
    <x v="1"/>
    <x v="1"/>
    <n v="52"/>
    <d v="1996-02-14T00:00:00"/>
    <n v="14"/>
    <n v="2"/>
    <x v="9"/>
    <x v="14"/>
    <n v="159724"/>
    <x v="1"/>
    <n v="0.23"/>
    <n v="36736.520000000004"/>
    <x v="2"/>
    <s v="Beijing"/>
    <s v=""/>
    <x v="0"/>
  </r>
  <r>
    <s v="E00965"/>
    <x v="603"/>
    <x v="19"/>
    <x v="4"/>
    <x v="1"/>
    <x v="0"/>
    <x v="1"/>
    <n v="53"/>
    <d v="2008-02-09T00:00:00"/>
    <n v="9"/>
    <n v="2"/>
    <x v="9"/>
    <x v="13"/>
    <n v="84193"/>
    <x v="0"/>
    <n v="0.09"/>
    <n v="7577.37"/>
    <x v="2"/>
    <s v="Shanghai"/>
    <s v=""/>
    <x v="0"/>
  </r>
  <r>
    <s v="E04639"/>
    <x v="604"/>
    <x v="30"/>
    <x v="4"/>
    <x v="0"/>
    <x v="1"/>
    <x v="0"/>
    <n v="47"/>
    <d v="2018-07-28T00:00:00"/>
    <n v="28"/>
    <n v="7"/>
    <x v="3"/>
    <x v="8"/>
    <n v="87806"/>
    <x v="0"/>
    <n v="0"/>
    <n v="0"/>
    <x v="0"/>
    <s v="Seattle"/>
    <s v=""/>
    <x v="0"/>
  </r>
  <r>
    <s v="E03058"/>
    <x v="605"/>
    <x v="4"/>
    <x v="4"/>
    <x v="2"/>
    <x v="0"/>
    <x v="1"/>
    <n v="35"/>
    <d v="2015-06-11T00:00:00"/>
    <n v="11"/>
    <n v="6"/>
    <x v="6"/>
    <x v="2"/>
    <n v="234723"/>
    <x v="1"/>
    <n v="0.36"/>
    <n v="84500.28"/>
    <x v="2"/>
    <s v="Shanghai"/>
    <s v=""/>
    <x v="0"/>
  </r>
  <r>
    <s v="E04538"/>
    <x v="606"/>
    <x v="22"/>
    <x v="4"/>
    <x v="3"/>
    <x v="1"/>
    <x v="1"/>
    <n v="53"/>
    <d v="2011-07-20T00:00:00"/>
    <n v="20"/>
    <n v="7"/>
    <x v="3"/>
    <x v="9"/>
    <n v="86173"/>
    <x v="0"/>
    <n v="0"/>
    <n v="0"/>
    <x v="2"/>
    <s v="Chongqing"/>
    <s v=""/>
    <x v="0"/>
  </r>
  <r>
    <s v="E01132"/>
    <x v="607"/>
    <x v="19"/>
    <x v="4"/>
    <x v="2"/>
    <x v="1"/>
    <x v="0"/>
    <n v="42"/>
    <d v="2006-03-01T00:00:00"/>
    <n v="1"/>
    <n v="3"/>
    <x v="5"/>
    <x v="16"/>
    <n v="97433"/>
    <x v="0"/>
    <n v="0.05"/>
    <n v="4871.6500000000005"/>
    <x v="0"/>
    <s v="Seattle"/>
    <d v="2015-08-08T00:00:00"/>
    <x v="1"/>
  </r>
  <r>
    <s v="E04466"/>
    <x v="608"/>
    <x v="30"/>
    <x v="4"/>
    <x v="3"/>
    <x v="0"/>
    <x v="3"/>
    <n v="54"/>
    <d v="2000-04-01T00:00:00"/>
    <n v="1"/>
    <n v="4"/>
    <x v="4"/>
    <x v="6"/>
    <n v="76352"/>
    <x v="0"/>
    <n v="0"/>
    <n v="0"/>
    <x v="0"/>
    <s v="Austin"/>
    <s v=""/>
    <x v="0"/>
  </r>
  <r>
    <s v="E00747"/>
    <x v="609"/>
    <x v="18"/>
    <x v="4"/>
    <x v="1"/>
    <x v="1"/>
    <x v="0"/>
    <n v="59"/>
    <d v="2010-04-04T00:00:00"/>
    <n v="4"/>
    <n v="4"/>
    <x v="4"/>
    <x v="18"/>
    <n v="76027"/>
    <x v="0"/>
    <n v="0"/>
    <n v="0"/>
    <x v="0"/>
    <s v="Seattle"/>
    <s v=""/>
    <x v="0"/>
  </r>
  <r>
    <s v="E01524"/>
    <x v="610"/>
    <x v="19"/>
    <x v="4"/>
    <x v="3"/>
    <x v="0"/>
    <x v="3"/>
    <n v="31"/>
    <d v="2016-10-13T00:00:00"/>
    <n v="13"/>
    <n v="10"/>
    <x v="10"/>
    <x v="15"/>
    <n v="63744"/>
    <x v="2"/>
    <n v="0.08"/>
    <n v="5099.5200000000004"/>
    <x v="0"/>
    <s v="Austin"/>
    <s v=""/>
    <x v="0"/>
  </r>
  <r>
    <s v="E01952"/>
    <x v="611"/>
    <x v="30"/>
    <x v="4"/>
    <x v="2"/>
    <x v="0"/>
    <x v="1"/>
    <n v="45"/>
    <d v="2010-02-26T00:00:00"/>
    <n v="26"/>
    <n v="2"/>
    <x v="9"/>
    <x v="18"/>
    <n v="90770"/>
    <x v="0"/>
    <n v="0"/>
    <n v="0"/>
    <x v="0"/>
    <s v="Columbus"/>
    <s v=""/>
    <x v="0"/>
  </r>
  <r>
    <s v="E04784"/>
    <x v="612"/>
    <x v="18"/>
    <x v="4"/>
    <x v="2"/>
    <x v="0"/>
    <x v="1"/>
    <n v="37"/>
    <d v="2016-02-05T00:00:00"/>
    <n v="5"/>
    <n v="2"/>
    <x v="9"/>
    <x v="15"/>
    <n v="80055"/>
    <x v="0"/>
    <n v="0"/>
    <n v="0"/>
    <x v="2"/>
    <s v="Beijing"/>
    <s v=""/>
    <x v="0"/>
  </r>
  <r>
    <s v="E01070"/>
    <x v="613"/>
    <x v="4"/>
    <x v="4"/>
    <x v="3"/>
    <x v="0"/>
    <x v="0"/>
    <n v="38"/>
    <d v="2016-06-22T00:00:00"/>
    <n v="22"/>
    <n v="6"/>
    <x v="6"/>
    <x v="15"/>
    <n v="249870"/>
    <x v="1"/>
    <n v="0.34"/>
    <n v="84955.8"/>
    <x v="0"/>
    <s v="Chicago"/>
    <s v=""/>
    <x v="0"/>
  </r>
  <r>
    <s v="E00784"/>
    <x v="614"/>
    <x v="29"/>
    <x v="4"/>
    <x v="3"/>
    <x v="1"/>
    <x v="1"/>
    <n v="60"/>
    <d v="2004-02-10T00:00:00"/>
    <n v="10"/>
    <n v="2"/>
    <x v="9"/>
    <x v="20"/>
    <n v="90258"/>
    <x v="0"/>
    <n v="0"/>
    <n v="0"/>
    <x v="2"/>
    <s v="Chongqing"/>
    <s v=""/>
    <x v="0"/>
  </r>
  <r>
    <s v="E04925"/>
    <x v="615"/>
    <x v="25"/>
    <x v="4"/>
    <x v="0"/>
    <x v="1"/>
    <x v="3"/>
    <n v="42"/>
    <d v="2011-02-19T00:00:00"/>
    <n v="19"/>
    <n v="2"/>
    <x v="9"/>
    <x v="9"/>
    <n v="72486"/>
    <x v="0"/>
    <n v="0"/>
    <n v="0"/>
    <x v="0"/>
    <s v="Seattle"/>
    <s v=""/>
    <x v="0"/>
  </r>
  <r>
    <s v="E00436"/>
    <x v="616"/>
    <x v="19"/>
    <x v="4"/>
    <x v="0"/>
    <x v="0"/>
    <x v="2"/>
    <n v="60"/>
    <d v="1998-08-03T00:00:00"/>
    <n v="3"/>
    <n v="8"/>
    <x v="11"/>
    <x v="25"/>
    <n v="85120"/>
    <x v="0"/>
    <n v="0.09"/>
    <n v="7660.7999999999993"/>
    <x v="0"/>
    <s v="Seattle"/>
    <s v=""/>
    <x v="0"/>
  </r>
  <r>
    <s v="E01496"/>
    <x v="617"/>
    <x v="21"/>
    <x v="4"/>
    <x v="0"/>
    <x v="1"/>
    <x v="2"/>
    <n v="53"/>
    <d v="2004-07-20T00:00:00"/>
    <n v="20"/>
    <n v="7"/>
    <x v="3"/>
    <x v="20"/>
    <n v="65702"/>
    <x v="2"/>
    <n v="0"/>
    <n v="0"/>
    <x v="0"/>
    <s v="Columbus"/>
    <s v=""/>
    <x v="0"/>
  </r>
  <r>
    <s v="E03616"/>
    <x v="618"/>
    <x v="0"/>
    <x v="4"/>
    <x v="2"/>
    <x v="0"/>
    <x v="0"/>
    <n v="46"/>
    <d v="2021-08-11T00:00:00"/>
    <n v="11"/>
    <n v="8"/>
    <x v="11"/>
    <x v="3"/>
    <n v="127559"/>
    <x v="0"/>
    <n v="0.1"/>
    <n v="12755.900000000001"/>
    <x v="0"/>
    <s v="Austin"/>
    <s v=""/>
    <x v="0"/>
  </r>
  <r>
    <s v="E02313"/>
    <x v="619"/>
    <x v="23"/>
    <x v="4"/>
    <x v="0"/>
    <x v="0"/>
    <x v="1"/>
    <n v="50"/>
    <d v="2001-03-06T00:00:00"/>
    <n v="6"/>
    <n v="3"/>
    <x v="5"/>
    <x v="12"/>
    <n v="73907"/>
    <x v="0"/>
    <n v="0"/>
    <n v="0"/>
    <x v="2"/>
    <s v="Shanghai"/>
    <s v=""/>
    <x v="0"/>
  </r>
  <r>
    <s v="E03881"/>
    <x v="620"/>
    <x v="25"/>
    <x v="4"/>
    <x v="3"/>
    <x v="0"/>
    <x v="3"/>
    <n v="28"/>
    <d v="2019-06-17T00:00:00"/>
    <n v="17"/>
    <n v="6"/>
    <x v="6"/>
    <x v="0"/>
    <n v="65341"/>
    <x v="2"/>
    <n v="0"/>
    <n v="0"/>
    <x v="0"/>
    <s v="Miami"/>
    <d v="2022-04-11T00:00:00"/>
    <x v="1"/>
  </r>
  <r>
    <s v="E03223"/>
    <x v="621"/>
    <x v="20"/>
    <x v="4"/>
    <x v="2"/>
    <x v="0"/>
    <x v="0"/>
    <n v="45"/>
    <d v="2018-05-28T00:00:00"/>
    <n v="28"/>
    <n v="5"/>
    <x v="7"/>
    <x v="8"/>
    <n v="49219"/>
    <x v="2"/>
    <n v="0"/>
    <n v="0"/>
    <x v="0"/>
    <s v="Columbus"/>
    <s v=""/>
    <x v="0"/>
  </r>
  <r>
    <s v="E02917"/>
    <x v="622"/>
    <x v="27"/>
    <x v="4"/>
    <x v="1"/>
    <x v="0"/>
    <x v="2"/>
    <n v="57"/>
    <d v="2014-07-10T00:00:00"/>
    <n v="10"/>
    <n v="7"/>
    <x v="3"/>
    <x v="7"/>
    <n v="66649"/>
    <x v="2"/>
    <n v="0"/>
    <n v="0"/>
    <x v="1"/>
    <s v="Rio de Janerio"/>
    <s v=""/>
    <x v="0"/>
  </r>
  <r>
    <s v="E03371"/>
    <x v="623"/>
    <x v="4"/>
    <x v="4"/>
    <x v="0"/>
    <x v="0"/>
    <x v="0"/>
    <n v="56"/>
    <d v="2006-05-29T00:00:00"/>
    <n v="29"/>
    <n v="5"/>
    <x v="7"/>
    <x v="16"/>
    <n v="228822"/>
    <x v="1"/>
    <n v="0.36"/>
    <n v="82375.92"/>
    <x v="0"/>
    <s v="Miami"/>
    <s v=""/>
    <x v="0"/>
  </r>
  <r>
    <s v="E01499"/>
    <x v="624"/>
    <x v="19"/>
    <x v="4"/>
    <x v="0"/>
    <x v="0"/>
    <x v="0"/>
    <n v="28"/>
    <d v="2020-08-08T00:00:00"/>
    <n v="8"/>
    <n v="8"/>
    <x v="11"/>
    <x v="4"/>
    <n v="73255"/>
    <x v="0"/>
    <n v="0.09"/>
    <n v="6592.95"/>
    <x v="0"/>
    <s v="Phoenix"/>
    <s v=""/>
    <x v="0"/>
  </r>
  <r>
    <s v="E00593"/>
    <x v="625"/>
    <x v="27"/>
    <x v="4"/>
    <x v="1"/>
    <x v="0"/>
    <x v="0"/>
    <n v="34"/>
    <d v="2016-05-24T00:00:00"/>
    <n v="24"/>
    <n v="5"/>
    <x v="7"/>
    <x v="15"/>
    <n v="94352"/>
    <x v="0"/>
    <n v="0"/>
    <n v="0"/>
    <x v="0"/>
    <s v="Miami"/>
    <s v=""/>
    <x v="0"/>
  </r>
  <r>
    <s v="E01103"/>
    <x v="626"/>
    <x v="28"/>
    <x v="4"/>
    <x v="2"/>
    <x v="1"/>
    <x v="2"/>
    <n v="55"/>
    <d v="1994-08-30T00:00:00"/>
    <n v="30"/>
    <n v="8"/>
    <x v="11"/>
    <x v="17"/>
    <n v="73955"/>
    <x v="0"/>
    <n v="0"/>
    <n v="0"/>
    <x v="0"/>
    <s v="Phoenix"/>
    <s v=""/>
    <x v="0"/>
  </r>
  <r>
    <s v="E01958"/>
    <x v="627"/>
    <x v="30"/>
    <x v="4"/>
    <x v="0"/>
    <x v="0"/>
    <x v="1"/>
    <n v="27"/>
    <d v="2020-12-24T00:00:00"/>
    <n v="24"/>
    <n v="12"/>
    <x v="8"/>
    <x v="4"/>
    <n v="92321"/>
    <x v="0"/>
    <n v="0"/>
    <n v="0"/>
    <x v="0"/>
    <s v="Chicago"/>
    <s v=""/>
    <x v="0"/>
  </r>
  <r>
    <s v="E01870"/>
    <x v="628"/>
    <x v="19"/>
    <x v="4"/>
    <x v="2"/>
    <x v="0"/>
    <x v="0"/>
    <n v="52"/>
    <d v="2013-05-23T00:00:00"/>
    <n v="23"/>
    <n v="5"/>
    <x v="7"/>
    <x v="11"/>
    <n v="99557"/>
    <x v="0"/>
    <n v="0.09"/>
    <n v="8960.1299999999992"/>
    <x v="0"/>
    <s v="Seattle"/>
    <s v=""/>
    <x v="0"/>
  </r>
  <r>
    <s v="E00099"/>
    <x v="629"/>
    <x v="28"/>
    <x v="4"/>
    <x v="0"/>
    <x v="1"/>
    <x v="2"/>
    <n v="44"/>
    <d v="2011-03-01T00:00:00"/>
    <n v="1"/>
    <n v="3"/>
    <x v="5"/>
    <x v="9"/>
    <n v="82462"/>
    <x v="0"/>
    <n v="0"/>
    <n v="0"/>
    <x v="0"/>
    <s v="Austin"/>
    <s v=""/>
    <x v="0"/>
  </r>
  <r>
    <s v="E00044"/>
    <x v="630"/>
    <x v="4"/>
    <x v="4"/>
    <x v="2"/>
    <x v="1"/>
    <x v="0"/>
    <n v="53"/>
    <d v="2011-11-09T00:00:00"/>
    <n v="9"/>
    <n v="11"/>
    <x v="1"/>
    <x v="9"/>
    <n v="198473"/>
    <x v="1"/>
    <n v="0.32"/>
    <n v="63511.360000000001"/>
    <x v="0"/>
    <s v="Miami"/>
    <s v=""/>
    <x v="0"/>
  </r>
  <r>
    <s v="E04756"/>
    <x v="631"/>
    <x v="22"/>
    <x v="4"/>
    <x v="3"/>
    <x v="0"/>
    <x v="1"/>
    <n v="55"/>
    <d v="1994-12-24T00:00:00"/>
    <n v="24"/>
    <n v="12"/>
    <x v="8"/>
    <x v="17"/>
    <n v="99774"/>
    <x v="0"/>
    <n v="0"/>
    <n v="0"/>
    <x v="0"/>
    <s v="Austin"/>
    <s v=""/>
    <x v="0"/>
  </r>
  <r>
    <s v="E04114"/>
    <x v="632"/>
    <x v="2"/>
    <x v="4"/>
    <x v="2"/>
    <x v="0"/>
    <x v="1"/>
    <n v="55"/>
    <d v="2007-03-13T00:00:00"/>
    <n v="13"/>
    <n v="3"/>
    <x v="5"/>
    <x v="5"/>
    <n v="184648"/>
    <x v="1"/>
    <n v="0.24"/>
    <n v="44315.519999999997"/>
    <x v="2"/>
    <s v="Shanghai"/>
    <s v=""/>
    <x v="0"/>
  </r>
  <r>
    <s v="E01423"/>
    <x v="633"/>
    <x v="4"/>
    <x v="4"/>
    <x v="0"/>
    <x v="0"/>
    <x v="2"/>
    <n v="51"/>
    <d v="2001-07-19T00:00:00"/>
    <n v="19"/>
    <n v="7"/>
    <x v="3"/>
    <x v="12"/>
    <n v="247874"/>
    <x v="1"/>
    <n v="0.33"/>
    <n v="81798.42"/>
    <x v="1"/>
    <s v="Manaus"/>
    <s v=""/>
    <x v="0"/>
  </r>
  <r>
    <s v="E03354"/>
    <x v="634"/>
    <x v="28"/>
    <x v="4"/>
    <x v="3"/>
    <x v="0"/>
    <x v="2"/>
    <n v="49"/>
    <d v="2016-06-24T00:00:00"/>
    <n v="24"/>
    <n v="6"/>
    <x v="6"/>
    <x v="15"/>
    <n v="68426"/>
    <x v="2"/>
    <n v="0"/>
    <n v="0"/>
    <x v="1"/>
    <s v="Rio de Janerio"/>
    <s v=""/>
    <x v="0"/>
  </r>
  <r>
    <s v="E04359"/>
    <x v="635"/>
    <x v="27"/>
    <x v="4"/>
    <x v="3"/>
    <x v="1"/>
    <x v="2"/>
    <n v="59"/>
    <d v="2014-03-19T00:00:00"/>
    <n v="19"/>
    <n v="3"/>
    <x v="5"/>
    <x v="7"/>
    <n v="90901"/>
    <x v="0"/>
    <n v="0"/>
    <n v="0"/>
    <x v="0"/>
    <s v="Seattle"/>
    <s v=""/>
    <x v="0"/>
  </r>
  <r>
    <s v="E01724"/>
    <x v="636"/>
    <x v="19"/>
    <x v="4"/>
    <x v="3"/>
    <x v="0"/>
    <x v="2"/>
    <n v="36"/>
    <d v="2020-12-27T00:00:00"/>
    <n v="27"/>
    <n v="12"/>
    <x v="8"/>
    <x v="4"/>
    <n v="70165"/>
    <x v="0"/>
    <n v="7.0000000000000007E-2"/>
    <n v="4911.55"/>
    <x v="1"/>
    <s v="Manaus"/>
    <s v=""/>
    <x v="0"/>
  </r>
  <r>
    <s v="E04087"/>
    <x v="637"/>
    <x v="0"/>
    <x v="4"/>
    <x v="3"/>
    <x v="0"/>
    <x v="1"/>
    <n v="60"/>
    <d v="2000-01-29T00:00:00"/>
    <n v="29"/>
    <n v="1"/>
    <x v="0"/>
    <x v="6"/>
    <n v="109059"/>
    <x v="0"/>
    <n v="7.0000000000000007E-2"/>
    <n v="7634.130000000001"/>
    <x v="2"/>
    <s v="Chengdu"/>
    <s v=""/>
    <x v="0"/>
  </r>
  <r>
    <s v="E00319"/>
    <x v="638"/>
    <x v="29"/>
    <x v="4"/>
    <x v="0"/>
    <x v="0"/>
    <x v="0"/>
    <n v="55"/>
    <d v="2013-10-18T00:00:00"/>
    <n v="18"/>
    <n v="10"/>
    <x v="10"/>
    <x v="11"/>
    <n v="70334"/>
    <x v="0"/>
    <n v="0"/>
    <n v="0"/>
    <x v="0"/>
    <s v="Miami"/>
    <s v=""/>
    <x v="0"/>
  </r>
  <r>
    <s v="E04323"/>
    <x v="639"/>
    <x v="2"/>
    <x v="4"/>
    <x v="0"/>
    <x v="1"/>
    <x v="2"/>
    <n v="28"/>
    <d v="2021-01-25T00:00:00"/>
    <n v="25"/>
    <n v="1"/>
    <x v="0"/>
    <x v="3"/>
    <n v="160385"/>
    <x v="1"/>
    <n v="0.23"/>
    <n v="36888.550000000003"/>
    <x v="0"/>
    <s v="Miami"/>
    <d v="2021-05-18T00:00:00"/>
    <x v="1"/>
  </r>
  <r>
    <s v="E01995"/>
    <x v="640"/>
    <x v="4"/>
    <x v="4"/>
    <x v="0"/>
    <x v="0"/>
    <x v="1"/>
    <n v="37"/>
    <d v="2011-06-25T00:00:00"/>
    <n v="25"/>
    <n v="6"/>
    <x v="6"/>
    <x v="9"/>
    <n v="221592"/>
    <x v="1"/>
    <n v="0.31"/>
    <n v="68693.52"/>
    <x v="0"/>
    <s v="Columbus"/>
    <s v=""/>
    <x v="0"/>
  </r>
  <r>
    <s v="E04491"/>
    <x v="641"/>
    <x v="22"/>
    <x v="4"/>
    <x v="3"/>
    <x v="0"/>
    <x v="1"/>
    <n v="45"/>
    <d v="2000-03-02T00:00:00"/>
    <n v="2"/>
    <n v="3"/>
    <x v="5"/>
    <x v="6"/>
    <n v="91276"/>
    <x v="0"/>
    <n v="0"/>
    <n v="0"/>
    <x v="0"/>
    <s v="Seattle"/>
    <s v=""/>
    <x v="0"/>
  </r>
  <r>
    <s v="E04170"/>
    <x v="642"/>
    <x v="4"/>
    <x v="4"/>
    <x v="2"/>
    <x v="0"/>
    <x v="1"/>
    <n v="26"/>
    <d v="2020-05-09T00:00:00"/>
    <n v="9"/>
    <n v="5"/>
    <x v="7"/>
    <x v="4"/>
    <n v="256561"/>
    <x v="1"/>
    <n v="0.39"/>
    <n v="100058.79000000001"/>
    <x v="0"/>
    <s v="Austin"/>
    <s v=""/>
    <x v="0"/>
  </r>
  <r>
    <s v="E00929"/>
    <x v="643"/>
    <x v="27"/>
    <x v="4"/>
    <x v="1"/>
    <x v="1"/>
    <x v="2"/>
    <n v="45"/>
    <d v="2020-04-16T00:00:00"/>
    <n v="16"/>
    <n v="4"/>
    <x v="4"/>
    <x v="4"/>
    <n v="66958"/>
    <x v="2"/>
    <n v="0"/>
    <n v="0"/>
    <x v="0"/>
    <s v="Miami"/>
    <s v=""/>
    <x v="0"/>
  </r>
  <r>
    <s v="E03824"/>
    <x v="644"/>
    <x v="18"/>
    <x v="4"/>
    <x v="3"/>
    <x v="0"/>
    <x v="0"/>
    <n v="37"/>
    <d v="2008-02-15T00:00:00"/>
    <n v="15"/>
    <n v="2"/>
    <x v="9"/>
    <x v="13"/>
    <n v="71695"/>
    <x v="0"/>
    <n v="0"/>
    <n v="0"/>
    <x v="0"/>
    <s v="Phoenix"/>
    <s v=""/>
    <x v="0"/>
  </r>
  <r>
    <s v="E04535"/>
    <x v="645"/>
    <x v="25"/>
    <x v="4"/>
    <x v="1"/>
    <x v="1"/>
    <x v="1"/>
    <n v="57"/>
    <d v="2014-01-10T00:00:00"/>
    <n v="10"/>
    <n v="1"/>
    <x v="0"/>
    <x v="7"/>
    <n v="74854"/>
    <x v="0"/>
    <n v="0"/>
    <n v="0"/>
    <x v="0"/>
    <s v="Seattle"/>
    <s v=""/>
    <x v="0"/>
  </r>
  <r>
    <s v="E01432"/>
    <x v="646"/>
    <x v="26"/>
    <x v="4"/>
    <x v="0"/>
    <x v="1"/>
    <x v="2"/>
    <n v="53"/>
    <d v="2004-08-15T00:00:00"/>
    <n v="15"/>
    <n v="8"/>
    <x v="11"/>
    <x v="20"/>
    <n v="44735"/>
    <x v="2"/>
    <n v="0"/>
    <n v="0"/>
    <x v="1"/>
    <s v="Manaus"/>
    <s v=""/>
    <x v="0"/>
  </r>
  <r>
    <s v="E03890"/>
    <x v="647"/>
    <x v="27"/>
    <x v="4"/>
    <x v="0"/>
    <x v="0"/>
    <x v="1"/>
    <n v="43"/>
    <d v="2017-01-18T00:00:00"/>
    <n v="18"/>
    <n v="1"/>
    <x v="0"/>
    <x v="1"/>
    <n v="86417"/>
    <x v="0"/>
    <n v="0"/>
    <n v="0"/>
    <x v="0"/>
    <s v="Chicago"/>
    <s v=""/>
    <x v="0"/>
  </r>
  <r>
    <s v="E02012"/>
    <x v="231"/>
    <x v="25"/>
    <x v="4"/>
    <x v="2"/>
    <x v="1"/>
    <x v="1"/>
    <n v="65"/>
    <d v="2003-05-08T00:00:00"/>
    <n v="8"/>
    <n v="5"/>
    <x v="7"/>
    <x v="10"/>
    <n v="96548"/>
    <x v="0"/>
    <n v="0"/>
    <n v="0"/>
    <x v="0"/>
    <s v="Austin"/>
    <s v=""/>
    <x v="0"/>
  </r>
  <r>
    <s v="E01519"/>
    <x v="648"/>
    <x v="4"/>
    <x v="4"/>
    <x v="1"/>
    <x v="0"/>
    <x v="2"/>
    <n v="54"/>
    <d v="2009-08-15T00:00:00"/>
    <n v="15"/>
    <n v="8"/>
    <x v="11"/>
    <x v="22"/>
    <n v="241083"/>
    <x v="1"/>
    <n v="0.39"/>
    <n v="94022.37000000001"/>
    <x v="0"/>
    <s v="Columbus"/>
    <s v=""/>
    <x v="0"/>
  </r>
  <r>
    <s v="E01366"/>
    <x v="649"/>
    <x v="19"/>
    <x v="4"/>
    <x v="2"/>
    <x v="0"/>
    <x v="3"/>
    <n v="40"/>
    <d v="2019-02-24T00:00:00"/>
    <n v="24"/>
    <n v="2"/>
    <x v="9"/>
    <x v="0"/>
    <n v="95899"/>
    <x v="0"/>
    <n v="0.1"/>
    <n v="9589.9"/>
    <x v="0"/>
    <s v="Columbus"/>
    <d v="2021-03-08T00:00:00"/>
    <x v="1"/>
  </r>
  <r>
    <s v="E01591"/>
    <x v="650"/>
    <x v="18"/>
    <x v="4"/>
    <x v="3"/>
    <x v="1"/>
    <x v="1"/>
    <n v="57"/>
    <d v="1992-05-04T00:00:00"/>
    <n v="4"/>
    <n v="5"/>
    <x v="7"/>
    <x v="26"/>
    <n v="76202"/>
    <x v="0"/>
    <n v="0"/>
    <n v="0"/>
    <x v="0"/>
    <s v="Austin"/>
    <d v="1994-12-18T00:00:00"/>
    <x v="1"/>
  </r>
  <r>
    <s v="E03870"/>
    <x v="651"/>
    <x v="22"/>
    <x v="4"/>
    <x v="0"/>
    <x v="1"/>
    <x v="0"/>
    <n v="30"/>
    <d v="2020-02-03T00:00:00"/>
    <n v="3"/>
    <n v="2"/>
    <x v="9"/>
    <x v="4"/>
    <n v="94652"/>
    <x v="0"/>
    <n v="0"/>
    <n v="0"/>
    <x v="0"/>
    <s v="Seattle"/>
    <s v=""/>
    <x v="0"/>
  </r>
  <r>
    <s v="E01927"/>
    <x v="87"/>
    <x v="18"/>
    <x v="4"/>
    <x v="0"/>
    <x v="0"/>
    <x v="3"/>
    <n v="34"/>
    <d v="2016-02-16T00:00:00"/>
    <n v="16"/>
    <n v="2"/>
    <x v="9"/>
    <x v="15"/>
    <n v="63411"/>
    <x v="2"/>
    <n v="0"/>
    <n v="0"/>
    <x v="0"/>
    <s v="Miami"/>
    <s v=""/>
    <x v="0"/>
  </r>
  <r>
    <s v="E04174"/>
    <x v="652"/>
    <x v="19"/>
    <x v="4"/>
    <x v="2"/>
    <x v="0"/>
    <x v="0"/>
    <n v="26"/>
    <d v="2019-07-10T00:00:00"/>
    <n v="10"/>
    <n v="7"/>
    <x v="3"/>
    <x v="0"/>
    <n v="69110"/>
    <x v="2"/>
    <n v="0.05"/>
    <n v="3455.5"/>
    <x v="0"/>
    <s v="Chicago"/>
    <s v=""/>
    <x v="0"/>
  </r>
  <r>
    <s v="E02903"/>
    <x v="653"/>
    <x v="25"/>
    <x v="4"/>
    <x v="3"/>
    <x v="0"/>
    <x v="2"/>
    <n v="40"/>
    <d v="2021-09-26T00:00:00"/>
    <n v="26"/>
    <n v="9"/>
    <x v="2"/>
    <x v="3"/>
    <n v="87770"/>
    <x v="0"/>
    <n v="0"/>
    <n v="0"/>
    <x v="0"/>
    <s v="Austin"/>
    <s v=""/>
    <x v="0"/>
  </r>
  <r>
    <s v="E01387"/>
    <x v="654"/>
    <x v="2"/>
    <x v="4"/>
    <x v="0"/>
    <x v="1"/>
    <x v="1"/>
    <n v="27"/>
    <d v="2018-01-03T00:00:00"/>
    <n v="3"/>
    <n v="1"/>
    <x v="0"/>
    <x v="8"/>
    <n v="167100"/>
    <x v="1"/>
    <n v="0.2"/>
    <n v="33420"/>
    <x v="2"/>
    <s v="Chengdu"/>
    <s v=""/>
    <x v="0"/>
  </r>
  <r>
    <s v="E01363"/>
    <x v="655"/>
    <x v="18"/>
    <x v="4"/>
    <x v="3"/>
    <x v="1"/>
    <x v="0"/>
    <n v="53"/>
    <d v="1997-04-23T00:00:00"/>
    <n v="23"/>
    <n v="4"/>
    <x v="4"/>
    <x v="27"/>
    <n v="78153"/>
    <x v="0"/>
    <n v="0"/>
    <n v="0"/>
    <x v="0"/>
    <s v="Miami"/>
    <s v=""/>
    <x v="0"/>
  </r>
  <r>
    <s v="E02987"/>
    <x v="656"/>
    <x v="0"/>
    <x v="4"/>
    <x v="3"/>
    <x v="0"/>
    <x v="0"/>
    <n v="30"/>
    <d v="2017-08-05T00:00:00"/>
    <n v="5"/>
    <n v="8"/>
    <x v="11"/>
    <x v="1"/>
    <n v="119906"/>
    <x v="0"/>
    <n v="0.05"/>
    <n v="5995.3"/>
    <x v="0"/>
    <s v="Columbus"/>
    <s v=""/>
    <x v="0"/>
  </r>
  <r>
    <s v="E04048"/>
    <x v="657"/>
    <x v="28"/>
    <x v="4"/>
    <x v="3"/>
    <x v="0"/>
    <x v="1"/>
    <n v="51"/>
    <d v="2003-01-17T00:00:00"/>
    <n v="17"/>
    <n v="1"/>
    <x v="0"/>
    <x v="10"/>
    <n v="91399"/>
    <x v="0"/>
    <n v="0"/>
    <n v="0"/>
    <x v="0"/>
    <s v="Seattle"/>
    <s v=""/>
    <x v="0"/>
  </r>
  <r>
    <s v="E03626"/>
    <x v="658"/>
    <x v="21"/>
    <x v="4"/>
    <x v="2"/>
    <x v="0"/>
    <x v="2"/>
    <n v="28"/>
    <d v="2017-09-28T00:00:00"/>
    <n v="28"/>
    <n v="9"/>
    <x v="2"/>
    <x v="1"/>
    <n v="97336"/>
    <x v="0"/>
    <n v="0"/>
    <n v="0"/>
    <x v="0"/>
    <s v="Austin"/>
    <s v=""/>
    <x v="0"/>
  </r>
  <r>
    <s v="E02192"/>
    <x v="659"/>
    <x v="27"/>
    <x v="4"/>
    <x v="1"/>
    <x v="1"/>
    <x v="2"/>
    <n v="43"/>
    <d v="2010-04-22T00:00:00"/>
    <n v="22"/>
    <n v="4"/>
    <x v="4"/>
    <x v="18"/>
    <n v="76912"/>
    <x v="0"/>
    <n v="0"/>
    <n v="0"/>
    <x v="1"/>
    <s v="Sao Paulo"/>
    <s v=""/>
    <x v="0"/>
  </r>
  <r>
    <s v="E04123"/>
    <x v="660"/>
    <x v="4"/>
    <x v="4"/>
    <x v="1"/>
    <x v="0"/>
    <x v="3"/>
    <n v="59"/>
    <d v="2010-12-30T00:00:00"/>
    <n v="30"/>
    <n v="12"/>
    <x v="8"/>
    <x v="18"/>
    <n v="246619"/>
    <x v="1"/>
    <n v="0.36"/>
    <n v="88782.84"/>
    <x v="0"/>
    <s v="Miami"/>
    <s v=""/>
    <x v="0"/>
  </r>
  <r>
    <s v="E03694"/>
    <x v="661"/>
    <x v="26"/>
    <x v="4"/>
    <x v="3"/>
    <x v="0"/>
    <x v="0"/>
    <n v="51"/>
    <d v="2014-02-27T00:00:00"/>
    <n v="27"/>
    <n v="2"/>
    <x v="9"/>
    <x v="7"/>
    <n v="53929"/>
    <x v="2"/>
    <n v="0"/>
    <n v="0"/>
    <x v="0"/>
    <s v="Miami"/>
    <d v="2017-12-22T00:00:00"/>
    <x v="1"/>
  </r>
  <r>
    <s v="E03227"/>
    <x v="662"/>
    <x v="20"/>
    <x v="4"/>
    <x v="1"/>
    <x v="0"/>
    <x v="0"/>
    <n v="38"/>
    <d v="2015-04-19T00:00:00"/>
    <n v="19"/>
    <n v="4"/>
    <x v="4"/>
    <x v="2"/>
    <n v="48762"/>
    <x v="2"/>
    <n v="0"/>
    <n v="0"/>
    <x v="0"/>
    <s v="Seattle"/>
    <s v=""/>
    <x v="0"/>
  </r>
  <r>
    <s v="E02258"/>
    <x v="663"/>
    <x v="21"/>
    <x v="4"/>
    <x v="2"/>
    <x v="1"/>
    <x v="1"/>
    <n v="36"/>
    <d v="2016-04-29T00:00:00"/>
    <n v="29"/>
    <n v="4"/>
    <x v="4"/>
    <x v="15"/>
    <n v="75862"/>
    <x v="0"/>
    <n v="0"/>
    <n v="0"/>
    <x v="0"/>
    <s v="Austin"/>
    <s v=""/>
    <x v="0"/>
  </r>
  <r>
    <s v="E02440"/>
    <x v="664"/>
    <x v="27"/>
    <x v="4"/>
    <x v="3"/>
    <x v="0"/>
    <x v="0"/>
    <n v="54"/>
    <d v="1992-06-30T00:00:00"/>
    <n v="30"/>
    <n v="6"/>
    <x v="6"/>
    <x v="26"/>
    <n v="63196"/>
    <x v="2"/>
    <n v="0"/>
    <n v="0"/>
    <x v="0"/>
    <s v="Chicago"/>
    <d v="2014-10-26T00:00:00"/>
    <x v="1"/>
  </r>
  <r>
    <s v="E01649"/>
    <x v="665"/>
    <x v="19"/>
    <x v="4"/>
    <x v="0"/>
    <x v="1"/>
    <x v="2"/>
    <n v="46"/>
    <d v="2017-04-24T00:00:00"/>
    <n v="24"/>
    <n v="4"/>
    <x v="4"/>
    <x v="1"/>
    <n v="77461"/>
    <x v="0"/>
    <n v="0.09"/>
    <n v="6971.49"/>
    <x v="1"/>
    <s v="Sao Paulo"/>
    <s v=""/>
    <x v="0"/>
  </r>
  <r>
    <s v="E02798"/>
    <x v="666"/>
    <x v="26"/>
    <x v="4"/>
    <x v="1"/>
    <x v="0"/>
    <x v="0"/>
    <n v="48"/>
    <d v="2002-02-11T00:00:00"/>
    <n v="11"/>
    <n v="2"/>
    <x v="9"/>
    <x v="23"/>
    <n v="43080"/>
    <x v="2"/>
    <n v="0"/>
    <n v="0"/>
    <x v="0"/>
    <s v="Austin"/>
    <s v=""/>
    <x v="0"/>
  </r>
  <r>
    <s v="E01429"/>
    <x v="667"/>
    <x v="30"/>
    <x v="4"/>
    <x v="2"/>
    <x v="0"/>
    <x v="0"/>
    <n v="48"/>
    <d v="2006-09-27T00:00:00"/>
    <n v="27"/>
    <n v="9"/>
    <x v="2"/>
    <x v="16"/>
    <n v="76505"/>
    <x v="0"/>
    <n v="0"/>
    <n v="0"/>
    <x v="0"/>
    <s v="Seattle"/>
    <d v="2007-04-08T00:00:00"/>
    <x v="1"/>
  </r>
  <r>
    <s v="E00494"/>
    <x v="668"/>
    <x v="29"/>
    <x v="4"/>
    <x v="3"/>
    <x v="0"/>
    <x v="2"/>
    <n v="39"/>
    <d v="2016-10-21T00:00:00"/>
    <n v="21"/>
    <n v="10"/>
    <x v="10"/>
    <x v="15"/>
    <n v="84297"/>
    <x v="0"/>
    <n v="0"/>
    <n v="0"/>
    <x v="1"/>
    <s v="Manaus"/>
    <s v=""/>
    <x v="0"/>
  </r>
  <r>
    <s v="E04732"/>
    <x v="669"/>
    <x v="24"/>
    <x v="4"/>
    <x v="2"/>
    <x v="0"/>
    <x v="2"/>
    <n v="48"/>
    <d v="2005-07-27T00:00:00"/>
    <n v="27"/>
    <n v="7"/>
    <x v="3"/>
    <x v="24"/>
    <n v="68987"/>
    <x v="2"/>
    <n v="0"/>
    <n v="0"/>
    <x v="0"/>
    <s v="Chicago"/>
    <d v="2006-04-22T00:00:00"/>
    <x v="1"/>
  </r>
  <r>
    <s v="E00981"/>
    <x v="670"/>
    <x v="25"/>
    <x v="4"/>
    <x v="3"/>
    <x v="0"/>
    <x v="1"/>
    <n v="57"/>
    <d v="2003-06-26T00:00:00"/>
    <n v="26"/>
    <n v="6"/>
    <x v="6"/>
    <x v="10"/>
    <n v="63318"/>
    <x v="2"/>
    <n v="0"/>
    <n v="0"/>
    <x v="0"/>
    <s v="Columbus"/>
    <s v=""/>
    <x v="0"/>
  </r>
  <r>
    <s v="E04547"/>
    <x v="671"/>
    <x v="21"/>
    <x v="4"/>
    <x v="2"/>
    <x v="1"/>
    <x v="0"/>
    <n v="49"/>
    <d v="2014-03-05T00:00:00"/>
    <n v="5"/>
    <n v="3"/>
    <x v="5"/>
    <x v="7"/>
    <n v="88777"/>
    <x v="0"/>
    <n v="0"/>
    <n v="0"/>
    <x v="0"/>
    <s v="Chicago"/>
    <s v=""/>
    <x v="0"/>
  </r>
  <r>
    <s v="E03248"/>
    <x v="672"/>
    <x v="6"/>
    <x v="4"/>
    <x v="1"/>
    <x v="1"/>
    <x v="0"/>
    <n v="43"/>
    <d v="2015-03-27T00:00:00"/>
    <n v="27"/>
    <n v="3"/>
    <x v="5"/>
    <x v="2"/>
    <n v="120321"/>
    <x v="0"/>
    <n v="0.12"/>
    <n v="14438.519999999999"/>
    <x v="0"/>
    <s v="Austin"/>
    <s v=""/>
    <x v="0"/>
  </r>
  <r>
    <s v="E04444"/>
    <x v="673"/>
    <x v="20"/>
    <x v="4"/>
    <x v="0"/>
    <x v="1"/>
    <x v="2"/>
    <n v="61"/>
    <d v="2014-08-10T00:00:00"/>
    <n v="10"/>
    <n v="8"/>
    <x v="11"/>
    <x v="7"/>
    <n v="57446"/>
    <x v="2"/>
    <n v="0"/>
    <n v="0"/>
    <x v="0"/>
    <s v="Phoenix"/>
    <s v=""/>
    <x v="0"/>
  </r>
  <r>
    <s v="E02005"/>
    <x v="674"/>
    <x v="21"/>
    <x v="4"/>
    <x v="0"/>
    <x v="1"/>
    <x v="1"/>
    <n v="36"/>
    <d v="2014-11-21T00:00:00"/>
    <n v="21"/>
    <n v="11"/>
    <x v="1"/>
    <x v="7"/>
    <n v="97500"/>
    <x v="0"/>
    <n v="0"/>
    <n v="0"/>
    <x v="0"/>
    <s v="Miami"/>
    <s v=""/>
    <x v="0"/>
  </r>
  <r>
    <s v="E01895"/>
    <x v="675"/>
    <x v="20"/>
    <x v="4"/>
    <x v="0"/>
    <x v="0"/>
    <x v="1"/>
    <n v="25"/>
    <d v="2021-01-17T00:00:00"/>
    <n v="17"/>
    <n v="1"/>
    <x v="0"/>
    <x v="3"/>
    <n v="41844"/>
    <x v="2"/>
    <n v="0"/>
    <n v="0"/>
    <x v="2"/>
    <s v="Chongqing"/>
    <s v=""/>
    <x v="0"/>
  </r>
  <r>
    <s v="E03928"/>
    <x v="676"/>
    <x v="20"/>
    <x v="4"/>
    <x v="1"/>
    <x v="0"/>
    <x v="1"/>
    <n v="61"/>
    <d v="2000-09-24T00:00:00"/>
    <n v="24"/>
    <n v="9"/>
    <x v="2"/>
    <x v="6"/>
    <n v="40063"/>
    <x v="2"/>
    <n v="0"/>
    <n v="0"/>
    <x v="0"/>
    <s v="Miami"/>
    <s v=""/>
    <x v="0"/>
  </r>
  <r>
    <s v="E04109"/>
    <x v="677"/>
    <x v="20"/>
    <x v="4"/>
    <x v="0"/>
    <x v="1"/>
    <x v="0"/>
    <n v="55"/>
    <d v="2004-04-30T00:00:00"/>
    <n v="30"/>
    <n v="4"/>
    <x v="4"/>
    <x v="20"/>
    <n v="40124"/>
    <x v="2"/>
    <n v="0"/>
    <n v="0"/>
    <x v="0"/>
    <s v="Austin"/>
    <s v=""/>
    <x v="0"/>
  </r>
  <r>
    <s v="E00639"/>
    <x v="678"/>
    <x v="25"/>
    <x v="4"/>
    <x v="3"/>
    <x v="0"/>
    <x v="1"/>
    <n v="54"/>
    <d v="1998-06-15T00:00:00"/>
    <n v="15"/>
    <n v="6"/>
    <x v="6"/>
    <x v="25"/>
    <n v="95239"/>
    <x v="0"/>
    <n v="0"/>
    <n v="0"/>
    <x v="0"/>
    <s v="Phoenix"/>
    <s v=""/>
    <x v="0"/>
  </r>
  <r>
    <s v="E04189"/>
    <x v="679"/>
    <x v="23"/>
    <x v="4"/>
    <x v="0"/>
    <x v="1"/>
    <x v="1"/>
    <n v="33"/>
    <d v="2014-06-29T00:00:00"/>
    <n v="29"/>
    <n v="6"/>
    <x v="6"/>
    <x v="7"/>
    <n v="96366"/>
    <x v="0"/>
    <n v="0"/>
    <n v="0"/>
    <x v="2"/>
    <s v="Chengdu"/>
    <s v=""/>
    <x v="0"/>
  </r>
  <r>
    <s v="E03583"/>
    <x v="680"/>
    <x v="22"/>
    <x v="4"/>
    <x v="2"/>
    <x v="0"/>
    <x v="0"/>
    <n v="48"/>
    <d v="2010-09-14T00:00:00"/>
    <n v="14"/>
    <n v="9"/>
    <x v="2"/>
    <x v="18"/>
    <n v="99335"/>
    <x v="0"/>
    <n v="0"/>
    <n v="0"/>
    <x v="0"/>
    <s v="Phoenix"/>
    <s v=""/>
    <x v="0"/>
  </r>
  <r>
    <s v="E02428"/>
    <x v="681"/>
    <x v="19"/>
    <x v="4"/>
    <x v="1"/>
    <x v="0"/>
    <x v="1"/>
    <n v="35"/>
    <d v="2016-05-03T00:00:00"/>
    <n v="3"/>
    <n v="5"/>
    <x v="7"/>
    <x v="15"/>
    <n v="73899"/>
    <x v="0"/>
    <n v="0.05"/>
    <n v="3694.9500000000003"/>
    <x v="2"/>
    <s v="Chengdu"/>
    <s v=""/>
    <x v="0"/>
  </r>
  <r>
    <s v="E03830"/>
    <x v="682"/>
    <x v="18"/>
    <x v="4"/>
    <x v="1"/>
    <x v="1"/>
    <x v="1"/>
    <n v="56"/>
    <d v="1996-06-22T00:00:00"/>
    <n v="22"/>
    <n v="6"/>
    <x v="6"/>
    <x v="14"/>
    <n v="82806"/>
    <x v="0"/>
    <n v="0"/>
    <n v="0"/>
    <x v="0"/>
    <s v="Seattle"/>
    <s v=""/>
    <x v="0"/>
  </r>
  <r>
    <s v="E04079"/>
    <x v="683"/>
    <x v="23"/>
    <x v="4"/>
    <x v="0"/>
    <x v="0"/>
    <x v="0"/>
    <n v="41"/>
    <d v="2017-10-05T00:00:00"/>
    <n v="5"/>
    <n v="10"/>
    <x v="10"/>
    <x v="1"/>
    <n v="67468"/>
    <x v="2"/>
    <n v="0"/>
    <n v="0"/>
    <x v="0"/>
    <s v="Miami"/>
    <s v=""/>
    <x v="0"/>
  </r>
  <r>
    <s v="E04972"/>
    <x v="684"/>
    <x v="24"/>
    <x v="4"/>
    <x v="3"/>
    <x v="1"/>
    <x v="1"/>
    <n v="29"/>
    <d v="2017-11-09T00:00:00"/>
    <n v="9"/>
    <n v="11"/>
    <x v="1"/>
    <x v="1"/>
    <n v="63985"/>
    <x v="2"/>
    <n v="0"/>
    <n v="0"/>
    <x v="0"/>
    <s v="Miami"/>
    <s v=""/>
    <x v="0"/>
  </r>
  <r>
    <s v="E01834"/>
    <x v="685"/>
    <x v="27"/>
    <x v="4"/>
    <x v="0"/>
    <x v="1"/>
    <x v="0"/>
    <n v="64"/>
    <d v="2004-07-08T00:00:00"/>
    <n v="8"/>
    <n v="7"/>
    <x v="3"/>
    <x v="20"/>
    <n v="77903"/>
    <x v="0"/>
    <n v="0"/>
    <n v="0"/>
    <x v="0"/>
    <s v="Seattle"/>
    <s v=""/>
    <x v="0"/>
  </r>
  <r>
    <s v="E01898"/>
    <x v="686"/>
    <x v="28"/>
    <x v="4"/>
    <x v="3"/>
    <x v="0"/>
    <x v="1"/>
    <n v="29"/>
    <d v="2021-06-28T00:00:00"/>
    <n v="28"/>
    <n v="6"/>
    <x v="6"/>
    <x v="3"/>
    <n v="71234"/>
    <x v="0"/>
    <n v="0"/>
    <n v="0"/>
    <x v="0"/>
    <s v="Seattle"/>
    <s v=""/>
    <x v="0"/>
  </r>
  <r>
    <s v="E00862"/>
    <x v="687"/>
    <x v="26"/>
    <x v="4"/>
    <x v="2"/>
    <x v="0"/>
    <x v="2"/>
    <n v="64"/>
    <d v="2020-06-27T00:00:00"/>
    <n v="27"/>
    <n v="6"/>
    <x v="6"/>
    <x v="4"/>
    <n v="40316"/>
    <x v="2"/>
    <n v="0"/>
    <n v="0"/>
    <x v="1"/>
    <s v="Manaus"/>
    <s v=""/>
    <x v="0"/>
  </r>
  <r>
    <s v="E02576"/>
    <x v="688"/>
    <x v="0"/>
    <x v="4"/>
    <x v="2"/>
    <x v="1"/>
    <x v="1"/>
    <n v="55"/>
    <d v="2005-02-08T00:00:00"/>
    <n v="8"/>
    <n v="2"/>
    <x v="9"/>
    <x v="24"/>
    <n v="115145"/>
    <x v="0"/>
    <n v="0.05"/>
    <n v="5757.25"/>
    <x v="2"/>
    <s v="Chongqing"/>
    <s v=""/>
    <x v="0"/>
  </r>
  <r>
    <s v="E00035"/>
    <x v="689"/>
    <x v="22"/>
    <x v="4"/>
    <x v="0"/>
    <x v="1"/>
    <x v="2"/>
    <n v="43"/>
    <d v="2009-03-13T00:00:00"/>
    <n v="13"/>
    <n v="3"/>
    <x v="5"/>
    <x v="22"/>
    <n v="62335"/>
    <x v="2"/>
    <n v="0"/>
    <n v="0"/>
    <x v="1"/>
    <s v="Manaus"/>
    <s v=""/>
    <x v="0"/>
  </r>
  <r>
    <s v="E00465"/>
    <x v="690"/>
    <x v="18"/>
    <x v="4"/>
    <x v="0"/>
    <x v="1"/>
    <x v="1"/>
    <n v="45"/>
    <d v="2002-07-08T00:00:00"/>
    <n v="8"/>
    <n v="7"/>
    <x v="3"/>
    <x v="23"/>
    <n v="92655"/>
    <x v="0"/>
    <n v="0"/>
    <n v="0"/>
    <x v="2"/>
    <s v="Chengdu"/>
    <s v=""/>
    <x v="0"/>
  </r>
  <r>
    <s v="E04697"/>
    <x v="691"/>
    <x v="21"/>
    <x v="4"/>
    <x v="1"/>
    <x v="1"/>
    <x v="0"/>
    <n v="61"/>
    <d v="2005-02-09T00:00:00"/>
    <n v="9"/>
    <n v="2"/>
    <x v="9"/>
    <x v="24"/>
    <n v="64462"/>
    <x v="2"/>
    <n v="0"/>
    <n v="0"/>
    <x v="0"/>
    <s v="Chicago"/>
    <s v=""/>
    <x v="0"/>
  </r>
  <r>
    <s v="E00592"/>
    <x v="692"/>
    <x v="25"/>
    <x v="4"/>
    <x v="0"/>
    <x v="1"/>
    <x v="0"/>
    <n v="57"/>
    <d v="1996-02-18T00:00:00"/>
    <n v="18"/>
    <n v="2"/>
    <x v="9"/>
    <x v="14"/>
    <n v="75354"/>
    <x v="0"/>
    <n v="0"/>
    <n v="0"/>
    <x v="0"/>
    <s v="Austin"/>
    <d v="1996-12-14T00:00:00"/>
    <x v="1"/>
  </r>
  <r>
    <s v="E03332"/>
    <x v="693"/>
    <x v="22"/>
    <x v="4"/>
    <x v="0"/>
    <x v="1"/>
    <x v="1"/>
    <n v="50"/>
    <d v="2021-09-06T00:00:00"/>
    <n v="6"/>
    <n v="9"/>
    <x v="2"/>
    <x v="3"/>
    <n v="83418"/>
    <x v="0"/>
    <n v="0"/>
    <n v="0"/>
    <x v="2"/>
    <s v="Shanghai"/>
    <s v=""/>
    <x v="0"/>
  </r>
  <r>
    <s v="E03278"/>
    <x v="694"/>
    <x v="27"/>
    <x v="4"/>
    <x v="1"/>
    <x v="1"/>
    <x v="0"/>
    <n v="45"/>
    <d v="2017-11-03T00:00:00"/>
    <n v="3"/>
    <n v="11"/>
    <x v="1"/>
    <x v="1"/>
    <n v="66660"/>
    <x v="2"/>
    <n v="0"/>
    <n v="0"/>
    <x v="0"/>
    <s v="Austin"/>
    <s v=""/>
    <x v="0"/>
  </r>
  <r>
    <s v="E03240"/>
    <x v="695"/>
    <x v="4"/>
    <x v="4"/>
    <x v="2"/>
    <x v="0"/>
    <x v="2"/>
    <n v="42"/>
    <d v="2010-11-29T00:00:00"/>
    <n v="29"/>
    <n v="11"/>
    <x v="1"/>
    <x v="18"/>
    <n v="186725"/>
    <x v="1"/>
    <n v="0.32"/>
    <n v="59752"/>
    <x v="1"/>
    <s v="Manaus"/>
    <s v=""/>
    <x v="0"/>
  </r>
  <r>
    <s v="E00555"/>
    <x v="696"/>
    <x v="23"/>
    <x v="4"/>
    <x v="1"/>
    <x v="1"/>
    <x v="1"/>
    <n v="45"/>
    <d v="2006-12-18T00:00:00"/>
    <n v="18"/>
    <n v="12"/>
    <x v="8"/>
    <x v="16"/>
    <n v="68337"/>
    <x v="2"/>
    <n v="0"/>
    <n v="0"/>
    <x v="2"/>
    <s v="Chongqing"/>
    <s v=""/>
    <x v="0"/>
  </r>
  <r>
    <s v="E03149"/>
    <x v="697"/>
    <x v="28"/>
    <x v="4"/>
    <x v="1"/>
    <x v="1"/>
    <x v="0"/>
    <n v="26"/>
    <d v="2021-03-11T00:00:00"/>
    <n v="11"/>
    <n v="3"/>
    <x v="5"/>
    <x v="3"/>
    <n v="74170"/>
    <x v="0"/>
    <n v="0"/>
    <n v="0"/>
    <x v="0"/>
    <s v="Austin"/>
    <s v=""/>
    <x v="0"/>
  </r>
  <r>
    <s v="E04380"/>
    <x v="698"/>
    <x v="0"/>
    <x v="4"/>
    <x v="1"/>
    <x v="1"/>
    <x v="0"/>
    <n v="51"/>
    <d v="2020-03-13T00:00:00"/>
    <n v="13"/>
    <n v="3"/>
    <x v="5"/>
    <x v="4"/>
    <n v="107195"/>
    <x v="0"/>
    <n v="0.09"/>
    <n v="9647.5499999999993"/>
    <x v="0"/>
    <s v="Austin"/>
    <s v=""/>
    <x v="0"/>
  </r>
  <r>
    <s v="E02035"/>
    <x v="699"/>
    <x v="29"/>
    <x v="4"/>
    <x v="0"/>
    <x v="0"/>
    <x v="1"/>
    <n v="45"/>
    <d v="2010-03-16T00:00:00"/>
    <n v="16"/>
    <n v="3"/>
    <x v="5"/>
    <x v="18"/>
    <n v="88182"/>
    <x v="0"/>
    <n v="0"/>
    <n v="0"/>
    <x v="2"/>
    <s v="Chengdu"/>
    <s v=""/>
    <x v="0"/>
  </r>
  <r>
    <s v="E03595"/>
    <x v="700"/>
    <x v="21"/>
    <x v="4"/>
    <x v="1"/>
    <x v="0"/>
    <x v="0"/>
    <n v="61"/>
    <d v="2019-08-26T00:00:00"/>
    <n v="26"/>
    <n v="8"/>
    <x v="11"/>
    <x v="0"/>
    <n v="75780"/>
    <x v="0"/>
    <n v="0"/>
    <n v="0"/>
    <x v="0"/>
    <s v="Seattle"/>
    <s v=""/>
    <x v="0"/>
  </r>
  <r>
    <s v="E02135"/>
    <x v="701"/>
    <x v="22"/>
    <x v="4"/>
    <x v="3"/>
    <x v="0"/>
    <x v="2"/>
    <n v="30"/>
    <d v="2017-02-11T00:00:00"/>
    <n v="11"/>
    <n v="2"/>
    <x v="9"/>
    <x v="1"/>
    <n v="92058"/>
    <x v="0"/>
    <n v="0"/>
    <n v="0"/>
    <x v="0"/>
    <s v="Austin"/>
    <s v=""/>
    <x v="0"/>
  </r>
  <r>
    <s v="E02217"/>
    <x v="702"/>
    <x v="23"/>
    <x v="4"/>
    <x v="3"/>
    <x v="0"/>
    <x v="3"/>
    <n v="61"/>
    <d v="2004-01-27T00:00:00"/>
    <n v="27"/>
    <n v="1"/>
    <x v="0"/>
    <x v="20"/>
    <n v="88478"/>
    <x v="0"/>
    <n v="0"/>
    <n v="0"/>
    <x v="0"/>
    <s v="Austin"/>
    <s v=""/>
    <x v="0"/>
  </r>
  <r>
    <s v="E03519"/>
    <x v="703"/>
    <x v="19"/>
    <x v="4"/>
    <x v="1"/>
    <x v="1"/>
    <x v="1"/>
    <n v="48"/>
    <d v="2014-04-20T00:00:00"/>
    <n v="20"/>
    <n v="4"/>
    <x v="4"/>
    <x v="7"/>
    <n v="91679"/>
    <x v="0"/>
    <n v="7.0000000000000007E-2"/>
    <n v="6417.5300000000007"/>
    <x v="2"/>
    <s v="Chongqing"/>
    <s v=""/>
    <x v="0"/>
  </r>
  <r>
    <s v="E01125"/>
    <x v="704"/>
    <x v="24"/>
    <x v="4"/>
    <x v="0"/>
    <x v="0"/>
    <x v="1"/>
    <n v="34"/>
    <d v="2018-11-10T00:00:00"/>
    <n v="10"/>
    <n v="11"/>
    <x v="1"/>
    <x v="8"/>
    <n v="61944"/>
    <x v="2"/>
    <n v="0"/>
    <n v="0"/>
    <x v="2"/>
    <s v="Shanghai"/>
    <s v=""/>
    <x v="0"/>
  </r>
  <r>
    <s v="E00102"/>
    <x v="705"/>
    <x v="23"/>
    <x v="4"/>
    <x v="1"/>
    <x v="1"/>
    <x v="2"/>
    <n v="36"/>
    <d v="2021-01-21T00:00:00"/>
    <n v="21"/>
    <n v="1"/>
    <x v="0"/>
    <x v="3"/>
    <n v="90333"/>
    <x v="0"/>
    <n v="0"/>
    <n v="0"/>
    <x v="1"/>
    <s v="Rio de Janerio"/>
    <s v=""/>
    <x v="0"/>
  </r>
  <r>
    <s v="E03455"/>
    <x v="706"/>
    <x v="26"/>
    <x v="4"/>
    <x v="2"/>
    <x v="1"/>
    <x v="0"/>
    <n v="52"/>
    <d v="2005-02-23T00:00:00"/>
    <n v="23"/>
    <n v="2"/>
    <x v="9"/>
    <x v="24"/>
    <n v="45286"/>
    <x v="2"/>
    <n v="0"/>
    <n v="0"/>
    <x v="0"/>
    <s v="Chicago"/>
    <s v=""/>
    <x v="0"/>
  </r>
  <r>
    <s v="E02274"/>
    <x v="707"/>
    <x v="30"/>
    <x v="4"/>
    <x v="0"/>
    <x v="1"/>
    <x v="0"/>
    <n v="36"/>
    <d v="2010-08-23T00:00:00"/>
    <n v="23"/>
    <n v="8"/>
    <x v="11"/>
    <x v="18"/>
    <n v="61310"/>
    <x v="2"/>
    <n v="0"/>
    <n v="0"/>
    <x v="0"/>
    <s v="Phoenix"/>
    <s v=""/>
    <x v="0"/>
  </r>
  <r>
    <s v="E02848"/>
    <x v="345"/>
    <x v="25"/>
    <x v="4"/>
    <x v="2"/>
    <x v="0"/>
    <x v="1"/>
    <n v="55"/>
    <d v="2016-11-09T00:00:00"/>
    <n v="9"/>
    <n v="11"/>
    <x v="1"/>
    <x v="15"/>
    <n v="87851"/>
    <x v="0"/>
    <n v="0"/>
    <n v="0"/>
    <x v="2"/>
    <s v="Chongqing"/>
    <s v=""/>
    <x v="0"/>
  </r>
  <r>
    <s v="E03296"/>
    <x v="708"/>
    <x v="27"/>
    <x v="4"/>
    <x v="1"/>
    <x v="1"/>
    <x v="1"/>
    <n v="39"/>
    <d v="2020-04-22T00:00:00"/>
    <n v="22"/>
    <n v="4"/>
    <x v="4"/>
    <x v="4"/>
    <n v="90535"/>
    <x v="0"/>
    <n v="0"/>
    <n v="0"/>
    <x v="0"/>
    <s v="Miami"/>
    <s v=""/>
    <x v="0"/>
  </r>
  <r>
    <s v="E01339"/>
    <x v="709"/>
    <x v="24"/>
    <x v="4"/>
    <x v="0"/>
    <x v="0"/>
    <x v="2"/>
    <n v="26"/>
    <d v="2019-04-14T00:00:00"/>
    <n v="14"/>
    <n v="4"/>
    <x v="4"/>
    <x v="0"/>
    <n v="74467"/>
    <x v="0"/>
    <n v="0"/>
    <n v="0"/>
    <x v="0"/>
    <s v="Columbus"/>
    <d v="2021-01-15T00:00:00"/>
    <x v="1"/>
  </r>
  <r>
    <s v="E00869"/>
    <x v="710"/>
    <x v="22"/>
    <x v="4"/>
    <x v="0"/>
    <x v="1"/>
    <x v="1"/>
    <n v="33"/>
    <d v="2017-10-21T00:00:00"/>
    <n v="21"/>
    <n v="10"/>
    <x v="10"/>
    <x v="1"/>
    <n v="69332"/>
    <x v="2"/>
    <n v="0"/>
    <n v="0"/>
    <x v="0"/>
    <s v="Columbus"/>
    <s v=""/>
    <x v="0"/>
  </r>
  <r>
    <s v="E04978"/>
    <x v="711"/>
    <x v="21"/>
    <x v="4"/>
    <x v="2"/>
    <x v="1"/>
    <x v="0"/>
    <n v="45"/>
    <d v="2009-04-05T00:00:00"/>
    <n v="5"/>
    <n v="4"/>
    <x v="4"/>
    <x v="22"/>
    <n v="64505"/>
    <x v="2"/>
    <n v="0"/>
    <n v="0"/>
    <x v="0"/>
    <s v="Miami"/>
    <s v=""/>
    <x v="0"/>
  </r>
  <r>
    <s v="E04089"/>
    <x v="712"/>
    <x v="6"/>
    <x v="4"/>
    <x v="0"/>
    <x v="0"/>
    <x v="1"/>
    <n v="46"/>
    <d v="2017-12-16T00:00:00"/>
    <n v="16"/>
    <n v="12"/>
    <x v="8"/>
    <x v="1"/>
    <n v="136716"/>
    <x v="0"/>
    <n v="0.12"/>
    <n v="16405.919999999998"/>
    <x v="0"/>
    <s v="Austin"/>
    <s v=""/>
    <x v="0"/>
  </r>
  <r>
    <s v="E01722"/>
    <x v="713"/>
    <x v="0"/>
    <x v="4"/>
    <x v="0"/>
    <x v="0"/>
    <x v="1"/>
    <n v="45"/>
    <d v="2015-01-22T00:00:00"/>
    <n v="22"/>
    <n v="1"/>
    <x v="0"/>
    <x v="2"/>
    <n v="101288"/>
    <x v="0"/>
    <n v="0.1"/>
    <n v="10128.800000000001"/>
    <x v="0"/>
    <s v="Phoenix"/>
    <s v=""/>
    <x v="0"/>
  </r>
  <r>
    <s v="E00640"/>
    <x v="714"/>
    <x v="22"/>
    <x v="4"/>
    <x v="0"/>
    <x v="1"/>
    <x v="3"/>
    <n v="37"/>
    <d v="2016-04-27T00:00:00"/>
    <n v="27"/>
    <n v="4"/>
    <x v="4"/>
    <x v="15"/>
    <n v="91400"/>
    <x v="0"/>
    <n v="0"/>
    <n v="0"/>
    <x v="0"/>
    <s v="Chicago"/>
    <s v=""/>
    <x v="0"/>
  </r>
  <r>
    <s v="E04670"/>
    <x v="715"/>
    <x v="28"/>
    <x v="4"/>
    <x v="1"/>
    <x v="0"/>
    <x v="1"/>
    <n v="34"/>
    <d v="2019-09-20T00:00:00"/>
    <n v="20"/>
    <n v="9"/>
    <x v="2"/>
    <x v="0"/>
    <n v="94735"/>
    <x v="0"/>
    <n v="0"/>
    <n v="0"/>
    <x v="2"/>
    <s v="Beijing"/>
    <s v=""/>
    <x v="0"/>
  </r>
  <r>
    <s v="E02888"/>
    <x v="716"/>
    <x v="6"/>
    <x v="4"/>
    <x v="1"/>
    <x v="0"/>
    <x v="2"/>
    <n v="33"/>
    <d v="2012-12-24T00:00:00"/>
    <n v="24"/>
    <n v="12"/>
    <x v="8"/>
    <x v="21"/>
    <n v="132544"/>
    <x v="0"/>
    <n v="0.1"/>
    <n v="13254.400000000001"/>
    <x v="1"/>
    <s v="Rio de Janerio"/>
    <s v=""/>
    <x v="0"/>
  </r>
  <r>
    <s v="E01611"/>
    <x v="717"/>
    <x v="19"/>
    <x v="4"/>
    <x v="1"/>
    <x v="1"/>
    <x v="1"/>
    <n v="36"/>
    <d v="2014-11-29T00:00:00"/>
    <n v="29"/>
    <n v="11"/>
    <x v="1"/>
    <x v="7"/>
    <n v="88730"/>
    <x v="0"/>
    <n v="0.08"/>
    <n v="7098.4000000000005"/>
    <x v="2"/>
    <s v="Chongqing"/>
    <s v=""/>
    <x v="0"/>
  </r>
  <r>
    <s v="E03168"/>
    <x v="718"/>
    <x v="6"/>
    <x v="4"/>
    <x v="0"/>
    <x v="1"/>
    <x v="1"/>
    <n v="53"/>
    <d v="1997-04-12T00:00:00"/>
    <n v="12"/>
    <n v="4"/>
    <x v="4"/>
    <x v="27"/>
    <n v="154388"/>
    <x v="1"/>
    <n v="0.1"/>
    <n v="15438.800000000001"/>
    <x v="0"/>
    <s v="Seattle"/>
    <s v=""/>
    <x v="0"/>
  </r>
  <r>
    <s v="E03691"/>
    <x v="719"/>
    <x v="27"/>
    <x v="4"/>
    <x v="1"/>
    <x v="0"/>
    <x v="2"/>
    <n v="55"/>
    <d v="1993-11-17T00:00:00"/>
    <n v="17"/>
    <n v="11"/>
    <x v="1"/>
    <x v="29"/>
    <n v="80170"/>
    <x v="0"/>
    <n v="0"/>
    <n v="0"/>
    <x v="0"/>
    <s v="Miami"/>
    <s v=""/>
    <x v="0"/>
  </r>
  <r>
    <s v="E00559"/>
    <x v="720"/>
    <x v="23"/>
    <x v="4"/>
    <x v="1"/>
    <x v="1"/>
    <x v="2"/>
    <n v="36"/>
    <d v="2016-11-03T00:00:00"/>
    <n v="3"/>
    <n v="11"/>
    <x v="1"/>
    <x v="15"/>
    <n v="94618"/>
    <x v="0"/>
    <n v="0"/>
    <n v="0"/>
    <x v="0"/>
    <s v="Columbus"/>
    <s v=""/>
    <x v="0"/>
  </r>
  <r>
    <s v="E02221"/>
    <x v="721"/>
    <x v="26"/>
    <x v="4"/>
    <x v="1"/>
    <x v="0"/>
    <x v="2"/>
    <n v="29"/>
    <d v="2016-05-19T00:00:00"/>
    <n v="19"/>
    <n v="5"/>
    <x v="7"/>
    <x v="15"/>
    <n v="52693"/>
    <x v="2"/>
    <n v="0"/>
    <n v="0"/>
    <x v="1"/>
    <s v="Rio de Janerio"/>
    <s v=""/>
    <x v="0"/>
  </r>
  <r>
    <s v="E00126"/>
    <x v="722"/>
    <x v="30"/>
    <x v="4"/>
    <x v="2"/>
    <x v="1"/>
    <x v="0"/>
    <n v="58"/>
    <d v="2016-04-26T00:00:00"/>
    <n v="26"/>
    <n v="4"/>
    <x v="4"/>
    <x v="15"/>
    <n v="72045"/>
    <x v="0"/>
    <n v="0"/>
    <n v="0"/>
    <x v="0"/>
    <s v="Phoenix"/>
    <s v=""/>
    <x v="0"/>
  </r>
  <r>
    <s v="E00481"/>
    <x v="723"/>
    <x v="23"/>
    <x v="4"/>
    <x v="2"/>
    <x v="0"/>
    <x v="0"/>
    <n v="61"/>
    <d v="2016-03-08T00:00:00"/>
    <n v="8"/>
    <n v="3"/>
    <x v="5"/>
    <x v="15"/>
    <n v="96566"/>
    <x v="0"/>
    <n v="0"/>
    <n v="0"/>
    <x v="0"/>
    <s v="Columbus"/>
    <s v=""/>
    <x v="0"/>
  </r>
  <r>
    <s v="E02833"/>
    <x v="724"/>
    <x v="26"/>
    <x v="4"/>
    <x v="2"/>
    <x v="0"/>
    <x v="2"/>
    <n v="45"/>
    <d v="2001-08-23T00:00:00"/>
    <n v="23"/>
    <n v="8"/>
    <x v="11"/>
    <x v="12"/>
    <n v="54994"/>
    <x v="2"/>
    <n v="0"/>
    <n v="0"/>
    <x v="0"/>
    <s v="Columbus"/>
    <s v=""/>
    <x v="0"/>
  </r>
  <r>
    <s v="E03902"/>
    <x v="725"/>
    <x v="30"/>
    <x v="4"/>
    <x v="3"/>
    <x v="1"/>
    <x v="0"/>
    <n v="40"/>
    <d v="2012-02-05T00:00:00"/>
    <n v="5"/>
    <n v="2"/>
    <x v="9"/>
    <x v="21"/>
    <n v="61523"/>
    <x v="2"/>
    <n v="0"/>
    <n v="0"/>
    <x v="0"/>
    <s v="Columbus"/>
    <s v=""/>
    <x v="0"/>
  </r>
  <r>
    <s v="E00287"/>
    <x v="726"/>
    <x v="28"/>
    <x v="4"/>
    <x v="3"/>
    <x v="0"/>
    <x v="2"/>
    <n v="48"/>
    <d v="2008-07-06T00:00:00"/>
    <n v="6"/>
    <n v="7"/>
    <x v="3"/>
    <x v="13"/>
    <n v="94815"/>
    <x v="0"/>
    <n v="0"/>
    <n v="0"/>
    <x v="0"/>
    <s v="Chicago"/>
    <s v=""/>
    <x v="0"/>
  </r>
  <r>
    <s v="E03247"/>
    <x v="727"/>
    <x v="4"/>
    <x v="4"/>
    <x v="1"/>
    <x v="1"/>
    <x v="1"/>
    <n v="57"/>
    <d v="2016-11-11T00:00:00"/>
    <n v="11"/>
    <n v="11"/>
    <x v="1"/>
    <x v="15"/>
    <n v="246589"/>
    <x v="1"/>
    <n v="0.33"/>
    <n v="81374.37000000001"/>
    <x v="0"/>
    <s v="Phoenix"/>
    <d v="2017-03-26T00:00:00"/>
    <x v="1"/>
  </r>
  <r>
    <s v="E00156"/>
    <x v="728"/>
    <x v="6"/>
    <x v="4"/>
    <x v="2"/>
    <x v="1"/>
    <x v="0"/>
    <n v="46"/>
    <d v="2002-01-09T00:00:00"/>
    <n v="9"/>
    <n v="1"/>
    <x v="0"/>
    <x v="23"/>
    <n v="148035"/>
    <x v="1"/>
    <n v="0.14000000000000001"/>
    <n v="20724.900000000001"/>
    <x v="0"/>
    <s v="Phoenix"/>
    <s v=""/>
    <x v="0"/>
  </r>
  <r>
    <s v="E01578"/>
    <x v="729"/>
    <x v="6"/>
    <x v="4"/>
    <x v="2"/>
    <x v="0"/>
    <x v="1"/>
    <n v="37"/>
    <d v="2010-11-29T00:00:00"/>
    <n v="29"/>
    <n v="11"/>
    <x v="1"/>
    <x v="18"/>
    <n v="146961"/>
    <x v="1"/>
    <n v="0.11"/>
    <n v="16165.710000000001"/>
    <x v="0"/>
    <s v="Columbus"/>
    <s v=""/>
    <x v="0"/>
  </r>
  <r>
    <s v="E03058"/>
    <x v="730"/>
    <x v="18"/>
    <x v="4"/>
    <x v="0"/>
    <x v="0"/>
    <x v="0"/>
    <n v="30"/>
    <d v="2015-06-14T00:00:00"/>
    <n v="14"/>
    <n v="6"/>
    <x v="6"/>
    <x v="2"/>
    <n v="67489"/>
    <x v="2"/>
    <n v="0"/>
    <n v="0"/>
    <x v="0"/>
    <s v="Chicago"/>
    <s v=""/>
    <x v="0"/>
  </r>
  <r>
    <s v="E04762"/>
    <x v="731"/>
    <x v="2"/>
    <x v="4"/>
    <x v="0"/>
    <x v="1"/>
    <x v="0"/>
    <n v="46"/>
    <d v="2018-10-06T00:00:00"/>
    <n v="6"/>
    <n v="10"/>
    <x v="10"/>
    <x v="8"/>
    <n v="166259"/>
    <x v="1"/>
    <n v="0.17"/>
    <n v="28264.030000000002"/>
    <x v="0"/>
    <s v="Chicago"/>
    <s v=""/>
    <x v="0"/>
  </r>
  <r>
    <s v="E01148"/>
    <x v="732"/>
    <x v="26"/>
    <x v="4"/>
    <x v="3"/>
    <x v="1"/>
    <x v="1"/>
    <n v="55"/>
    <d v="2009-01-07T00:00:00"/>
    <n v="7"/>
    <n v="1"/>
    <x v="0"/>
    <x v="22"/>
    <n v="47032"/>
    <x v="2"/>
    <n v="0"/>
    <n v="0"/>
    <x v="0"/>
    <s v="Columbus"/>
    <s v=""/>
    <x v="0"/>
  </r>
  <r>
    <s v="E00549"/>
    <x v="733"/>
    <x v="4"/>
    <x v="5"/>
    <x v="2"/>
    <x v="1"/>
    <x v="1"/>
    <n v="41"/>
    <d v="2013-03-13T00:00:00"/>
    <n v="13"/>
    <n v="3"/>
    <x v="5"/>
    <x v="11"/>
    <n v="249270"/>
    <x v="1"/>
    <n v="0.3"/>
    <n v="74781"/>
    <x v="0"/>
    <s v="Seattle"/>
    <s v=""/>
    <x v="0"/>
  </r>
  <r>
    <s v="E00884"/>
    <x v="734"/>
    <x v="6"/>
    <x v="5"/>
    <x v="1"/>
    <x v="1"/>
    <x v="2"/>
    <n v="64"/>
    <d v="2003-12-01T00:00:00"/>
    <n v="1"/>
    <n v="12"/>
    <x v="8"/>
    <x v="10"/>
    <n v="154828"/>
    <x v="1"/>
    <n v="0.13"/>
    <n v="20127.64"/>
    <x v="0"/>
    <s v="Seattle"/>
    <s v=""/>
    <x v="0"/>
  </r>
  <r>
    <s v="E01628"/>
    <x v="735"/>
    <x v="4"/>
    <x v="5"/>
    <x v="2"/>
    <x v="0"/>
    <x v="0"/>
    <n v="27"/>
    <d v="2019-10-20T00:00:00"/>
    <n v="20"/>
    <n v="10"/>
    <x v="10"/>
    <x v="0"/>
    <n v="256420"/>
    <x v="1"/>
    <n v="0.3"/>
    <n v="76926"/>
    <x v="0"/>
    <s v="Phoenix"/>
    <s v=""/>
    <x v="0"/>
  </r>
  <r>
    <s v="E03749"/>
    <x v="736"/>
    <x v="0"/>
    <x v="5"/>
    <x v="1"/>
    <x v="1"/>
    <x v="0"/>
    <n v="53"/>
    <d v="2013-11-23T00:00:00"/>
    <n v="23"/>
    <n v="11"/>
    <x v="1"/>
    <x v="11"/>
    <n v="113135"/>
    <x v="0"/>
    <n v="0.05"/>
    <n v="5656.75"/>
    <x v="0"/>
    <s v="Austin"/>
    <s v=""/>
    <x v="0"/>
  </r>
  <r>
    <s v="E00586"/>
    <x v="737"/>
    <x v="6"/>
    <x v="5"/>
    <x v="2"/>
    <x v="1"/>
    <x v="0"/>
    <n v="29"/>
    <d v="2019-05-24T00:00:00"/>
    <n v="24"/>
    <n v="5"/>
    <x v="7"/>
    <x v="0"/>
    <n v="122350"/>
    <x v="0"/>
    <n v="0.12"/>
    <n v="14682"/>
    <x v="0"/>
    <s v="Phoenix"/>
    <s v=""/>
    <x v="0"/>
  </r>
  <r>
    <s v="E00415"/>
    <x v="738"/>
    <x v="3"/>
    <x v="5"/>
    <x v="0"/>
    <x v="1"/>
    <x v="3"/>
    <n v="27"/>
    <d v="2021-09-21T00:00:00"/>
    <n v="21"/>
    <n v="9"/>
    <x v="2"/>
    <x v="3"/>
    <n v="68728"/>
    <x v="2"/>
    <n v="0"/>
    <n v="0"/>
    <x v="0"/>
    <s v="Phoenix"/>
    <s v=""/>
    <x v="0"/>
  </r>
  <r>
    <s v="E04207"/>
    <x v="739"/>
    <x v="3"/>
    <x v="5"/>
    <x v="0"/>
    <x v="0"/>
    <x v="2"/>
    <n v="35"/>
    <d v="2011-05-15T00:00:00"/>
    <n v="15"/>
    <n v="5"/>
    <x v="7"/>
    <x v="9"/>
    <n v="66889"/>
    <x v="2"/>
    <n v="0"/>
    <n v="0"/>
    <x v="0"/>
    <s v="Columbus"/>
    <s v=""/>
    <x v="0"/>
  </r>
  <r>
    <s v="E00716"/>
    <x v="740"/>
    <x v="6"/>
    <x v="5"/>
    <x v="2"/>
    <x v="0"/>
    <x v="1"/>
    <n v="45"/>
    <d v="2021-03-11T00:00:00"/>
    <n v="11"/>
    <n v="3"/>
    <x v="5"/>
    <x v="3"/>
    <n v="135062"/>
    <x v="0"/>
    <n v="0.15"/>
    <n v="20259.3"/>
    <x v="2"/>
    <s v="Chengdu"/>
    <s v=""/>
    <x v="0"/>
  </r>
  <r>
    <s v="E04798"/>
    <x v="741"/>
    <x v="0"/>
    <x v="5"/>
    <x v="2"/>
    <x v="1"/>
    <x v="1"/>
    <n v="30"/>
    <d v="2016-04-24T00:00:00"/>
    <n v="24"/>
    <n v="4"/>
    <x v="4"/>
    <x v="15"/>
    <n v="120341"/>
    <x v="0"/>
    <n v="7.0000000000000007E-2"/>
    <n v="8423.8700000000008"/>
    <x v="0"/>
    <s v="Seattle"/>
    <s v=""/>
    <x v="0"/>
  </r>
  <r>
    <s v="E00791"/>
    <x v="742"/>
    <x v="4"/>
    <x v="5"/>
    <x v="2"/>
    <x v="0"/>
    <x v="2"/>
    <n v="57"/>
    <d v="2003-07-26T00:00:00"/>
    <n v="26"/>
    <n v="7"/>
    <x v="3"/>
    <x v="10"/>
    <n v="206624"/>
    <x v="1"/>
    <n v="0.4"/>
    <n v="82649.600000000006"/>
    <x v="1"/>
    <s v="Sao Paulo"/>
    <s v=""/>
    <x v="0"/>
  </r>
  <r>
    <s v="E00935"/>
    <x v="743"/>
    <x v="3"/>
    <x v="5"/>
    <x v="3"/>
    <x v="0"/>
    <x v="3"/>
    <n v="41"/>
    <d v="2016-09-13T00:00:00"/>
    <n v="13"/>
    <n v="9"/>
    <x v="2"/>
    <x v="15"/>
    <n v="64847"/>
    <x v="2"/>
    <n v="0"/>
    <n v="0"/>
    <x v="0"/>
    <s v="Miami"/>
    <s v=""/>
    <x v="0"/>
  </r>
  <r>
    <s v="E00440"/>
    <x v="744"/>
    <x v="0"/>
    <x v="5"/>
    <x v="2"/>
    <x v="0"/>
    <x v="1"/>
    <n v="27"/>
    <d v="2018-09-25T00:00:00"/>
    <n v="25"/>
    <n v="9"/>
    <x v="2"/>
    <x v="8"/>
    <n v="114441"/>
    <x v="0"/>
    <n v="0.1"/>
    <n v="11444.1"/>
    <x v="2"/>
    <s v="Chongqing"/>
    <d v="2019-12-22T00:00:00"/>
    <x v="1"/>
  </r>
  <r>
    <s v="E04131"/>
    <x v="745"/>
    <x v="1"/>
    <x v="5"/>
    <x v="3"/>
    <x v="1"/>
    <x v="2"/>
    <n v="42"/>
    <d v="2021-01-02T00:00:00"/>
    <n v="2"/>
    <n v="1"/>
    <x v="0"/>
    <x v="3"/>
    <n v="94430"/>
    <x v="0"/>
    <n v="0"/>
    <n v="0"/>
    <x v="0"/>
    <s v="Seattle"/>
    <s v=""/>
    <x v="0"/>
  </r>
  <r>
    <s v="E03061"/>
    <x v="746"/>
    <x v="0"/>
    <x v="5"/>
    <x v="0"/>
    <x v="1"/>
    <x v="0"/>
    <n v="65"/>
    <d v="2011-09-07T00:00:00"/>
    <n v="7"/>
    <n v="9"/>
    <x v="2"/>
    <x v="9"/>
    <n v="104903"/>
    <x v="0"/>
    <n v="0.1"/>
    <n v="10490.300000000001"/>
    <x v="0"/>
    <s v="Columbus"/>
    <s v=""/>
    <x v="0"/>
  </r>
  <r>
    <s v="E04769"/>
    <x v="747"/>
    <x v="1"/>
    <x v="5"/>
    <x v="3"/>
    <x v="1"/>
    <x v="1"/>
    <n v="39"/>
    <d v="2007-11-05T00:00:00"/>
    <n v="5"/>
    <n v="11"/>
    <x v="1"/>
    <x v="5"/>
    <n v="99017"/>
    <x v="0"/>
    <n v="0"/>
    <n v="0"/>
    <x v="2"/>
    <s v="Beijing"/>
    <s v=""/>
    <x v="0"/>
  </r>
  <r>
    <s v="E00170"/>
    <x v="748"/>
    <x v="1"/>
    <x v="5"/>
    <x v="1"/>
    <x v="1"/>
    <x v="0"/>
    <n v="35"/>
    <d v="2019-09-07T00:00:00"/>
    <n v="7"/>
    <n v="9"/>
    <x v="2"/>
    <x v="0"/>
    <n v="70992"/>
    <x v="0"/>
    <n v="0"/>
    <n v="0"/>
    <x v="0"/>
    <s v="Austin"/>
    <s v=""/>
    <x v="0"/>
  </r>
  <r>
    <s v="E03394"/>
    <x v="749"/>
    <x v="4"/>
    <x v="5"/>
    <x v="1"/>
    <x v="0"/>
    <x v="1"/>
    <n v="40"/>
    <d v="2009-02-28T00:00:00"/>
    <n v="28"/>
    <n v="2"/>
    <x v="9"/>
    <x v="22"/>
    <n v="242919"/>
    <x v="1"/>
    <n v="0.31"/>
    <n v="75304.89"/>
    <x v="2"/>
    <s v="Chongqing"/>
    <s v=""/>
    <x v="0"/>
  </r>
  <r>
    <s v="E04630"/>
    <x v="750"/>
    <x v="0"/>
    <x v="5"/>
    <x v="0"/>
    <x v="1"/>
    <x v="0"/>
    <n v="59"/>
    <d v="2007-04-25T00:00:00"/>
    <n v="25"/>
    <n v="4"/>
    <x v="4"/>
    <x v="5"/>
    <n v="129708"/>
    <x v="0"/>
    <n v="0.05"/>
    <n v="6485.4000000000005"/>
    <x v="0"/>
    <s v="Miami"/>
    <s v=""/>
    <x v="0"/>
  </r>
  <r>
    <s v="E00874"/>
    <x v="751"/>
    <x v="0"/>
    <x v="5"/>
    <x v="2"/>
    <x v="0"/>
    <x v="1"/>
    <n v="55"/>
    <d v="1994-09-18T00:00:00"/>
    <n v="18"/>
    <n v="9"/>
    <x v="2"/>
    <x v="17"/>
    <n v="102270"/>
    <x v="0"/>
    <n v="0.1"/>
    <n v="10227"/>
    <x v="0"/>
    <s v="Chicago"/>
    <s v=""/>
    <x v="0"/>
  </r>
  <r>
    <s v="E03446"/>
    <x v="752"/>
    <x v="0"/>
    <x v="5"/>
    <x v="2"/>
    <x v="0"/>
    <x v="0"/>
    <n v="51"/>
    <d v="2020-07-02T00:00:00"/>
    <n v="2"/>
    <n v="7"/>
    <x v="3"/>
    <x v="4"/>
    <n v="100099"/>
    <x v="0"/>
    <n v="0.08"/>
    <n v="8007.92"/>
    <x v="0"/>
    <s v="Miami"/>
    <s v=""/>
    <x v="0"/>
  </r>
  <r>
    <s v="E01631"/>
    <x v="753"/>
    <x v="1"/>
    <x v="5"/>
    <x v="1"/>
    <x v="1"/>
    <x v="1"/>
    <n v="47"/>
    <d v="2017-07-12T00:00:00"/>
    <n v="12"/>
    <n v="7"/>
    <x v="3"/>
    <x v="1"/>
    <n v="70996"/>
    <x v="0"/>
    <n v="0"/>
    <n v="0"/>
    <x v="2"/>
    <s v="Chengdu"/>
    <s v=""/>
    <x v="0"/>
  </r>
  <r>
    <s v="E03719"/>
    <x v="754"/>
    <x v="5"/>
    <x v="5"/>
    <x v="3"/>
    <x v="0"/>
    <x v="0"/>
    <n v="55"/>
    <d v="2004-12-07T00:00:00"/>
    <n v="7"/>
    <n v="12"/>
    <x v="8"/>
    <x v="20"/>
    <n v="40752"/>
    <x v="2"/>
    <n v="0"/>
    <n v="0"/>
    <x v="0"/>
    <s v="Phoenix"/>
    <s v=""/>
    <x v="0"/>
  </r>
  <r>
    <s v="E02803"/>
    <x v="755"/>
    <x v="5"/>
    <x v="5"/>
    <x v="1"/>
    <x v="0"/>
    <x v="2"/>
    <n v="38"/>
    <d v="2016-05-02T00:00:00"/>
    <n v="2"/>
    <n v="5"/>
    <x v="7"/>
    <x v="15"/>
    <n v="50784"/>
    <x v="2"/>
    <n v="0"/>
    <n v="0"/>
    <x v="1"/>
    <s v="Rio de Janerio"/>
    <s v=""/>
    <x v="0"/>
  </r>
  <r>
    <s v="E03520"/>
    <x v="756"/>
    <x v="5"/>
    <x v="5"/>
    <x v="0"/>
    <x v="0"/>
    <x v="2"/>
    <n v="30"/>
    <d v="2018-06-21T00:00:00"/>
    <n v="21"/>
    <n v="6"/>
    <x v="6"/>
    <x v="8"/>
    <n v="56154"/>
    <x v="2"/>
    <n v="0"/>
    <n v="0"/>
    <x v="1"/>
    <s v="Sao Paulo"/>
    <s v=""/>
    <x v="0"/>
  </r>
  <r>
    <s v="E02639"/>
    <x v="757"/>
    <x v="4"/>
    <x v="5"/>
    <x v="3"/>
    <x v="1"/>
    <x v="3"/>
    <n v="30"/>
    <d v="2016-09-21T00:00:00"/>
    <n v="21"/>
    <n v="9"/>
    <x v="2"/>
    <x v="15"/>
    <n v="221217"/>
    <x v="1"/>
    <n v="0.32"/>
    <n v="70789.440000000002"/>
    <x v="0"/>
    <s v="Columbus"/>
    <d v="2017-09-25T00:00:00"/>
    <x v="1"/>
  </r>
  <r>
    <s v="E04342"/>
    <x v="758"/>
    <x v="4"/>
    <x v="5"/>
    <x v="1"/>
    <x v="1"/>
    <x v="0"/>
    <n v="29"/>
    <d v="2017-01-05T00:00:00"/>
    <n v="5"/>
    <n v="1"/>
    <x v="0"/>
    <x v="1"/>
    <n v="190401"/>
    <x v="1"/>
    <n v="0.37"/>
    <n v="70448.37"/>
    <x v="0"/>
    <s v="Columbus"/>
    <s v=""/>
    <x v="0"/>
  </r>
  <r>
    <s v="E04035"/>
    <x v="759"/>
    <x v="1"/>
    <x v="5"/>
    <x v="2"/>
    <x v="1"/>
    <x v="0"/>
    <n v="34"/>
    <d v="2012-06-25T00:00:00"/>
    <n v="25"/>
    <n v="6"/>
    <x v="6"/>
    <x v="21"/>
    <n v="83066"/>
    <x v="0"/>
    <n v="0"/>
    <n v="0"/>
    <x v="0"/>
    <s v="Chicago"/>
    <d v="2013-06-05T00:00:00"/>
    <x v="1"/>
  </r>
  <r>
    <s v="E01860"/>
    <x v="760"/>
    <x v="0"/>
    <x v="5"/>
    <x v="0"/>
    <x v="0"/>
    <x v="0"/>
    <n v="38"/>
    <d v="2008-04-06T00:00:00"/>
    <n v="6"/>
    <n v="4"/>
    <x v="4"/>
    <x v="13"/>
    <n v="126856"/>
    <x v="0"/>
    <n v="0.06"/>
    <n v="7611.36"/>
    <x v="0"/>
    <s v="Columbus"/>
    <s v=""/>
    <x v="0"/>
  </r>
  <r>
    <s v="E00034"/>
    <x v="761"/>
    <x v="6"/>
    <x v="5"/>
    <x v="0"/>
    <x v="1"/>
    <x v="2"/>
    <n v="45"/>
    <d v="2004-08-19T00:00:00"/>
    <n v="19"/>
    <n v="8"/>
    <x v="11"/>
    <x v="20"/>
    <n v="121065"/>
    <x v="0"/>
    <n v="0.15"/>
    <n v="18159.75"/>
    <x v="1"/>
    <s v="Rio de Janerio"/>
    <s v=""/>
    <x v="0"/>
  </r>
  <r>
    <s v="E03300"/>
    <x v="762"/>
    <x v="5"/>
    <x v="5"/>
    <x v="0"/>
    <x v="1"/>
    <x v="1"/>
    <n v="65"/>
    <d v="2013-09-26T00:00:00"/>
    <n v="26"/>
    <n v="9"/>
    <x v="2"/>
    <x v="11"/>
    <n v="50341"/>
    <x v="2"/>
    <n v="0"/>
    <n v="0"/>
    <x v="2"/>
    <s v="Beijing"/>
    <s v=""/>
    <x v="0"/>
  </r>
  <r>
    <s v="E04972"/>
    <x v="763"/>
    <x v="6"/>
    <x v="5"/>
    <x v="1"/>
    <x v="0"/>
    <x v="0"/>
    <n v="30"/>
    <d v="2020-07-18T00:00:00"/>
    <n v="18"/>
    <n v="7"/>
    <x v="3"/>
    <x v="4"/>
    <n v="148485"/>
    <x v="1"/>
    <n v="0.15"/>
    <n v="22272.75"/>
    <x v="0"/>
    <s v="Miami"/>
    <s v=""/>
    <x v="0"/>
  </r>
  <r>
    <s v="E02252"/>
    <x v="764"/>
    <x v="5"/>
    <x v="5"/>
    <x v="2"/>
    <x v="1"/>
    <x v="1"/>
    <n v="40"/>
    <d v="2021-02-24T00:00:00"/>
    <n v="24"/>
    <n v="2"/>
    <x v="9"/>
    <x v="3"/>
    <n v="46833"/>
    <x v="2"/>
    <n v="0"/>
    <n v="0"/>
    <x v="2"/>
    <s v="Chengdu"/>
    <d v="2021-11-10T00:00:00"/>
    <x v="1"/>
  </r>
  <r>
    <s v="E02038"/>
    <x v="765"/>
    <x v="6"/>
    <x v="5"/>
    <x v="3"/>
    <x v="1"/>
    <x v="1"/>
    <n v="59"/>
    <d v="2008-08-29T00:00:00"/>
    <n v="29"/>
    <n v="8"/>
    <x v="11"/>
    <x v="13"/>
    <n v="157969"/>
    <x v="1"/>
    <n v="0.1"/>
    <n v="15796.900000000001"/>
    <x v="2"/>
    <s v="Chongqing"/>
    <s v=""/>
    <x v="0"/>
  </r>
  <r>
    <s v="E00365"/>
    <x v="766"/>
    <x v="0"/>
    <x v="5"/>
    <x v="3"/>
    <x v="0"/>
    <x v="1"/>
    <n v="28"/>
    <d v="2020-02-02T00:00:00"/>
    <n v="2"/>
    <n v="2"/>
    <x v="9"/>
    <x v="4"/>
    <n v="115417"/>
    <x v="0"/>
    <n v="0.06"/>
    <n v="6925.0199999999995"/>
    <x v="2"/>
    <s v="Shanghai"/>
    <s v=""/>
    <x v="0"/>
  </r>
  <r>
    <s v="E04877"/>
    <x v="767"/>
    <x v="3"/>
    <x v="5"/>
    <x v="1"/>
    <x v="0"/>
    <x v="2"/>
    <n v="37"/>
    <d v="2013-03-30T00:00:00"/>
    <n v="30"/>
    <n v="3"/>
    <x v="5"/>
    <x v="11"/>
    <n v="69570"/>
    <x v="2"/>
    <n v="0"/>
    <n v="0"/>
    <x v="0"/>
    <s v="Miami"/>
    <s v=""/>
    <x v="0"/>
  </r>
  <r>
    <s v="E01584"/>
    <x v="768"/>
    <x v="4"/>
    <x v="5"/>
    <x v="1"/>
    <x v="0"/>
    <x v="1"/>
    <n v="38"/>
    <d v="2021-08-25T00:00:00"/>
    <n v="25"/>
    <n v="8"/>
    <x v="11"/>
    <x v="3"/>
    <n v="255230"/>
    <x v="1"/>
    <n v="0.36"/>
    <n v="91882.8"/>
    <x v="0"/>
    <s v="Austin"/>
    <s v=""/>
    <x v="0"/>
  </r>
  <r>
    <s v="E00900"/>
    <x v="769"/>
    <x v="1"/>
    <x v="5"/>
    <x v="0"/>
    <x v="1"/>
    <x v="2"/>
    <n v="33"/>
    <d v="2014-04-27T00:00:00"/>
    <n v="27"/>
    <n v="4"/>
    <x v="4"/>
    <x v="7"/>
    <n v="75869"/>
    <x v="0"/>
    <n v="0"/>
    <n v="0"/>
    <x v="1"/>
    <s v="Sao Paulo"/>
    <s v=""/>
    <x v="0"/>
  </r>
  <r>
    <s v="E00181"/>
    <x v="770"/>
    <x v="1"/>
    <x v="5"/>
    <x v="3"/>
    <x v="1"/>
    <x v="1"/>
    <n v="46"/>
    <d v="2002-01-15T00:00:00"/>
    <n v="15"/>
    <n v="1"/>
    <x v="0"/>
    <x v="23"/>
    <n v="86510"/>
    <x v="0"/>
    <n v="0"/>
    <n v="0"/>
    <x v="2"/>
    <s v="Beijing"/>
    <d v="2003-01-02T00:00:00"/>
    <x v="1"/>
  </r>
  <r>
    <s v="E03591"/>
    <x v="771"/>
    <x v="2"/>
    <x v="5"/>
    <x v="0"/>
    <x v="1"/>
    <x v="1"/>
    <n v="64"/>
    <d v="2011-02-14T00:00:00"/>
    <n v="14"/>
    <n v="2"/>
    <x v="9"/>
    <x v="9"/>
    <n v="171217"/>
    <x v="1"/>
    <n v="0.19"/>
    <n v="32531.23"/>
    <x v="0"/>
    <s v="Seattle"/>
    <s v=""/>
    <x v="0"/>
  </r>
  <r>
    <s v="E01014"/>
    <x v="772"/>
    <x v="2"/>
    <x v="5"/>
    <x v="2"/>
    <x v="0"/>
    <x v="1"/>
    <n v="49"/>
    <d v="1999-02-19T00:00:00"/>
    <n v="19"/>
    <n v="2"/>
    <x v="9"/>
    <x v="28"/>
    <n v="191807"/>
    <x v="1"/>
    <n v="0.21"/>
    <n v="40279.47"/>
    <x v="2"/>
    <s v="Chongqing"/>
    <s v=""/>
    <x v="0"/>
  </r>
  <r>
    <s v="E03988"/>
    <x v="773"/>
    <x v="3"/>
    <x v="5"/>
    <x v="0"/>
    <x v="0"/>
    <x v="0"/>
    <n v="48"/>
    <d v="2005-09-28T00:00:00"/>
    <n v="28"/>
    <n v="9"/>
    <x v="2"/>
    <x v="24"/>
    <n v="74655"/>
    <x v="0"/>
    <n v="0"/>
    <n v="0"/>
    <x v="0"/>
    <s v="Austin"/>
    <s v=""/>
    <x v="0"/>
  </r>
  <r>
    <s v="E03429"/>
    <x v="774"/>
    <x v="1"/>
    <x v="5"/>
    <x v="0"/>
    <x v="0"/>
    <x v="1"/>
    <n v="51"/>
    <d v="2012-04-14T00:00:00"/>
    <n v="14"/>
    <n v="4"/>
    <x v="4"/>
    <x v="21"/>
    <n v="82300"/>
    <x v="0"/>
    <n v="0"/>
    <n v="0"/>
    <x v="2"/>
    <s v="Chengdu"/>
    <s v=""/>
    <x v="0"/>
  </r>
  <r>
    <s v="E00359"/>
    <x v="775"/>
    <x v="1"/>
    <x v="5"/>
    <x v="2"/>
    <x v="0"/>
    <x v="2"/>
    <n v="33"/>
    <d v="2014-11-30T00:00:00"/>
    <n v="30"/>
    <n v="11"/>
    <x v="1"/>
    <x v="7"/>
    <n v="91280"/>
    <x v="0"/>
    <n v="0"/>
    <n v="0"/>
    <x v="0"/>
    <s v="Miami"/>
    <s v=""/>
    <x v="0"/>
  </r>
  <r>
    <s v="E03277"/>
    <x v="776"/>
    <x v="6"/>
    <x v="5"/>
    <x v="1"/>
    <x v="1"/>
    <x v="1"/>
    <n v="31"/>
    <d v="2019-08-18T00:00:00"/>
    <n v="18"/>
    <n v="8"/>
    <x v="11"/>
    <x v="0"/>
    <n v="126353"/>
    <x v="0"/>
    <n v="0.12"/>
    <n v="15162.359999999999"/>
    <x v="2"/>
    <s v="Shanghai"/>
    <s v=""/>
    <x v="0"/>
  </r>
  <r>
    <s v="E01052"/>
    <x v="777"/>
    <x v="6"/>
    <x v="5"/>
    <x v="2"/>
    <x v="0"/>
    <x v="1"/>
    <n v="45"/>
    <d v="2001-05-03T00:00:00"/>
    <n v="3"/>
    <n v="5"/>
    <x v="7"/>
    <x v="12"/>
    <n v="147752"/>
    <x v="1"/>
    <n v="0.12"/>
    <n v="17730.239999999998"/>
    <x v="2"/>
    <s v="Shanghai"/>
    <d v="2011-12-26T00:00:00"/>
    <x v="1"/>
  </r>
  <r>
    <s v="E04165"/>
    <x v="778"/>
    <x v="6"/>
    <x v="5"/>
    <x v="0"/>
    <x v="1"/>
    <x v="1"/>
    <n v="25"/>
    <d v="2021-09-14T00:00:00"/>
    <n v="14"/>
    <n v="9"/>
    <x v="2"/>
    <x v="3"/>
    <n v="136810"/>
    <x v="0"/>
    <n v="0.14000000000000001"/>
    <n v="19153.400000000001"/>
    <x v="2"/>
    <s v="Chongqing"/>
    <s v=""/>
    <x v="0"/>
  </r>
  <r>
    <s v="E04645"/>
    <x v="779"/>
    <x v="4"/>
    <x v="5"/>
    <x v="3"/>
    <x v="0"/>
    <x v="1"/>
    <n v="57"/>
    <d v="2017-08-04T00:00:00"/>
    <n v="4"/>
    <n v="8"/>
    <x v="11"/>
    <x v="1"/>
    <n v="183190"/>
    <x v="1"/>
    <n v="0.36"/>
    <n v="65948.399999999994"/>
    <x v="0"/>
    <s v="Chicago"/>
    <s v=""/>
    <x v="0"/>
  </r>
  <r>
    <s v="E04517"/>
    <x v="780"/>
    <x v="0"/>
    <x v="5"/>
    <x v="1"/>
    <x v="1"/>
    <x v="1"/>
    <n v="43"/>
    <d v="2006-06-11T00:00:00"/>
    <n v="11"/>
    <n v="6"/>
    <x v="6"/>
    <x v="16"/>
    <n v="117278"/>
    <x v="0"/>
    <n v="0.09"/>
    <n v="10555.02"/>
    <x v="0"/>
    <s v="Miami"/>
    <s v=""/>
    <x v="0"/>
  </r>
  <r>
    <s v="E02943"/>
    <x v="781"/>
    <x v="1"/>
    <x v="5"/>
    <x v="3"/>
    <x v="1"/>
    <x v="2"/>
    <n v="32"/>
    <d v="2013-11-12T00:00:00"/>
    <n v="12"/>
    <n v="11"/>
    <x v="1"/>
    <x v="11"/>
    <n v="88895"/>
    <x v="0"/>
    <n v="0"/>
    <n v="0"/>
    <x v="0"/>
    <s v="Chicago"/>
    <s v=""/>
    <x v="0"/>
  </r>
  <r>
    <s v="E03901"/>
    <x v="782"/>
    <x v="2"/>
    <x v="5"/>
    <x v="3"/>
    <x v="0"/>
    <x v="1"/>
    <n v="45"/>
    <d v="2004-12-11T00:00:00"/>
    <n v="11"/>
    <n v="12"/>
    <x v="8"/>
    <x v="20"/>
    <n v="168846"/>
    <x v="1"/>
    <n v="0.24"/>
    <n v="40523.040000000001"/>
    <x v="2"/>
    <s v="Chongqing"/>
    <s v=""/>
    <x v="0"/>
  </r>
  <r>
    <s v="E04607"/>
    <x v="783"/>
    <x v="4"/>
    <x v="5"/>
    <x v="3"/>
    <x v="0"/>
    <x v="0"/>
    <n v="26"/>
    <d v="2020-09-27T00:00:00"/>
    <n v="27"/>
    <n v="9"/>
    <x v="2"/>
    <x v="4"/>
    <n v="223055"/>
    <x v="1"/>
    <n v="0.3"/>
    <n v="66916.5"/>
    <x v="0"/>
    <s v="Columbus"/>
    <s v=""/>
    <x v="0"/>
  </r>
  <r>
    <s v="E04155"/>
    <x v="784"/>
    <x v="1"/>
    <x v="5"/>
    <x v="2"/>
    <x v="0"/>
    <x v="2"/>
    <n v="42"/>
    <d v="2015-04-07T00:00:00"/>
    <n v="7"/>
    <n v="4"/>
    <x v="4"/>
    <x v="2"/>
    <n v="99697"/>
    <x v="0"/>
    <n v="0"/>
    <n v="0"/>
    <x v="1"/>
    <s v="Rio de Janerio"/>
    <s v=""/>
    <x v="0"/>
  </r>
  <r>
    <s v="E03807"/>
    <x v="785"/>
    <x v="6"/>
    <x v="5"/>
    <x v="0"/>
    <x v="0"/>
    <x v="1"/>
    <n v="63"/>
    <d v="2015-03-01T00:00:00"/>
    <n v="1"/>
    <n v="3"/>
    <x v="5"/>
    <x v="2"/>
    <n v="148321"/>
    <x v="1"/>
    <n v="0.15"/>
    <n v="22248.149999999998"/>
    <x v="2"/>
    <s v="Beijing"/>
    <s v=""/>
    <x v="0"/>
  </r>
  <r>
    <s v="E00325"/>
    <x v="786"/>
    <x v="4"/>
    <x v="5"/>
    <x v="2"/>
    <x v="0"/>
    <x v="1"/>
    <n v="39"/>
    <d v="2019-12-05T00:00:00"/>
    <n v="5"/>
    <n v="12"/>
    <x v="8"/>
    <x v="0"/>
    <n v="254057"/>
    <x v="1"/>
    <n v="0.39"/>
    <n v="99082.23000000001"/>
    <x v="2"/>
    <s v="Shanghai"/>
    <s v=""/>
    <x v="0"/>
  </r>
  <r>
    <s v="E03971"/>
    <x v="787"/>
    <x v="6"/>
    <x v="5"/>
    <x v="2"/>
    <x v="1"/>
    <x v="1"/>
    <n v="25"/>
    <d v="2020-04-09T00:00:00"/>
    <n v="9"/>
    <n v="4"/>
    <x v="4"/>
    <x v="4"/>
    <n v="157057"/>
    <x v="1"/>
    <n v="0.1"/>
    <n v="15705.7"/>
    <x v="0"/>
    <s v="Columbus"/>
    <s v=""/>
    <x v="0"/>
  </r>
  <r>
    <s v="E02977"/>
    <x v="788"/>
    <x v="3"/>
    <x v="5"/>
    <x v="0"/>
    <x v="0"/>
    <x v="1"/>
    <n v="52"/>
    <d v="1999-05-23T00:00:00"/>
    <n v="23"/>
    <n v="5"/>
    <x v="7"/>
    <x v="28"/>
    <n v="68807"/>
    <x v="2"/>
    <n v="0"/>
    <n v="0"/>
    <x v="2"/>
    <s v="Chengdu"/>
    <d v="2015-11-30T00:00:00"/>
    <x v="1"/>
  </r>
  <r>
    <s v="E02531"/>
    <x v="789"/>
    <x v="5"/>
    <x v="5"/>
    <x v="0"/>
    <x v="0"/>
    <x v="0"/>
    <n v="28"/>
    <d v="2021-07-18T00:00:00"/>
    <n v="18"/>
    <n v="7"/>
    <x v="3"/>
    <x v="3"/>
    <n v="43391"/>
    <x v="2"/>
    <n v="0"/>
    <n v="0"/>
    <x v="0"/>
    <s v="Columbus"/>
    <s v=""/>
    <x v="0"/>
  </r>
  <r>
    <s v="E02468"/>
    <x v="790"/>
    <x v="4"/>
    <x v="5"/>
    <x v="3"/>
    <x v="1"/>
    <x v="1"/>
    <n v="45"/>
    <d v="2016-02-28T00:00:00"/>
    <n v="28"/>
    <n v="2"/>
    <x v="9"/>
    <x v="15"/>
    <n v="211637"/>
    <x v="1"/>
    <n v="0.31"/>
    <n v="65607.47"/>
    <x v="0"/>
    <s v="Chicago"/>
    <s v=""/>
    <x v="0"/>
  </r>
  <r>
    <s v="E03912"/>
    <x v="791"/>
    <x v="1"/>
    <x v="5"/>
    <x v="3"/>
    <x v="0"/>
    <x v="0"/>
    <n v="33"/>
    <d v="2015-11-17T00:00:00"/>
    <n v="17"/>
    <n v="11"/>
    <x v="1"/>
    <x v="2"/>
    <n v="91632"/>
    <x v="0"/>
    <n v="0"/>
    <n v="0"/>
    <x v="0"/>
    <s v="Phoenix"/>
    <s v=""/>
    <x v="0"/>
  </r>
  <r>
    <s v="E01371"/>
    <x v="792"/>
    <x v="4"/>
    <x v="5"/>
    <x v="3"/>
    <x v="0"/>
    <x v="1"/>
    <n v="41"/>
    <d v="2014-10-04T00:00:00"/>
    <n v="4"/>
    <n v="10"/>
    <x v="10"/>
    <x v="7"/>
    <n v="257194"/>
    <x v="1"/>
    <n v="0.35"/>
    <n v="90017.9"/>
    <x v="2"/>
    <s v="Chongqing"/>
    <s v=""/>
    <x v="0"/>
  </r>
  <r>
    <s v="E00824"/>
    <x v="793"/>
    <x v="3"/>
    <x v="5"/>
    <x v="0"/>
    <x v="1"/>
    <x v="0"/>
    <n v="33"/>
    <d v="2020-03-14T00:00:00"/>
    <n v="14"/>
    <n v="3"/>
    <x v="5"/>
    <x v="4"/>
    <n v="68846"/>
    <x v="2"/>
    <n v="0"/>
    <n v="0"/>
    <x v="0"/>
    <s v="Chicago"/>
    <s v=""/>
    <x v="0"/>
  </r>
  <r>
    <s v="E03550"/>
    <x v="794"/>
    <x v="6"/>
    <x v="5"/>
    <x v="1"/>
    <x v="1"/>
    <x v="1"/>
    <n v="35"/>
    <d v="2014-02-20T00:00:00"/>
    <n v="20"/>
    <n v="2"/>
    <x v="9"/>
    <x v="7"/>
    <n v="155905"/>
    <x v="1"/>
    <n v="0.14000000000000001"/>
    <n v="21826.7"/>
    <x v="0"/>
    <s v="Phoenix"/>
    <s v=""/>
    <x v="0"/>
  </r>
  <r>
    <s v="E04472"/>
    <x v="795"/>
    <x v="3"/>
    <x v="5"/>
    <x v="0"/>
    <x v="0"/>
    <x v="3"/>
    <n v="35"/>
    <d v="2020-07-03T00:00:00"/>
    <n v="3"/>
    <n v="7"/>
    <x v="3"/>
    <x v="4"/>
    <n v="51513"/>
    <x v="2"/>
    <n v="0"/>
    <n v="0"/>
    <x v="0"/>
    <s v="Columbus"/>
    <s v=""/>
    <x v="0"/>
  </r>
  <r>
    <s v="E00161"/>
    <x v="796"/>
    <x v="4"/>
    <x v="5"/>
    <x v="3"/>
    <x v="0"/>
    <x v="1"/>
    <n v="60"/>
    <d v="2007-01-27T00:00:00"/>
    <n v="27"/>
    <n v="1"/>
    <x v="0"/>
    <x v="5"/>
    <n v="234311"/>
    <x v="1"/>
    <n v="0.37"/>
    <n v="86695.069999999992"/>
    <x v="0"/>
    <s v="Miami"/>
    <s v=""/>
    <x v="0"/>
  </r>
  <r>
    <s v="E02534"/>
    <x v="797"/>
    <x v="2"/>
    <x v="5"/>
    <x v="3"/>
    <x v="1"/>
    <x v="1"/>
    <n v="36"/>
    <d v="2010-09-13T00:00:00"/>
    <n v="13"/>
    <n v="9"/>
    <x v="2"/>
    <x v="18"/>
    <n v="157070"/>
    <x v="1"/>
    <n v="0.28000000000000003"/>
    <n v="43979.600000000006"/>
    <x v="2"/>
    <s v="Chongqing"/>
    <s v=""/>
    <x v="0"/>
  </r>
  <r>
    <s v="E03059"/>
    <x v="798"/>
    <x v="0"/>
    <x v="5"/>
    <x v="0"/>
    <x v="1"/>
    <x v="1"/>
    <n v="64"/>
    <d v="2019-09-21T00:00:00"/>
    <n v="21"/>
    <n v="9"/>
    <x v="2"/>
    <x v="0"/>
    <n v="108780"/>
    <x v="0"/>
    <n v="0.06"/>
    <n v="6526.8"/>
    <x v="2"/>
    <s v="Shanghai"/>
    <s v=""/>
    <x v="0"/>
  </r>
  <r>
    <s v="E03370"/>
    <x v="799"/>
    <x v="3"/>
    <x v="5"/>
    <x v="2"/>
    <x v="0"/>
    <x v="2"/>
    <n v="61"/>
    <d v="2008-04-30T00:00:00"/>
    <n v="30"/>
    <n v="4"/>
    <x v="4"/>
    <x v="13"/>
    <n v="69352"/>
    <x v="2"/>
    <n v="0"/>
    <n v="0"/>
    <x v="1"/>
    <s v="Rio de Janerio"/>
    <s v=""/>
    <x v="0"/>
  </r>
  <r>
    <s v="E00555"/>
    <x v="800"/>
    <x v="3"/>
    <x v="5"/>
    <x v="2"/>
    <x v="0"/>
    <x v="1"/>
    <n v="65"/>
    <d v="2001-10-17T00:00:00"/>
    <n v="17"/>
    <n v="10"/>
    <x v="10"/>
    <x v="12"/>
    <n v="74631"/>
    <x v="0"/>
    <n v="0"/>
    <n v="0"/>
    <x v="2"/>
    <s v="Chongqing"/>
    <s v=""/>
    <x v="0"/>
  </r>
  <r>
    <s v="E03758"/>
    <x v="801"/>
    <x v="2"/>
    <x v="5"/>
    <x v="2"/>
    <x v="0"/>
    <x v="1"/>
    <n v="29"/>
    <d v="2021-09-15T00:00:00"/>
    <n v="15"/>
    <n v="9"/>
    <x v="2"/>
    <x v="3"/>
    <n v="199783"/>
    <x v="1"/>
    <n v="0.21"/>
    <n v="41954.43"/>
    <x v="0"/>
    <s v="Chicago"/>
    <d v="2022-04-10T00:00:00"/>
    <x v="1"/>
  </r>
  <r>
    <s v="E00638"/>
    <x v="802"/>
    <x v="0"/>
    <x v="5"/>
    <x v="3"/>
    <x v="0"/>
    <x v="0"/>
    <n v="51"/>
    <d v="1997-01-26T00:00:00"/>
    <n v="26"/>
    <n v="1"/>
    <x v="0"/>
    <x v="27"/>
    <n v="104431"/>
    <x v="0"/>
    <n v="7.0000000000000007E-2"/>
    <n v="7310.170000000001"/>
    <x v="0"/>
    <s v="Phoenix"/>
    <s v=""/>
    <x v="0"/>
  </r>
  <r>
    <s v="E01712"/>
    <x v="803"/>
    <x v="2"/>
    <x v="5"/>
    <x v="3"/>
    <x v="0"/>
    <x v="1"/>
    <n v="45"/>
    <d v="2008-03-12T00:00:00"/>
    <n v="12"/>
    <n v="3"/>
    <x v="5"/>
    <x v="13"/>
    <n v="186138"/>
    <x v="1"/>
    <n v="0.28000000000000003"/>
    <n v="52118.640000000007"/>
    <x v="2"/>
    <s v="Chongqing"/>
    <s v=""/>
    <x v="0"/>
  </r>
  <r>
    <s v="E02492"/>
    <x v="804"/>
    <x v="1"/>
    <x v="5"/>
    <x v="3"/>
    <x v="0"/>
    <x v="1"/>
    <n v="40"/>
    <d v="2014-09-22T00:00:00"/>
    <n v="22"/>
    <n v="9"/>
    <x v="2"/>
    <x v="7"/>
    <n v="73779"/>
    <x v="0"/>
    <n v="0"/>
    <n v="0"/>
    <x v="2"/>
    <s v="Chongqing"/>
    <d v="2019-05-09T00:00:00"/>
    <x v="1"/>
  </r>
  <r>
    <s v="E04938"/>
    <x v="805"/>
    <x v="5"/>
    <x v="5"/>
    <x v="1"/>
    <x v="1"/>
    <x v="0"/>
    <n v="64"/>
    <d v="2003-02-10T00:00:00"/>
    <n v="10"/>
    <n v="2"/>
    <x v="9"/>
    <x v="10"/>
    <n v="57032"/>
    <x v="2"/>
    <n v="0"/>
    <n v="0"/>
    <x v="0"/>
    <s v="Miami"/>
    <s v=""/>
    <x v="0"/>
  </r>
  <r>
    <s v="E02420"/>
    <x v="806"/>
    <x v="2"/>
    <x v="5"/>
    <x v="0"/>
    <x v="1"/>
    <x v="1"/>
    <n v="35"/>
    <d v="2017-03-06T00:00:00"/>
    <n v="6"/>
    <n v="3"/>
    <x v="5"/>
    <x v="1"/>
    <n v="171426"/>
    <x v="1"/>
    <n v="0.15"/>
    <n v="25713.899999999998"/>
    <x v="2"/>
    <s v="Beijing"/>
    <d v="2017-09-22T00:00:00"/>
    <x v="1"/>
  </r>
  <r>
    <s v="E04739"/>
    <x v="807"/>
    <x v="5"/>
    <x v="5"/>
    <x v="2"/>
    <x v="1"/>
    <x v="3"/>
    <n v="65"/>
    <d v="2011-06-17T00:00:00"/>
    <n v="17"/>
    <n v="6"/>
    <x v="6"/>
    <x v="9"/>
    <n v="56686"/>
    <x v="2"/>
    <n v="0"/>
    <n v="0"/>
    <x v="0"/>
    <s v="Seattle"/>
    <d v="2015-06-09T00:00:00"/>
    <x v="1"/>
  </r>
  <r>
    <s v="E04132"/>
    <x v="808"/>
    <x v="2"/>
    <x v="5"/>
    <x v="0"/>
    <x v="1"/>
    <x v="3"/>
    <n v="45"/>
    <d v="2008-02-29T00:00:00"/>
    <n v="29"/>
    <n v="2"/>
    <x v="9"/>
    <x v="13"/>
    <n v="150577"/>
    <x v="1"/>
    <n v="0.25"/>
    <n v="37644.25"/>
    <x v="0"/>
    <s v="Miami"/>
    <s v=""/>
    <x v="0"/>
  </r>
  <r>
    <s v="E04018"/>
    <x v="809"/>
    <x v="3"/>
    <x v="5"/>
    <x v="3"/>
    <x v="1"/>
    <x v="0"/>
    <n v="39"/>
    <d v="2017-04-18T00:00:00"/>
    <n v="18"/>
    <n v="4"/>
    <x v="4"/>
    <x v="1"/>
    <n v="58745"/>
    <x v="2"/>
    <n v="0"/>
    <n v="0"/>
    <x v="0"/>
    <s v="Austin"/>
    <s v=""/>
    <x v="0"/>
  </r>
  <r>
    <s v="E01899"/>
    <x v="810"/>
    <x v="4"/>
    <x v="5"/>
    <x v="1"/>
    <x v="0"/>
    <x v="0"/>
    <n v="52"/>
    <d v="2002-06-11T00:00:00"/>
    <n v="11"/>
    <n v="6"/>
    <x v="6"/>
    <x v="23"/>
    <n v="236314"/>
    <x v="1"/>
    <n v="0.34"/>
    <n v="80346.760000000009"/>
    <x v="0"/>
    <s v="Miami"/>
    <s v=""/>
    <x v="0"/>
  </r>
  <r>
    <s v="E02562"/>
    <x v="811"/>
    <x v="5"/>
    <x v="5"/>
    <x v="3"/>
    <x v="0"/>
    <x v="2"/>
    <n v="51"/>
    <d v="2007-06-19T00:00:00"/>
    <n v="19"/>
    <n v="6"/>
    <x v="6"/>
    <x v="5"/>
    <n v="45206"/>
    <x v="2"/>
    <n v="0"/>
    <n v="0"/>
    <x v="0"/>
    <s v="Columbus"/>
    <s v=""/>
    <x v="0"/>
  </r>
  <r>
    <s v="E01636"/>
    <x v="812"/>
    <x v="0"/>
    <x v="5"/>
    <x v="3"/>
    <x v="1"/>
    <x v="0"/>
    <n v="29"/>
    <d v="2016-11-02T00:00:00"/>
    <n v="2"/>
    <n v="11"/>
    <x v="1"/>
    <x v="15"/>
    <n v="122054"/>
    <x v="0"/>
    <n v="0.06"/>
    <n v="7323.24"/>
    <x v="0"/>
    <s v="Phoenix"/>
    <s v=""/>
    <x v="0"/>
  </r>
  <r>
    <s v="E03655"/>
    <x v="813"/>
    <x v="5"/>
    <x v="5"/>
    <x v="1"/>
    <x v="1"/>
    <x v="0"/>
    <n v="28"/>
    <d v="2020-01-17T00:00:00"/>
    <n v="17"/>
    <n v="1"/>
    <x v="0"/>
    <x v="4"/>
    <n v="45061"/>
    <x v="2"/>
    <n v="0"/>
    <n v="0"/>
    <x v="0"/>
    <s v="Miami"/>
    <s v=""/>
    <x v="0"/>
  </r>
  <r>
    <s v="E01347"/>
    <x v="814"/>
    <x v="4"/>
    <x v="5"/>
    <x v="1"/>
    <x v="0"/>
    <x v="2"/>
    <n v="44"/>
    <d v="2021-03-28T00:00:00"/>
    <n v="28"/>
    <n v="3"/>
    <x v="5"/>
    <x v="3"/>
    <n v="186033"/>
    <x v="1"/>
    <n v="0.34"/>
    <n v="63251.22"/>
    <x v="1"/>
    <s v="Sao Paulo"/>
    <s v=""/>
    <x v="0"/>
  </r>
  <r>
    <s v="E03968"/>
    <x v="815"/>
    <x v="6"/>
    <x v="5"/>
    <x v="0"/>
    <x v="0"/>
    <x v="1"/>
    <n v="60"/>
    <d v="2021-07-26T00:00:00"/>
    <n v="26"/>
    <n v="7"/>
    <x v="3"/>
    <x v="3"/>
    <n v="121480"/>
    <x v="0"/>
    <n v="0.14000000000000001"/>
    <n v="17007.2"/>
    <x v="0"/>
    <s v="Phoenix"/>
    <s v=""/>
    <x v="0"/>
  </r>
  <r>
    <s v="E03774"/>
    <x v="816"/>
    <x v="4"/>
    <x v="5"/>
    <x v="3"/>
    <x v="1"/>
    <x v="2"/>
    <n v="47"/>
    <d v="1999-03-13T00:00:00"/>
    <n v="13"/>
    <n v="3"/>
    <x v="5"/>
    <x v="28"/>
    <n v="239394"/>
    <x v="1"/>
    <n v="0.32"/>
    <n v="76606.080000000002"/>
    <x v="0"/>
    <s v="Austin"/>
    <s v=""/>
    <x v="0"/>
  </r>
  <r>
    <s v="E01422"/>
    <x v="817"/>
    <x v="6"/>
    <x v="5"/>
    <x v="1"/>
    <x v="1"/>
    <x v="2"/>
    <n v="29"/>
    <d v="2020-05-15T00:00:00"/>
    <n v="15"/>
    <n v="5"/>
    <x v="7"/>
    <x v="4"/>
    <n v="137106"/>
    <x v="0"/>
    <n v="0.12"/>
    <n v="16452.72"/>
    <x v="1"/>
    <s v="Sao Paulo"/>
    <s v=""/>
    <x v="0"/>
  </r>
  <r>
    <s v="E02846"/>
    <x v="818"/>
    <x v="0"/>
    <x v="5"/>
    <x v="0"/>
    <x v="1"/>
    <x v="1"/>
    <n v="50"/>
    <d v="2012-03-11T00:00:00"/>
    <n v="11"/>
    <n v="3"/>
    <x v="5"/>
    <x v="21"/>
    <n v="108134"/>
    <x v="0"/>
    <n v="0.1"/>
    <n v="10813.400000000001"/>
    <x v="2"/>
    <s v="Shanghai"/>
    <s v=""/>
    <x v="0"/>
  </r>
  <r>
    <s v="E04247"/>
    <x v="819"/>
    <x v="0"/>
    <x v="5"/>
    <x v="2"/>
    <x v="1"/>
    <x v="3"/>
    <n v="55"/>
    <d v="1992-12-20T00:00:00"/>
    <n v="20"/>
    <n v="12"/>
    <x v="8"/>
    <x v="26"/>
    <n v="113950"/>
    <x v="0"/>
    <n v="0.09"/>
    <n v="10255.5"/>
    <x v="0"/>
    <s v="Miami"/>
    <s v=""/>
    <x v="0"/>
  </r>
  <r>
    <s v="E02613"/>
    <x v="820"/>
    <x v="4"/>
    <x v="5"/>
    <x v="1"/>
    <x v="1"/>
    <x v="1"/>
    <n v="52"/>
    <d v="1998-04-01T00:00:00"/>
    <n v="1"/>
    <n v="4"/>
    <x v="4"/>
    <x v="25"/>
    <n v="182035"/>
    <x v="1"/>
    <n v="0.3"/>
    <n v="54610.5"/>
    <x v="0"/>
    <s v="Chicago"/>
    <s v=""/>
    <x v="0"/>
  </r>
  <r>
    <s v="E03262"/>
    <x v="821"/>
    <x v="3"/>
    <x v="5"/>
    <x v="0"/>
    <x v="0"/>
    <x v="0"/>
    <n v="65"/>
    <d v="2005-08-20T00:00:00"/>
    <n v="20"/>
    <n v="8"/>
    <x v="11"/>
    <x v="24"/>
    <n v="59833"/>
    <x v="2"/>
    <n v="0"/>
    <n v="0"/>
    <x v="0"/>
    <s v="Columbus"/>
    <s v=""/>
    <x v="0"/>
  </r>
  <r>
    <s v="E02716"/>
    <x v="822"/>
    <x v="6"/>
    <x v="5"/>
    <x v="1"/>
    <x v="0"/>
    <x v="1"/>
    <n v="45"/>
    <d v="2005-04-11T00:00:00"/>
    <n v="11"/>
    <n v="4"/>
    <x v="4"/>
    <x v="24"/>
    <n v="128468"/>
    <x v="0"/>
    <n v="0.11"/>
    <n v="14131.48"/>
    <x v="0"/>
    <s v="Chicago"/>
    <s v=""/>
    <x v="0"/>
  </r>
  <r>
    <s v="E03683"/>
    <x v="823"/>
    <x v="2"/>
    <x v="5"/>
    <x v="1"/>
    <x v="1"/>
    <x v="1"/>
    <n v="28"/>
    <d v="2019-12-11T00:00:00"/>
    <n v="11"/>
    <n v="12"/>
    <x v="8"/>
    <x v="0"/>
    <n v="182321"/>
    <x v="1"/>
    <n v="0.28000000000000003"/>
    <n v="51049.880000000005"/>
    <x v="2"/>
    <s v="Beijing"/>
    <s v=""/>
    <x v="0"/>
  </r>
  <r>
    <s v="E00607"/>
    <x v="824"/>
    <x v="2"/>
    <x v="5"/>
    <x v="1"/>
    <x v="0"/>
    <x v="0"/>
    <n v="32"/>
    <d v="2016-11-28T00:00:00"/>
    <n v="28"/>
    <n v="11"/>
    <x v="1"/>
    <x v="15"/>
    <n v="177443"/>
    <x v="1"/>
    <n v="0.16"/>
    <n v="28390.880000000001"/>
    <x v="0"/>
    <s v="Seattle"/>
    <s v=""/>
    <x v="0"/>
  </r>
  <r>
    <s v="E02984"/>
    <x v="825"/>
    <x v="1"/>
    <x v="5"/>
    <x v="3"/>
    <x v="0"/>
    <x v="1"/>
    <n v="45"/>
    <d v="2007-09-22T00:00:00"/>
    <n v="22"/>
    <n v="9"/>
    <x v="2"/>
    <x v="5"/>
    <n v="92293"/>
    <x v="0"/>
    <n v="0"/>
    <n v="0"/>
    <x v="2"/>
    <s v="Chengdu"/>
    <s v=""/>
    <x v="0"/>
  </r>
  <r>
    <s v="E03579"/>
    <x v="826"/>
    <x v="4"/>
    <x v="5"/>
    <x v="3"/>
    <x v="0"/>
    <x v="1"/>
    <n v="45"/>
    <d v="2015-09-24T00:00:00"/>
    <n v="24"/>
    <n v="9"/>
    <x v="2"/>
    <x v="2"/>
    <n v="202680"/>
    <x v="1"/>
    <n v="0.32"/>
    <n v="64857.599999999999"/>
    <x v="0"/>
    <s v="Phoenix"/>
    <d v="2022-08-17T00:00:00"/>
    <x v="1"/>
  </r>
  <r>
    <s v="E04542"/>
    <x v="827"/>
    <x v="0"/>
    <x v="5"/>
    <x v="0"/>
    <x v="1"/>
    <x v="2"/>
    <n v="29"/>
    <d v="2021-05-09T00:00:00"/>
    <n v="9"/>
    <n v="5"/>
    <x v="7"/>
    <x v="3"/>
    <n v="129541"/>
    <x v="0"/>
    <n v="0.08"/>
    <n v="10363.280000000001"/>
    <x v="0"/>
    <s v="Phoenix"/>
    <d v="2021-05-24T00:00:00"/>
    <x v="1"/>
  </r>
  <r>
    <s v="E04157"/>
    <x v="828"/>
    <x v="1"/>
    <x v="5"/>
    <x v="0"/>
    <x v="0"/>
    <x v="1"/>
    <n v="63"/>
    <d v="2017-02-12T00:00:00"/>
    <n v="12"/>
    <n v="2"/>
    <x v="9"/>
    <x v="1"/>
    <n v="77629"/>
    <x v="0"/>
    <n v="0"/>
    <n v="0"/>
    <x v="2"/>
    <s v="Beijing"/>
    <s v=""/>
    <x v="0"/>
  </r>
  <r>
    <s v="E02732"/>
    <x v="829"/>
    <x v="5"/>
    <x v="5"/>
    <x v="3"/>
    <x v="1"/>
    <x v="1"/>
    <n v="39"/>
    <d v="2014-07-29T00:00:00"/>
    <n v="29"/>
    <n v="7"/>
    <x v="3"/>
    <x v="7"/>
    <n v="40897"/>
    <x v="2"/>
    <n v="0"/>
    <n v="0"/>
    <x v="0"/>
    <s v="Seattle"/>
    <s v=""/>
    <x v="0"/>
  </r>
  <r>
    <s v="E04363"/>
    <x v="830"/>
    <x v="2"/>
    <x v="5"/>
    <x v="1"/>
    <x v="1"/>
    <x v="1"/>
    <n v="53"/>
    <d v="1997-06-20T00:00:00"/>
    <n v="20"/>
    <n v="6"/>
    <x v="6"/>
    <x v="27"/>
    <n v="164399"/>
    <x v="1"/>
    <n v="0.25"/>
    <n v="41099.75"/>
    <x v="0"/>
    <s v="Seattle"/>
    <s v=""/>
    <x v="0"/>
  </r>
  <r>
    <s v="E03866"/>
    <x v="831"/>
    <x v="6"/>
    <x v="5"/>
    <x v="0"/>
    <x v="0"/>
    <x v="1"/>
    <n v="32"/>
    <d v="2017-01-29T00:00:00"/>
    <n v="29"/>
    <n v="1"/>
    <x v="0"/>
    <x v="1"/>
    <n v="143970"/>
    <x v="1"/>
    <n v="0.12"/>
    <n v="17276.399999999998"/>
    <x v="0"/>
    <s v="Seattle"/>
    <d v="2017-12-09T00:00:00"/>
    <x v="1"/>
  </r>
  <r>
    <s v="E03124"/>
    <x v="832"/>
    <x v="2"/>
    <x v="5"/>
    <x v="3"/>
    <x v="0"/>
    <x v="0"/>
    <n v="33"/>
    <d v="2017-06-12T00:00:00"/>
    <n v="12"/>
    <n v="6"/>
    <x v="6"/>
    <x v="1"/>
    <n v="164396"/>
    <x v="1"/>
    <n v="0.28999999999999998"/>
    <n v="47674.84"/>
    <x v="0"/>
    <s v="Columbus"/>
    <s v=""/>
    <x v="0"/>
  </r>
  <r>
    <s v="E02992"/>
    <x v="833"/>
    <x v="6"/>
    <x v="5"/>
    <x v="1"/>
    <x v="1"/>
    <x v="0"/>
    <n v="55"/>
    <d v="2001-03-27T00:00:00"/>
    <n v="27"/>
    <n v="3"/>
    <x v="5"/>
    <x v="12"/>
    <n v="157812"/>
    <x v="1"/>
    <n v="0.11"/>
    <n v="17359.32"/>
    <x v="0"/>
    <s v="Miami"/>
    <s v=""/>
    <x v="0"/>
  </r>
  <r>
    <s v="E01883"/>
    <x v="834"/>
    <x v="0"/>
    <x v="5"/>
    <x v="2"/>
    <x v="1"/>
    <x v="3"/>
    <n v="42"/>
    <d v="2015-09-19T00:00:00"/>
    <n v="19"/>
    <n v="9"/>
    <x v="2"/>
    <x v="2"/>
    <n v="103423"/>
    <x v="0"/>
    <n v="0.06"/>
    <n v="6205.38"/>
    <x v="0"/>
    <s v="Columbus"/>
    <s v=""/>
    <x v="0"/>
  </r>
  <r>
    <s v="E02938"/>
    <x v="835"/>
    <x v="2"/>
    <x v="5"/>
    <x v="3"/>
    <x v="0"/>
    <x v="1"/>
    <n v="49"/>
    <d v="2014-06-26T00:00:00"/>
    <n v="26"/>
    <n v="6"/>
    <x v="6"/>
    <x v="7"/>
    <n v="153961"/>
    <x v="1"/>
    <n v="0.25"/>
    <n v="38490.25"/>
    <x v="2"/>
    <s v="Shanghai"/>
    <s v=""/>
    <x v="0"/>
  </r>
  <r>
    <s v="E04095"/>
    <x v="836"/>
    <x v="6"/>
    <x v="5"/>
    <x v="1"/>
    <x v="0"/>
    <x v="0"/>
    <n v="45"/>
    <d v="2018-01-11T00:00:00"/>
    <n v="11"/>
    <n v="1"/>
    <x v="0"/>
    <x v="8"/>
    <n v="127422"/>
    <x v="0"/>
    <n v="0.15"/>
    <n v="19113.3"/>
    <x v="0"/>
    <s v="Columbus"/>
    <s v=""/>
    <x v="0"/>
  </r>
  <r>
    <s v="E00447"/>
    <x v="837"/>
    <x v="4"/>
    <x v="5"/>
    <x v="3"/>
    <x v="1"/>
    <x v="2"/>
    <n v="32"/>
    <d v="2014-02-05T00:00:00"/>
    <n v="5"/>
    <n v="2"/>
    <x v="9"/>
    <x v="7"/>
    <n v="203445"/>
    <x v="1"/>
    <n v="0.34"/>
    <n v="69171.3"/>
    <x v="1"/>
    <s v="Manaus"/>
    <s v=""/>
    <x v="0"/>
  </r>
  <r>
    <s v="E01108"/>
    <x v="838"/>
    <x v="0"/>
    <x v="5"/>
    <x v="0"/>
    <x v="1"/>
    <x v="2"/>
    <n v="65"/>
    <d v="2006-09-07T00:00:00"/>
    <n v="7"/>
    <n v="9"/>
    <x v="2"/>
    <x v="16"/>
    <n v="127626"/>
    <x v="0"/>
    <n v="0.1"/>
    <n v="12762.6"/>
    <x v="0"/>
    <s v="Miami"/>
    <s v=""/>
    <x v="0"/>
  </r>
  <r>
    <s v="E04872"/>
    <x v="839"/>
    <x v="2"/>
    <x v="5"/>
    <x v="1"/>
    <x v="0"/>
    <x v="0"/>
    <n v="25"/>
    <d v="2020-08-15T00:00:00"/>
    <n v="15"/>
    <n v="8"/>
    <x v="11"/>
    <x v="4"/>
    <n v="172007"/>
    <x v="1"/>
    <n v="0.26"/>
    <n v="44721.82"/>
    <x v="0"/>
    <s v="Miami"/>
    <s v=""/>
    <x v="0"/>
  </r>
  <r>
    <s v="E03159"/>
    <x v="840"/>
    <x v="4"/>
    <x v="5"/>
    <x v="0"/>
    <x v="1"/>
    <x v="2"/>
    <n v="37"/>
    <d v="2011-07-21T00:00:00"/>
    <n v="21"/>
    <n v="7"/>
    <x v="3"/>
    <x v="9"/>
    <n v="219474"/>
    <x v="1"/>
    <n v="0.36"/>
    <n v="79010.64"/>
    <x v="1"/>
    <s v="Manaus"/>
    <s v=""/>
    <x v="0"/>
  </r>
  <r>
    <s v="E03354"/>
    <x v="841"/>
    <x v="2"/>
    <x v="5"/>
    <x v="2"/>
    <x v="0"/>
    <x v="0"/>
    <n v="48"/>
    <d v="2007-08-08T00:00:00"/>
    <n v="8"/>
    <n v="8"/>
    <x v="11"/>
    <x v="5"/>
    <n v="194723"/>
    <x v="1"/>
    <n v="0.25"/>
    <n v="48680.75"/>
    <x v="0"/>
    <s v="Phoenix"/>
    <s v=""/>
    <x v="0"/>
  </r>
  <r>
    <s v="E02453"/>
    <x v="842"/>
    <x v="1"/>
    <x v="5"/>
    <x v="1"/>
    <x v="0"/>
    <x v="1"/>
    <n v="55"/>
    <d v="2006-07-11T00:00:00"/>
    <n v="11"/>
    <n v="7"/>
    <x v="3"/>
    <x v="16"/>
    <n v="93343"/>
    <x v="0"/>
    <n v="0"/>
    <n v="0"/>
    <x v="2"/>
    <s v="Chongqing"/>
    <s v=""/>
    <x v="0"/>
  </r>
  <r>
    <s v="E01895"/>
    <x v="843"/>
    <x v="5"/>
    <x v="5"/>
    <x v="2"/>
    <x v="1"/>
    <x v="0"/>
    <n v="43"/>
    <d v="2019-07-13T00:00:00"/>
    <n v="13"/>
    <n v="7"/>
    <x v="3"/>
    <x v="0"/>
    <n v="41545"/>
    <x v="2"/>
    <n v="0"/>
    <n v="0"/>
    <x v="0"/>
    <s v="Miami"/>
    <s v=""/>
    <x v="0"/>
  </r>
  <r>
    <s v="E02889"/>
    <x v="844"/>
    <x v="2"/>
    <x v="5"/>
    <x v="2"/>
    <x v="1"/>
    <x v="2"/>
    <n v="43"/>
    <d v="2014-10-16T00:00:00"/>
    <n v="16"/>
    <n v="10"/>
    <x v="10"/>
    <x v="7"/>
    <n v="171360"/>
    <x v="1"/>
    <n v="0.23"/>
    <n v="39412.800000000003"/>
    <x v="1"/>
    <s v="Manaus"/>
    <s v=""/>
    <x v="0"/>
  </r>
  <r>
    <s v="E01300"/>
    <x v="845"/>
    <x v="6"/>
    <x v="5"/>
    <x v="3"/>
    <x v="1"/>
    <x v="1"/>
    <n v="65"/>
    <d v="2000-10-24T00:00:00"/>
    <n v="24"/>
    <n v="10"/>
    <x v="10"/>
    <x v="6"/>
    <n v="149417"/>
    <x v="1"/>
    <n v="0.13"/>
    <n v="19424.21"/>
    <x v="2"/>
    <s v="Chengdu"/>
    <s v=""/>
    <x v="0"/>
  </r>
  <r>
    <s v="E02558"/>
    <x v="846"/>
    <x v="2"/>
    <x v="5"/>
    <x v="2"/>
    <x v="0"/>
    <x v="0"/>
    <n v="26"/>
    <d v="2019-10-15T00:00:00"/>
    <n v="15"/>
    <n v="10"/>
    <x v="10"/>
    <x v="0"/>
    <n v="151556"/>
    <x v="1"/>
    <n v="0.2"/>
    <n v="30311.200000000001"/>
    <x v="0"/>
    <s v="Miami"/>
    <s v=""/>
    <x v="0"/>
  </r>
  <r>
    <s v="E02627"/>
    <x v="847"/>
    <x v="3"/>
    <x v="5"/>
    <x v="0"/>
    <x v="0"/>
    <x v="2"/>
    <n v="47"/>
    <d v="2005-11-28T00:00:00"/>
    <n v="28"/>
    <n v="11"/>
    <x v="1"/>
    <x v="24"/>
    <n v="62749"/>
    <x v="2"/>
    <n v="0"/>
    <n v="0"/>
    <x v="1"/>
    <s v="Manaus"/>
    <s v=""/>
    <x v="0"/>
  </r>
  <r>
    <s v="E03778"/>
    <x v="848"/>
    <x v="6"/>
    <x v="5"/>
    <x v="1"/>
    <x v="0"/>
    <x v="1"/>
    <n v="52"/>
    <d v="2018-06-04T00:00:00"/>
    <n v="4"/>
    <n v="6"/>
    <x v="6"/>
    <x v="8"/>
    <n v="154884"/>
    <x v="1"/>
    <n v="0.1"/>
    <n v="15488.400000000001"/>
    <x v="2"/>
    <s v="Shanghai"/>
    <s v=""/>
    <x v="0"/>
  </r>
  <r>
    <s v="E04598"/>
    <x v="849"/>
    <x v="1"/>
    <x v="5"/>
    <x v="1"/>
    <x v="1"/>
    <x v="2"/>
    <n v="35"/>
    <d v="2017-01-10T00:00:00"/>
    <n v="10"/>
    <n v="1"/>
    <x v="0"/>
    <x v="1"/>
    <n v="80622"/>
    <x v="0"/>
    <n v="0"/>
    <n v="0"/>
    <x v="0"/>
    <s v="Austin"/>
    <s v=""/>
    <x v="0"/>
  </r>
  <r>
    <s v="E02703"/>
    <x v="850"/>
    <x v="0"/>
    <x v="5"/>
    <x v="1"/>
    <x v="0"/>
    <x v="1"/>
    <n v="49"/>
    <d v="2018-05-20T00:00:00"/>
    <n v="20"/>
    <n v="5"/>
    <x v="7"/>
    <x v="8"/>
    <n v="119397"/>
    <x v="0"/>
    <n v="0.09"/>
    <n v="10745.73"/>
    <x v="2"/>
    <s v="Beijing"/>
    <d v="2019-03-14T00:00:00"/>
    <x v="1"/>
  </r>
  <r>
    <s v="E03094"/>
    <x v="851"/>
    <x v="1"/>
    <x v="5"/>
    <x v="1"/>
    <x v="0"/>
    <x v="0"/>
    <n v="33"/>
    <d v="2016-09-18T00:00:00"/>
    <n v="18"/>
    <n v="9"/>
    <x v="2"/>
    <x v="15"/>
    <n v="98427"/>
    <x v="0"/>
    <n v="0"/>
    <n v="0"/>
    <x v="0"/>
    <s v="Columbus"/>
    <s v=""/>
    <x v="0"/>
  </r>
  <r>
    <s v="E04398"/>
    <x v="852"/>
    <x v="2"/>
    <x v="5"/>
    <x v="1"/>
    <x v="0"/>
    <x v="1"/>
    <n v="31"/>
    <d v="2019-06-10T00:00:00"/>
    <n v="10"/>
    <n v="6"/>
    <x v="6"/>
    <x v="0"/>
    <n v="176710"/>
    <x v="1"/>
    <n v="0.15"/>
    <n v="26506.5"/>
    <x v="0"/>
    <s v="Miami"/>
    <s v=""/>
    <x v="0"/>
  </r>
  <r>
    <s v="E00644"/>
    <x v="853"/>
    <x v="31"/>
    <x v="6"/>
    <x v="3"/>
    <x v="0"/>
    <x v="1"/>
    <n v="57"/>
    <d v="2017-01-24T00:00:00"/>
    <n v="24"/>
    <n v="1"/>
    <x v="0"/>
    <x v="1"/>
    <n v="50994"/>
    <x v="2"/>
    <n v="0"/>
    <n v="0"/>
    <x v="2"/>
    <s v="Chongqing"/>
    <s v=""/>
    <x v="0"/>
  </r>
  <r>
    <s v="E04625"/>
    <x v="854"/>
    <x v="2"/>
    <x v="6"/>
    <x v="2"/>
    <x v="0"/>
    <x v="1"/>
    <n v="45"/>
    <d v="2002-07-09T00:00:00"/>
    <n v="9"/>
    <n v="7"/>
    <x v="3"/>
    <x v="23"/>
    <n v="166331"/>
    <x v="1"/>
    <n v="0.18"/>
    <n v="29939.579999999998"/>
    <x v="2"/>
    <s v="Chongqing"/>
    <s v=""/>
    <x v="0"/>
  </r>
  <r>
    <s v="E04732"/>
    <x v="855"/>
    <x v="2"/>
    <x v="6"/>
    <x v="0"/>
    <x v="1"/>
    <x v="2"/>
    <n v="36"/>
    <d v="2021-04-02T00:00:00"/>
    <n v="2"/>
    <n v="4"/>
    <x v="4"/>
    <x v="3"/>
    <n v="151703"/>
    <x v="1"/>
    <n v="0.21"/>
    <n v="31857.629999999997"/>
    <x v="0"/>
    <s v="Miami"/>
    <s v=""/>
    <x v="0"/>
  </r>
  <r>
    <s v="E00671"/>
    <x v="856"/>
    <x v="5"/>
    <x v="6"/>
    <x v="1"/>
    <x v="0"/>
    <x v="0"/>
    <n v="37"/>
    <d v="2019-09-05T00:00:00"/>
    <n v="5"/>
    <n v="9"/>
    <x v="2"/>
    <x v="0"/>
    <n v="49998"/>
    <x v="2"/>
    <n v="0"/>
    <n v="0"/>
    <x v="0"/>
    <s v="Seattle"/>
    <s v=""/>
    <x v="0"/>
  </r>
  <r>
    <s v="E02071"/>
    <x v="857"/>
    <x v="4"/>
    <x v="6"/>
    <x v="1"/>
    <x v="0"/>
    <x v="1"/>
    <n v="44"/>
    <d v="2014-03-02T00:00:00"/>
    <n v="2"/>
    <n v="3"/>
    <x v="5"/>
    <x v="7"/>
    <n v="207172"/>
    <x v="1"/>
    <n v="0.31"/>
    <n v="64223.32"/>
    <x v="2"/>
    <s v="Chongqing"/>
    <s v=""/>
    <x v="0"/>
  </r>
  <r>
    <s v="E01994"/>
    <x v="858"/>
    <x v="3"/>
    <x v="6"/>
    <x v="2"/>
    <x v="0"/>
    <x v="0"/>
    <n v="61"/>
    <d v="2008-07-11T00:00:00"/>
    <n v="11"/>
    <n v="7"/>
    <x v="3"/>
    <x v="13"/>
    <n v="66521"/>
    <x v="2"/>
    <n v="0"/>
    <n v="0"/>
    <x v="0"/>
    <s v="Seattle"/>
    <s v=""/>
    <x v="0"/>
  </r>
  <r>
    <s v="E03549"/>
    <x v="859"/>
    <x v="31"/>
    <x v="6"/>
    <x v="1"/>
    <x v="0"/>
    <x v="1"/>
    <n v="30"/>
    <d v="2016-09-29T00:00:00"/>
    <n v="29"/>
    <n v="9"/>
    <x v="2"/>
    <x v="15"/>
    <n v="59100"/>
    <x v="2"/>
    <n v="0"/>
    <n v="0"/>
    <x v="2"/>
    <s v="Chongqing"/>
    <s v=""/>
    <x v="0"/>
  </r>
  <r>
    <s v="E04600"/>
    <x v="860"/>
    <x v="31"/>
    <x v="6"/>
    <x v="1"/>
    <x v="0"/>
    <x v="1"/>
    <n v="37"/>
    <d v="2013-11-14T00:00:00"/>
    <n v="14"/>
    <n v="11"/>
    <x v="1"/>
    <x v="11"/>
    <n v="56037"/>
    <x v="2"/>
    <n v="0"/>
    <n v="0"/>
    <x v="2"/>
    <s v="Shanghai"/>
    <s v=""/>
    <x v="0"/>
  </r>
  <r>
    <s v="E03906"/>
    <x v="861"/>
    <x v="1"/>
    <x v="6"/>
    <x v="3"/>
    <x v="1"/>
    <x v="0"/>
    <n v="38"/>
    <d v="2008-01-27T00:00:00"/>
    <n v="27"/>
    <n v="1"/>
    <x v="0"/>
    <x v="13"/>
    <n v="80024"/>
    <x v="0"/>
    <n v="0"/>
    <n v="0"/>
    <x v="0"/>
    <s v="Columbus"/>
    <s v=""/>
    <x v="0"/>
  </r>
  <r>
    <s v="E04562"/>
    <x v="862"/>
    <x v="31"/>
    <x v="6"/>
    <x v="0"/>
    <x v="0"/>
    <x v="1"/>
    <n v="31"/>
    <d v="2017-07-22T00:00:00"/>
    <n v="22"/>
    <n v="7"/>
    <x v="3"/>
    <x v="1"/>
    <n v="55854"/>
    <x v="2"/>
    <n v="0"/>
    <n v="0"/>
    <x v="0"/>
    <s v="Austin"/>
    <s v=""/>
    <x v="0"/>
  </r>
  <r>
    <s v="E01427"/>
    <x v="863"/>
    <x v="6"/>
    <x v="6"/>
    <x v="0"/>
    <x v="1"/>
    <x v="1"/>
    <n v="34"/>
    <d v="2015-04-22T00:00:00"/>
    <n v="22"/>
    <n v="4"/>
    <x v="4"/>
    <x v="2"/>
    <n v="154941"/>
    <x v="1"/>
    <n v="0.13"/>
    <n v="20142.330000000002"/>
    <x v="0"/>
    <s v="Phoenix"/>
    <s v=""/>
    <x v="0"/>
  </r>
  <r>
    <s v="E03890"/>
    <x v="864"/>
    <x v="4"/>
    <x v="6"/>
    <x v="0"/>
    <x v="1"/>
    <x v="0"/>
    <n v="31"/>
    <d v="2020-08-20T00:00:00"/>
    <n v="20"/>
    <n v="8"/>
    <x v="11"/>
    <x v="4"/>
    <n v="219693"/>
    <x v="1"/>
    <n v="0.3"/>
    <n v="65907.899999999994"/>
    <x v="0"/>
    <s v="Austin"/>
    <s v=""/>
    <x v="0"/>
  </r>
  <r>
    <s v="E03047"/>
    <x v="865"/>
    <x v="32"/>
    <x v="6"/>
    <x v="3"/>
    <x v="1"/>
    <x v="1"/>
    <n v="41"/>
    <d v="2005-02-15T00:00:00"/>
    <n v="15"/>
    <n v="2"/>
    <x v="9"/>
    <x v="24"/>
    <n v="95372"/>
    <x v="0"/>
    <n v="0"/>
    <n v="0"/>
    <x v="2"/>
    <s v="Shanghai"/>
    <s v=""/>
    <x v="0"/>
  </r>
  <r>
    <s v="E02850"/>
    <x v="866"/>
    <x v="2"/>
    <x v="6"/>
    <x v="2"/>
    <x v="1"/>
    <x v="1"/>
    <n v="41"/>
    <d v="2018-08-10T00:00:00"/>
    <n v="10"/>
    <n v="8"/>
    <x v="11"/>
    <x v="8"/>
    <n v="171173"/>
    <x v="1"/>
    <n v="0.21"/>
    <n v="35946.33"/>
    <x v="0"/>
    <s v="Columbus"/>
    <s v=""/>
    <x v="0"/>
  </r>
  <r>
    <s v="E03583"/>
    <x v="867"/>
    <x v="4"/>
    <x v="6"/>
    <x v="3"/>
    <x v="0"/>
    <x v="2"/>
    <n v="61"/>
    <d v="2019-09-24T00:00:00"/>
    <n v="24"/>
    <n v="9"/>
    <x v="2"/>
    <x v="0"/>
    <n v="201464"/>
    <x v="1"/>
    <n v="0.37"/>
    <n v="74541.679999999993"/>
    <x v="0"/>
    <s v="Chicago"/>
    <s v=""/>
    <x v="0"/>
  </r>
  <r>
    <s v="E03849"/>
    <x v="868"/>
    <x v="5"/>
    <x v="6"/>
    <x v="2"/>
    <x v="1"/>
    <x v="1"/>
    <n v="30"/>
    <d v="2021-02-14T00:00:00"/>
    <n v="14"/>
    <n v="2"/>
    <x v="9"/>
    <x v="3"/>
    <n v="48340"/>
    <x v="2"/>
    <n v="0"/>
    <n v="0"/>
    <x v="2"/>
    <s v="Beijing"/>
    <s v=""/>
    <x v="0"/>
  </r>
  <r>
    <s v="E02783"/>
    <x v="869"/>
    <x v="4"/>
    <x v="6"/>
    <x v="2"/>
    <x v="0"/>
    <x v="2"/>
    <n v="39"/>
    <d v="2011-08-23T00:00:00"/>
    <n v="23"/>
    <n v="8"/>
    <x v="11"/>
    <x v="9"/>
    <n v="249506"/>
    <x v="1"/>
    <n v="0.3"/>
    <n v="74851.8"/>
    <x v="1"/>
    <s v="Rio de Janerio"/>
    <s v=""/>
    <x v="0"/>
  </r>
  <r>
    <s v="E00957"/>
    <x v="870"/>
    <x v="6"/>
    <x v="6"/>
    <x v="3"/>
    <x v="1"/>
    <x v="0"/>
    <n v="46"/>
    <d v="2013-07-18T00:00:00"/>
    <n v="18"/>
    <n v="7"/>
    <x v="3"/>
    <x v="11"/>
    <n v="149712"/>
    <x v="1"/>
    <n v="0.14000000000000001"/>
    <n v="20959.68"/>
    <x v="0"/>
    <s v="Columbus"/>
    <s v=""/>
    <x v="0"/>
  </r>
  <r>
    <s v="E01533"/>
    <x v="871"/>
    <x v="1"/>
    <x v="6"/>
    <x v="1"/>
    <x v="1"/>
    <x v="0"/>
    <n v="49"/>
    <d v="1996-05-15T00:00:00"/>
    <n v="15"/>
    <n v="5"/>
    <x v="7"/>
    <x v="14"/>
    <n v="86658"/>
    <x v="0"/>
    <n v="0"/>
    <n v="0"/>
    <x v="0"/>
    <s v="Phoenix"/>
    <s v=""/>
    <x v="0"/>
  </r>
  <r>
    <s v="E02254"/>
    <x v="872"/>
    <x v="1"/>
    <x v="6"/>
    <x v="1"/>
    <x v="0"/>
    <x v="2"/>
    <n v="61"/>
    <d v="2017-05-03T00:00:00"/>
    <n v="3"/>
    <n v="5"/>
    <x v="7"/>
    <x v="1"/>
    <n v="90855"/>
    <x v="0"/>
    <n v="0"/>
    <n v="0"/>
    <x v="1"/>
    <s v="Sao Paulo"/>
    <s v=""/>
    <x v="0"/>
  </r>
  <r>
    <s v="E02848"/>
    <x v="873"/>
    <x v="32"/>
    <x v="6"/>
    <x v="2"/>
    <x v="1"/>
    <x v="0"/>
    <n v="30"/>
    <d v="2016-12-18T00:00:00"/>
    <n v="18"/>
    <n v="12"/>
    <x v="8"/>
    <x v="15"/>
    <n v="89458"/>
    <x v="0"/>
    <n v="0"/>
    <n v="0"/>
    <x v="0"/>
    <s v="Austin"/>
    <s v=""/>
    <x v="0"/>
  </r>
  <r>
    <s v="E03956"/>
    <x v="379"/>
    <x v="6"/>
    <x v="6"/>
    <x v="2"/>
    <x v="1"/>
    <x v="0"/>
    <n v="62"/>
    <d v="1999-08-02T00:00:00"/>
    <n v="2"/>
    <n v="8"/>
    <x v="11"/>
    <x v="28"/>
    <n v="137995"/>
    <x v="0"/>
    <n v="0.14000000000000001"/>
    <n v="19319.300000000003"/>
    <x v="0"/>
    <s v="Austin"/>
    <s v=""/>
    <x v="0"/>
  </r>
  <r>
    <s v="E03189"/>
    <x v="874"/>
    <x v="6"/>
    <x v="6"/>
    <x v="1"/>
    <x v="0"/>
    <x v="0"/>
    <n v="50"/>
    <d v="2003-03-25T00:00:00"/>
    <n v="25"/>
    <n v="3"/>
    <x v="5"/>
    <x v="10"/>
    <n v="123405"/>
    <x v="0"/>
    <n v="0.13"/>
    <n v="16042.650000000001"/>
    <x v="0"/>
    <s v="Columbus"/>
    <s v=""/>
    <x v="0"/>
  </r>
  <r>
    <s v="E03560"/>
    <x v="875"/>
    <x v="31"/>
    <x v="6"/>
    <x v="0"/>
    <x v="1"/>
    <x v="1"/>
    <n v="46"/>
    <d v="2004-03-20T00:00:00"/>
    <n v="20"/>
    <n v="3"/>
    <x v="5"/>
    <x v="20"/>
    <n v="73004"/>
    <x v="0"/>
    <n v="0"/>
    <n v="0"/>
    <x v="2"/>
    <s v="Beijing"/>
    <s v=""/>
    <x v="0"/>
  </r>
  <r>
    <s v="E02791"/>
    <x v="876"/>
    <x v="2"/>
    <x v="6"/>
    <x v="3"/>
    <x v="1"/>
    <x v="2"/>
    <n v="49"/>
    <d v="1998-04-02T00:00:00"/>
    <n v="2"/>
    <n v="4"/>
    <x v="4"/>
    <x v="25"/>
    <n v="160832"/>
    <x v="1"/>
    <n v="0.3"/>
    <n v="48249.599999999999"/>
    <x v="0"/>
    <s v="Phoenix"/>
    <s v=""/>
    <x v="0"/>
  </r>
  <r>
    <s v="E01002"/>
    <x v="877"/>
    <x v="0"/>
    <x v="6"/>
    <x v="3"/>
    <x v="0"/>
    <x v="1"/>
    <n v="28"/>
    <d v="2021-03-19T00:00:00"/>
    <n v="19"/>
    <n v="3"/>
    <x v="5"/>
    <x v="3"/>
    <n v="127543"/>
    <x v="0"/>
    <n v="0.06"/>
    <n v="7652.58"/>
    <x v="2"/>
    <s v="Shanghai"/>
    <s v=""/>
    <x v="0"/>
  </r>
  <r>
    <s v="E00752"/>
    <x v="878"/>
    <x v="4"/>
    <x v="6"/>
    <x v="0"/>
    <x v="1"/>
    <x v="1"/>
    <n v="36"/>
    <d v="2014-02-22T00:00:00"/>
    <n v="22"/>
    <n v="2"/>
    <x v="9"/>
    <x v="7"/>
    <n v="218530"/>
    <x v="1"/>
    <n v="0.3"/>
    <n v="65559"/>
    <x v="2"/>
    <s v="Shanghai"/>
    <s v=""/>
    <x v="0"/>
  </r>
  <r>
    <s v="E02183"/>
    <x v="879"/>
    <x v="5"/>
    <x v="6"/>
    <x v="3"/>
    <x v="1"/>
    <x v="2"/>
    <n v="47"/>
    <d v="2015-06-09T00:00:00"/>
    <n v="9"/>
    <n v="6"/>
    <x v="6"/>
    <x v="2"/>
    <n v="41429"/>
    <x v="2"/>
    <n v="0"/>
    <n v="0"/>
    <x v="0"/>
    <s v="Seattle"/>
    <s v=""/>
    <x v="0"/>
  </r>
  <r>
    <s v="E02121"/>
    <x v="880"/>
    <x v="1"/>
    <x v="6"/>
    <x v="3"/>
    <x v="0"/>
    <x v="3"/>
    <n v="36"/>
    <d v="2021-12-26T00:00:00"/>
    <n v="26"/>
    <n v="12"/>
    <x v="8"/>
    <x v="3"/>
    <n v="75119"/>
    <x v="0"/>
    <n v="0"/>
    <n v="0"/>
    <x v="0"/>
    <s v="Chicago"/>
    <s v=""/>
    <x v="0"/>
  </r>
  <r>
    <s v="E00725"/>
    <x v="881"/>
    <x v="31"/>
    <x v="6"/>
    <x v="1"/>
    <x v="1"/>
    <x v="2"/>
    <n v="45"/>
    <d v="2014-05-10T00:00:00"/>
    <n v="10"/>
    <n v="5"/>
    <x v="7"/>
    <x v="7"/>
    <n v="65047"/>
    <x v="2"/>
    <n v="0"/>
    <n v="0"/>
    <x v="1"/>
    <s v="Sao Paulo"/>
    <s v=""/>
    <x v="0"/>
  </r>
  <r>
    <s v="E03027"/>
    <x v="882"/>
    <x v="6"/>
    <x v="6"/>
    <x v="0"/>
    <x v="0"/>
    <x v="0"/>
    <n v="29"/>
    <d v="2017-03-16T00:00:00"/>
    <n v="16"/>
    <n v="3"/>
    <x v="5"/>
    <x v="1"/>
    <n v="151413"/>
    <x v="1"/>
    <n v="0.15"/>
    <n v="22711.95"/>
    <x v="0"/>
    <s v="Seattle"/>
    <s v=""/>
    <x v="0"/>
  </r>
  <r>
    <s v="E01291"/>
    <x v="883"/>
    <x v="32"/>
    <x v="6"/>
    <x v="1"/>
    <x v="0"/>
    <x v="2"/>
    <n v="45"/>
    <d v="2021-02-10T00:00:00"/>
    <n v="10"/>
    <n v="2"/>
    <x v="9"/>
    <x v="3"/>
    <n v="79882"/>
    <x v="0"/>
    <n v="0"/>
    <n v="0"/>
    <x v="0"/>
    <s v="Phoenix"/>
    <s v=""/>
    <x v="0"/>
  </r>
  <r>
    <s v="E00488"/>
    <x v="884"/>
    <x v="1"/>
    <x v="6"/>
    <x v="3"/>
    <x v="1"/>
    <x v="0"/>
    <n v="28"/>
    <d v="2021-07-03T00:00:00"/>
    <n v="3"/>
    <n v="7"/>
    <x v="3"/>
    <x v="3"/>
    <n v="82739"/>
    <x v="0"/>
    <n v="0"/>
    <n v="0"/>
    <x v="0"/>
    <s v="Phoenix"/>
    <s v=""/>
    <x v="0"/>
  </r>
  <r>
    <s v="E04802"/>
    <x v="885"/>
    <x v="32"/>
    <x v="6"/>
    <x v="3"/>
    <x v="1"/>
    <x v="1"/>
    <n v="40"/>
    <d v="2011-01-20T00:00:00"/>
    <n v="20"/>
    <n v="1"/>
    <x v="0"/>
    <x v="9"/>
    <n v="96719"/>
    <x v="0"/>
    <n v="0"/>
    <n v="0"/>
    <x v="2"/>
    <s v="Chengdu"/>
    <s v=""/>
    <x v="0"/>
  </r>
  <r>
    <s v="E01221"/>
    <x v="886"/>
    <x v="3"/>
    <x v="6"/>
    <x v="2"/>
    <x v="1"/>
    <x v="2"/>
    <n v="48"/>
    <d v="2014-05-14T00:00:00"/>
    <n v="14"/>
    <n v="5"/>
    <x v="7"/>
    <x v="7"/>
    <n v="61216"/>
    <x v="2"/>
    <n v="0"/>
    <n v="0"/>
    <x v="0"/>
    <s v="Seattle"/>
    <s v=""/>
    <x v="0"/>
  </r>
  <r>
    <s v="E02844"/>
    <x v="887"/>
    <x v="6"/>
    <x v="6"/>
    <x v="3"/>
    <x v="0"/>
    <x v="2"/>
    <n v="55"/>
    <d v="2013-11-16T00:00:00"/>
    <n v="16"/>
    <n v="11"/>
    <x v="1"/>
    <x v="11"/>
    <n v="124129"/>
    <x v="0"/>
    <n v="0.15"/>
    <n v="18619.349999999999"/>
    <x v="1"/>
    <s v="Sao Paulo"/>
    <s v=""/>
    <x v="0"/>
  </r>
  <r>
    <s v="E00742"/>
    <x v="888"/>
    <x v="0"/>
    <x v="6"/>
    <x v="1"/>
    <x v="0"/>
    <x v="0"/>
    <n v="43"/>
    <d v="2006-01-31T00:00:00"/>
    <n v="31"/>
    <n v="1"/>
    <x v="0"/>
    <x v="16"/>
    <n v="117518"/>
    <x v="0"/>
    <n v="7.0000000000000007E-2"/>
    <n v="8226.26"/>
    <x v="0"/>
    <s v="Seattle"/>
    <s v=""/>
    <x v="0"/>
  </r>
  <r>
    <s v="E02285"/>
    <x v="889"/>
    <x v="2"/>
    <x v="6"/>
    <x v="2"/>
    <x v="1"/>
    <x v="1"/>
    <n v="45"/>
    <d v="2002-03-01T00:00:00"/>
    <n v="1"/>
    <n v="3"/>
    <x v="5"/>
    <x v="23"/>
    <n v="165181"/>
    <x v="1"/>
    <n v="0.16"/>
    <n v="26428.959999999999"/>
    <x v="0"/>
    <s v="Seattle"/>
    <s v=""/>
    <x v="0"/>
  </r>
  <r>
    <s v="E00178"/>
    <x v="890"/>
    <x v="1"/>
    <x v="6"/>
    <x v="1"/>
    <x v="1"/>
    <x v="0"/>
    <n v="26"/>
    <d v="2019-10-14T00:00:00"/>
    <n v="14"/>
    <n v="10"/>
    <x v="10"/>
    <x v="0"/>
    <n v="79356"/>
    <x v="0"/>
    <n v="0"/>
    <n v="0"/>
    <x v="0"/>
    <s v="Phoenix"/>
    <s v=""/>
    <x v="0"/>
  </r>
  <r>
    <s v="E04127"/>
    <x v="891"/>
    <x v="4"/>
    <x v="6"/>
    <x v="2"/>
    <x v="1"/>
    <x v="2"/>
    <n v="42"/>
    <d v="2013-09-11T00:00:00"/>
    <n v="11"/>
    <n v="9"/>
    <x v="2"/>
    <x v="11"/>
    <n v="181452"/>
    <x v="1"/>
    <n v="0.3"/>
    <n v="54435.6"/>
    <x v="0"/>
    <s v="Columbus"/>
    <s v=""/>
    <x v="0"/>
  </r>
  <r>
    <s v="E00273"/>
    <x v="892"/>
    <x v="1"/>
    <x v="6"/>
    <x v="3"/>
    <x v="0"/>
    <x v="3"/>
    <n v="43"/>
    <d v="2004-04-16T00:00:00"/>
    <n v="16"/>
    <n v="4"/>
    <x v="4"/>
    <x v="20"/>
    <n v="94246"/>
    <x v="0"/>
    <n v="0"/>
    <n v="0"/>
    <x v="0"/>
    <s v="Austin"/>
    <s v=""/>
    <x v="0"/>
  </r>
  <r>
    <s v="E03419"/>
    <x v="893"/>
    <x v="31"/>
    <x v="6"/>
    <x v="1"/>
    <x v="1"/>
    <x v="1"/>
    <n v="47"/>
    <d v="2015-07-10T00:00:00"/>
    <n v="10"/>
    <n v="7"/>
    <x v="3"/>
    <x v="2"/>
    <n v="63880"/>
    <x v="2"/>
    <n v="0"/>
    <n v="0"/>
    <x v="2"/>
    <s v="Chongqing"/>
    <s v=""/>
    <x v="0"/>
  </r>
  <r>
    <s v="E01466"/>
    <x v="894"/>
    <x v="5"/>
    <x v="6"/>
    <x v="1"/>
    <x v="0"/>
    <x v="1"/>
    <n v="25"/>
    <d v="2021-07-28T00:00:00"/>
    <n v="28"/>
    <n v="7"/>
    <x v="3"/>
    <x v="3"/>
    <n v="46845"/>
    <x v="2"/>
    <n v="0"/>
    <n v="0"/>
    <x v="0"/>
    <s v="Miami"/>
    <s v=""/>
    <x v="0"/>
  </r>
  <r>
    <s v="E03081"/>
    <x v="895"/>
    <x v="6"/>
    <x v="6"/>
    <x v="0"/>
    <x v="1"/>
    <x v="0"/>
    <n v="49"/>
    <d v="2013-04-15T00:00:00"/>
    <n v="15"/>
    <n v="4"/>
    <x v="4"/>
    <x v="11"/>
    <n v="128303"/>
    <x v="0"/>
    <n v="0.15"/>
    <n v="19245.45"/>
    <x v="0"/>
    <s v="Phoenix"/>
    <s v=""/>
    <x v="0"/>
  </r>
  <r>
    <s v="E01116"/>
    <x v="896"/>
    <x v="6"/>
    <x v="6"/>
    <x v="0"/>
    <x v="0"/>
    <x v="1"/>
    <n v="45"/>
    <d v="2007-09-07T00:00:00"/>
    <n v="7"/>
    <n v="9"/>
    <x v="2"/>
    <x v="5"/>
    <n v="151027"/>
    <x v="1"/>
    <n v="0.1"/>
    <n v="15102.7"/>
    <x v="2"/>
    <s v="Shanghai"/>
    <s v=""/>
    <x v="0"/>
  </r>
  <r>
    <s v="E04419"/>
    <x v="897"/>
    <x v="6"/>
    <x v="6"/>
    <x v="1"/>
    <x v="1"/>
    <x v="1"/>
    <n v="30"/>
    <d v="2015-06-13T00:00:00"/>
    <n v="13"/>
    <n v="6"/>
    <x v="6"/>
    <x v="2"/>
    <n v="127972"/>
    <x v="0"/>
    <n v="0.11"/>
    <n v="14076.92"/>
    <x v="0"/>
    <s v="Seattle"/>
    <s v=""/>
    <x v="0"/>
  </r>
  <r>
    <s v="E01132"/>
    <x v="898"/>
    <x v="31"/>
    <x v="6"/>
    <x v="0"/>
    <x v="0"/>
    <x v="3"/>
    <n v="47"/>
    <d v="2002-10-21T00:00:00"/>
    <n v="21"/>
    <n v="10"/>
    <x v="10"/>
    <x v="23"/>
    <n v="70122"/>
    <x v="0"/>
    <n v="0"/>
    <n v="0"/>
    <x v="0"/>
    <s v="Columbus"/>
    <s v=""/>
    <x v="0"/>
  </r>
  <r>
    <s v="E03251"/>
    <x v="899"/>
    <x v="2"/>
    <x v="6"/>
    <x v="0"/>
    <x v="1"/>
    <x v="2"/>
    <n v="50"/>
    <d v="2018-12-18T00:00:00"/>
    <n v="18"/>
    <n v="12"/>
    <x v="8"/>
    <x v="8"/>
    <n v="155351"/>
    <x v="1"/>
    <n v="0.2"/>
    <n v="31070.2"/>
    <x v="0"/>
    <s v="Seattle"/>
    <s v=""/>
    <x v="0"/>
  </r>
  <r>
    <s v="E02189"/>
    <x v="900"/>
    <x v="31"/>
    <x v="6"/>
    <x v="2"/>
    <x v="1"/>
    <x v="2"/>
    <n v="29"/>
    <d v="2018-05-19T00:00:00"/>
    <n v="19"/>
    <n v="5"/>
    <x v="7"/>
    <x v="8"/>
    <n v="65334"/>
    <x v="2"/>
    <n v="0"/>
    <n v="0"/>
    <x v="1"/>
    <s v="Rio de Janerio"/>
    <s v=""/>
    <x v="0"/>
  </r>
  <r>
    <s v="E03423"/>
    <x v="901"/>
    <x v="0"/>
    <x v="6"/>
    <x v="2"/>
    <x v="0"/>
    <x v="2"/>
    <n v="36"/>
    <d v="2012-07-26T00:00:00"/>
    <n v="26"/>
    <n v="7"/>
    <x v="3"/>
    <x v="21"/>
    <n v="105891"/>
    <x v="0"/>
    <n v="7.0000000000000007E-2"/>
    <n v="7412.3700000000008"/>
    <x v="0"/>
    <s v="Seattle"/>
    <s v=""/>
    <x v="0"/>
  </r>
  <r>
    <s v="E00788"/>
    <x v="902"/>
    <x v="3"/>
    <x v="6"/>
    <x v="0"/>
    <x v="1"/>
    <x v="2"/>
    <n v="56"/>
    <d v="1992-06-15T00:00:00"/>
    <n v="15"/>
    <n v="6"/>
    <x v="6"/>
    <x v="26"/>
    <n v="59591"/>
    <x v="2"/>
    <n v="0"/>
    <n v="0"/>
    <x v="1"/>
    <s v="Sao Paulo"/>
    <s v=""/>
    <x v="0"/>
  </r>
  <r>
    <s v="E04729"/>
    <x v="903"/>
    <x v="4"/>
    <x v="6"/>
    <x v="2"/>
    <x v="0"/>
    <x v="1"/>
    <n v="56"/>
    <d v="2004-02-25T00:00:00"/>
    <n v="25"/>
    <n v="2"/>
    <x v="9"/>
    <x v="20"/>
    <n v="216949"/>
    <x v="1"/>
    <n v="0.32"/>
    <n v="69423.680000000008"/>
    <x v="2"/>
    <s v="Shanghai"/>
    <s v=""/>
    <x v="0"/>
  </r>
  <r>
    <s v="E04168"/>
    <x v="904"/>
    <x v="0"/>
    <x v="6"/>
    <x v="1"/>
    <x v="1"/>
    <x v="2"/>
    <n v="38"/>
    <d v="2017-09-21T00:00:00"/>
    <n v="21"/>
    <n v="9"/>
    <x v="2"/>
    <x v="1"/>
    <n v="119647"/>
    <x v="0"/>
    <n v="0.09"/>
    <n v="10768.23"/>
    <x v="1"/>
    <s v="Sao Paulo"/>
    <s v=""/>
    <x v="0"/>
  </r>
  <r>
    <s v="E04937"/>
    <x v="905"/>
    <x v="0"/>
    <x v="6"/>
    <x v="1"/>
    <x v="0"/>
    <x v="1"/>
    <n v="52"/>
    <d v="2014-08-07T00:00:00"/>
    <n v="7"/>
    <n v="8"/>
    <x v="11"/>
    <x v="7"/>
    <n v="117062"/>
    <x v="0"/>
    <n v="7.0000000000000007E-2"/>
    <n v="8194.34"/>
    <x v="0"/>
    <s v="Phoenix"/>
    <s v=""/>
    <x v="0"/>
  </r>
  <r>
    <s v="E02769"/>
    <x v="906"/>
    <x v="31"/>
    <x v="6"/>
    <x v="0"/>
    <x v="1"/>
    <x v="0"/>
    <n v="26"/>
    <d v="2021-11-21T00:00:00"/>
    <n v="21"/>
    <n v="11"/>
    <x v="1"/>
    <x v="3"/>
    <n v="63137"/>
    <x v="2"/>
    <n v="0"/>
    <n v="0"/>
    <x v="0"/>
    <s v="Chicago"/>
    <s v=""/>
    <x v="0"/>
  </r>
  <r>
    <s v="E01807"/>
    <x v="907"/>
    <x v="1"/>
    <x v="6"/>
    <x v="2"/>
    <x v="0"/>
    <x v="1"/>
    <n v="52"/>
    <d v="1994-02-18T00:00:00"/>
    <n v="18"/>
    <n v="2"/>
    <x v="9"/>
    <x v="17"/>
    <n v="99624"/>
    <x v="0"/>
    <n v="0"/>
    <n v="0"/>
    <x v="0"/>
    <s v="Seattle"/>
    <s v=""/>
    <x v="0"/>
  </r>
  <r>
    <s v="E01762"/>
    <x v="908"/>
    <x v="0"/>
    <x v="6"/>
    <x v="1"/>
    <x v="1"/>
    <x v="1"/>
    <n v="55"/>
    <d v="2012-10-20T00:00:00"/>
    <n v="20"/>
    <n v="10"/>
    <x v="10"/>
    <x v="21"/>
    <n v="108686"/>
    <x v="0"/>
    <n v="0.06"/>
    <n v="6521.16"/>
    <x v="0"/>
    <s v="Columbus"/>
    <s v=""/>
    <x v="0"/>
  </r>
  <r>
    <s v="E04101"/>
    <x v="909"/>
    <x v="2"/>
    <x v="6"/>
    <x v="1"/>
    <x v="1"/>
    <x v="0"/>
    <n v="63"/>
    <d v="2020-06-14T00:00:00"/>
    <n v="14"/>
    <n v="6"/>
    <x v="6"/>
    <x v="4"/>
    <n v="181216"/>
    <x v="1"/>
    <n v="0.27"/>
    <n v="48928.32"/>
    <x v="0"/>
    <s v="Columbus"/>
    <s v=""/>
    <x v="0"/>
  </r>
  <r>
    <s v="E01238"/>
    <x v="910"/>
    <x v="2"/>
    <x v="6"/>
    <x v="0"/>
    <x v="1"/>
    <x v="0"/>
    <n v="55"/>
    <d v="1995-10-29T00:00:00"/>
    <n v="29"/>
    <n v="10"/>
    <x v="10"/>
    <x v="19"/>
    <n v="153271"/>
    <x v="1"/>
    <n v="0.15"/>
    <n v="22990.649999999998"/>
    <x v="0"/>
    <s v="Austin"/>
    <s v=""/>
    <x v="0"/>
  </r>
  <r>
    <s v="E02295"/>
    <x v="911"/>
    <x v="5"/>
    <x v="6"/>
    <x v="3"/>
    <x v="0"/>
    <x v="0"/>
    <n v="47"/>
    <d v="2013-02-28T00:00:00"/>
    <n v="28"/>
    <n v="2"/>
    <x v="9"/>
    <x v="11"/>
    <n v="54635"/>
    <x v="2"/>
    <n v="0"/>
    <n v="0"/>
    <x v="0"/>
    <s v="Chicago"/>
    <s v=""/>
    <x v="0"/>
  </r>
  <r>
    <s v="E02633"/>
    <x v="912"/>
    <x v="4"/>
    <x v="6"/>
    <x v="0"/>
    <x v="1"/>
    <x v="3"/>
    <n v="54"/>
    <d v="2000-08-19T00:00:00"/>
    <n v="19"/>
    <n v="8"/>
    <x v="11"/>
    <x v="6"/>
    <n v="222224"/>
    <x v="1"/>
    <n v="0.38"/>
    <n v="84445.119999999995"/>
    <x v="0"/>
    <s v="Columbus"/>
    <s v=""/>
    <x v="0"/>
  </r>
  <r>
    <s v="E00758"/>
    <x v="913"/>
    <x v="31"/>
    <x v="6"/>
    <x v="0"/>
    <x v="0"/>
    <x v="1"/>
    <n v="35"/>
    <d v="2013-08-30T00:00:00"/>
    <n v="30"/>
    <n v="8"/>
    <x v="11"/>
    <x v="11"/>
    <n v="59646"/>
    <x v="2"/>
    <n v="0"/>
    <n v="0"/>
    <x v="2"/>
    <s v="Shanghai"/>
    <s v=""/>
    <x v="0"/>
  </r>
  <r>
    <s v="E02801"/>
    <x v="914"/>
    <x v="6"/>
    <x v="6"/>
    <x v="3"/>
    <x v="0"/>
    <x v="3"/>
    <n v="51"/>
    <d v="2000-09-01T00:00:00"/>
    <n v="1"/>
    <n v="9"/>
    <x v="2"/>
    <x v="6"/>
    <n v="157487"/>
    <x v="1"/>
    <n v="0.12"/>
    <n v="18898.439999999999"/>
    <x v="0"/>
    <s v="Phoenix"/>
    <s v=""/>
    <x v="0"/>
  </r>
  <r>
    <s v="E00116"/>
    <x v="915"/>
    <x v="5"/>
    <x v="6"/>
    <x v="1"/>
    <x v="1"/>
    <x v="1"/>
    <n v="64"/>
    <d v="2005-01-28T00:00:00"/>
    <n v="28"/>
    <n v="1"/>
    <x v="0"/>
    <x v="24"/>
    <n v="55369"/>
    <x v="2"/>
    <n v="0"/>
    <n v="0"/>
    <x v="0"/>
    <s v="Phoenix"/>
    <s v=""/>
    <x v="0"/>
  </r>
  <r>
    <s v="E00145"/>
    <x v="916"/>
    <x v="1"/>
    <x v="6"/>
    <x v="2"/>
    <x v="0"/>
    <x v="2"/>
    <n v="58"/>
    <d v="2009-04-27T00:00:00"/>
    <n v="27"/>
    <n v="4"/>
    <x v="4"/>
    <x v="22"/>
    <n v="76802"/>
    <x v="0"/>
    <n v="0"/>
    <n v="0"/>
    <x v="1"/>
    <s v="Manaus"/>
    <s v=""/>
    <x v="0"/>
  </r>
  <r>
    <s v="E00218"/>
    <x v="917"/>
    <x v="4"/>
    <x v="6"/>
    <x v="1"/>
    <x v="0"/>
    <x v="1"/>
    <n v="47"/>
    <d v="2016-11-22T00:00:00"/>
    <n v="22"/>
    <n v="11"/>
    <x v="1"/>
    <x v="15"/>
    <n v="253249"/>
    <x v="1"/>
    <n v="0.31"/>
    <n v="78507.19"/>
    <x v="0"/>
    <s v="Austin"/>
    <s v=""/>
    <x v="0"/>
  </r>
  <r>
    <s v="E02613"/>
    <x v="918"/>
    <x v="1"/>
    <x v="6"/>
    <x v="1"/>
    <x v="0"/>
    <x v="1"/>
    <n v="63"/>
    <d v="2018-03-12T00:00:00"/>
    <n v="12"/>
    <n v="3"/>
    <x v="5"/>
    <x v="8"/>
    <n v="73200"/>
    <x v="0"/>
    <n v="0"/>
    <n v="0"/>
    <x v="2"/>
    <s v="Shanghai"/>
    <s v=""/>
    <x v="0"/>
  </r>
  <r>
    <s v="E01760"/>
    <x v="919"/>
    <x v="32"/>
    <x v="6"/>
    <x v="1"/>
    <x v="1"/>
    <x v="2"/>
    <n v="26"/>
    <d v="2021-02-09T00:00:00"/>
    <n v="9"/>
    <n v="2"/>
    <x v="9"/>
    <x v="3"/>
    <n v="87427"/>
    <x v="0"/>
    <n v="0"/>
    <n v="0"/>
    <x v="1"/>
    <s v="Sao Paulo"/>
    <s v=""/>
    <x v="0"/>
  </r>
  <r>
    <s v="E04108"/>
    <x v="920"/>
    <x v="1"/>
    <x v="6"/>
    <x v="0"/>
    <x v="1"/>
    <x v="2"/>
    <n v="33"/>
    <d v="2012-05-14T00:00:00"/>
    <n v="14"/>
    <n v="5"/>
    <x v="7"/>
    <x v="21"/>
    <n v="88343"/>
    <x v="0"/>
    <n v="0"/>
    <n v="0"/>
    <x v="1"/>
    <s v="Rio de Janerio"/>
    <s v=""/>
    <x v="0"/>
  </r>
  <r>
    <s v="E03697"/>
    <x v="921"/>
    <x v="0"/>
    <x v="6"/>
    <x v="3"/>
    <x v="0"/>
    <x v="0"/>
    <n v="28"/>
    <d v="2021-01-08T00:00:00"/>
    <n v="8"/>
    <n v="1"/>
    <x v="0"/>
    <x v="3"/>
    <n v="108826"/>
    <x v="0"/>
    <n v="0.1"/>
    <n v="10882.6"/>
    <x v="0"/>
    <s v="Miami"/>
    <s v=""/>
    <x v="0"/>
  </r>
  <r>
    <s v="E03980"/>
    <x v="922"/>
    <x v="31"/>
    <x v="6"/>
    <x v="1"/>
    <x v="1"/>
    <x v="1"/>
    <n v="45"/>
    <d v="2000-08-16T00:00:00"/>
    <n v="16"/>
    <n v="8"/>
    <x v="11"/>
    <x v="6"/>
    <n v="60113"/>
    <x v="2"/>
    <n v="0"/>
    <n v="0"/>
    <x v="0"/>
    <s v="Chicago"/>
    <s v=""/>
    <x v="0"/>
  </r>
  <r>
    <s v="E01488"/>
    <x v="923"/>
    <x v="2"/>
    <x v="6"/>
    <x v="0"/>
    <x v="1"/>
    <x v="0"/>
    <n v="61"/>
    <d v="2021-01-23T00:00:00"/>
    <n v="23"/>
    <n v="1"/>
    <x v="0"/>
    <x v="3"/>
    <n v="151783"/>
    <x v="1"/>
    <n v="0.26"/>
    <n v="39463.58"/>
    <x v="0"/>
    <s v="Seattle"/>
    <s v=""/>
    <x v="0"/>
  </r>
  <r>
    <s v="E01052"/>
    <x v="924"/>
    <x v="5"/>
    <x v="6"/>
    <x v="3"/>
    <x v="0"/>
    <x v="1"/>
    <n v="40"/>
    <d v="2016-12-17T00:00:00"/>
    <n v="17"/>
    <n v="12"/>
    <x v="8"/>
    <x v="15"/>
    <n v="50733"/>
    <x v="2"/>
    <n v="0"/>
    <n v="0"/>
    <x v="0"/>
    <s v="Miami"/>
    <s v=""/>
    <x v="0"/>
  </r>
  <r>
    <s v="E04128"/>
    <x v="925"/>
    <x v="3"/>
    <x v="6"/>
    <x v="1"/>
    <x v="0"/>
    <x v="1"/>
    <n v="55"/>
    <d v="2021-08-02T00:00:00"/>
    <n v="2"/>
    <n v="8"/>
    <x v="11"/>
    <x v="3"/>
    <n v="67130"/>
    <x v="2"/>
    <n v="0"/>
    <n v="0"/>
    <x v="0"/>
    <s v="Miami"/>
    <s v=""/>
    <x v="0"/>
  </r>
  <r>
    <s v="E00022"/>
    <x v="926"/>
    <x v="31"/>
    <x v="6"/>
    <x v="0"/>
    <x v="1"/>
    <x v="1"/>
    <n v="62"/>
    <d v="2006-09-17T00:00:00"/>
    <n v="17"/>
    <n v="9"/>
    <x v="2"/>
    <x v="16"/>
    <n v="64669"/>
    <x v="2"/>
    <n v="0"/>
    <n v="0"/>
    <x v="2"/>
    <s v="Chongqing"/>
    <s v=""/>
    <x v="0"/>
  </r>
  <r>
    <s v="E03805"/>
    <x v="927"/>
    <x v="3"/>
    <x v="6"/>
    <x v="3"/>
    <x v="1"/>
    <x v="2"/>
    <n v="34"/>
    <d v="2012-06-06T00:00:00"/>
    <n v="6"/>
    <n v="6"/>
    <x v="6"/>
    <x v="21"/>
    <n v="72126"/>
    <x v="0"/>
    <n v="0"/>
    <n v="0"/>
    <x v="1"/>
    <s v="Manaus"/>
    <s v=""/>
    <x v="0"/>
  </r>
  <r>
    <s v="E02478"/>
    <x v="928"/>
    <x v="0"/>
    <x v="6"/>
    <x v="1"/>
    <x v="0"/>
    <x v="0"/>
    <n v="33"/>
    <d v="2013-06-21T00:00:00"/>
    <n v="21"/>
    <n v="6"/>
    <x v="6"/>
    <x v="11"/>
    <n v="119631"/>
    <x v="0"/>
    <n v="0.06"/>
    <n v="7177.86"/>
    <x v="0"/>
    <s v="Phoenix"/>
    <s v=""/>
    <x v="0"/>
  </r>
  <r>
    <s v="E00530"/>
    <x v="929"/>
    <x v="6"/>
    <x v="6"/>
    <x v="0"/>
    <x v="1"/>
    <x v="1"/>
    <n v="46"/>
    <d v="2004-02-29T00:00:00"/>
    <n v="29"/>
    <n v="2"/>
    <x v="9"/>
    <x v="20"/>
    <n v="158897"/>
    <x v="1"/>
    <n v="0.1"/>
    <n v="15889.7"/>
    <x v="2"/>
    <s v="Chongqing"/>
    <s v=""/>
    <x v="0"/>
  </r>
  <r>
    <s v="E01733"/>
    <x v="930"/>
    <x v="0"/>
    <x v="6"/>
    <x v="1"/>
    <x v="1"/>
    <x v="1"/>
    <n v="45"/>
    <d v="2011-10-20T00:00:00"/>
    <n v="20"/>
    <n v="10"/>
    <x v="10"/>
    <x v="9"/>
    <n v="123640"/>
    <x v="0"/>
    <n v="7.0000000000000007E-2"/>
    <n v="8654.8000000000011"/>
    <x v="2"/>
    <s v="Shanghai"/>
    <s v=""/>
    <x v="0"/>
  </r>
  <r>
    <s v="E02857"/>
    <x v="931"/>
    <x v="5"/>
    <x v="6"/>
    <x v="1"/>
    <x v="1"/>
    <x v="0"/>
    <n v="33"/>
    <d v="2014-04-13T00:00:00"/>
    <n v="13"/>
    <n v="4"/>
    <x v="4"/>
    <x v="7"/>
    <n v="46878"/>
    <x v="2"/>
    <n v="0"/>
    <n v="0"/>
    <x v="0"/>
    <s v="Miami"/>
    <s v=""/>
    <x v="0"/>
  </r>
  <r>
    <s v="E04952"/>
    <x v="932"/>
    <x v="1"/>
    <x v="6"/>
    <x v="0"/>
    <x v="1"/>
    <x v="2"/>
    <n v="57"/>
    <d v="2007-10-02T00:00:00"/>
    <n v="2"/>
    <n v="10"/>
    <x v="10"/>
    <x v="5"/>
    <n v="98150"/>
    <x v="0"/>
    <n v="0"/>
    <n v="0"/>
    <x v="1"/>
    <s v="Rio de Janerio"/>
    <s v=""/>
    <x v="0"/>
  </r>
  <r>
    <s v="E03578"/>
    <x v="933"/>
    <x v="3"/>
    <x v="6"/>
    <x v="2"/>
    <x v="0"/>
    <x v="1"/>
    <n v="34"/>
    <d v="2018-03-10T00:00:00"/>
    <n v="10"/>
    <n v="3"/>
    <x v="5"/>
    <x v="8"/>
    <n v="58993"/>
    <x v="2"/>
    <n v="0"/>
    <n v="0"/>
    <x v="0"/>
    <s v="Austin"/>
    <s v=""/>
    <x v="0"/>
  </r>
  <r>
    <s v="E04277"/>
    <x v="934"/>
    <x v="3"/>
    <x v="6"/>
    <x v="1"/>
    <x v="1"/>
    <x v="1"/>
    <n v="60"/>
    <d v="2014-01-08T00:00:00"/>
    <n v="8"/>
    <n v="1"/>
    <x v="0"/>
    <x v="7"/>
    <n v="51877"/>
    <x v="2"/>
    <n v="0"/>
    <n v="0"/>
    <x v="2"/>
    <s v="Beijing"/>
    <s v=""/>
    <x v="0"/>
  </r>
  <r>
    <s v="E01019"/>
    <x v="935"/>
    <x v="1"/>
    <x v="6"/>
    <x v="3"/>
    <x v="0"/>
    <x v="0"/>
    <n v="45"/>
    <d v="2011-03-16T00:00:00"/>
    <n v="16"/>
    <n v="3"/>
    <x v="5"/>
    <x v="9"/>
    <n v="81687"/>
    <x v="0"/>
    <n v="0"/>
    <n v="0"/>
    <x v="0"/>
    <s v="Phoenix"/>
    <s v=""/>
    <x v="0"/>
  </r>
  <r>
    <s v="E04940"/>
    <x v="936"/>
    <x v="4"/>
    <x v="6"/>
    <x v="1"/>
    <x v="0"/>
    <x v="3"/>
    <n v="36"/>
    <d v="2018-03-19T00:00:00"/>
    <n v="19"/>
    <n v="3"/>
    <x v="5"/>
    <x v="8"/>
    <n v="195200"/>
    <x v="1"/>
    <n v="0.36"/>
    <n v="70272"/>
    <x v="0"/>
    <s v="Austin"/>
    <s v=""/>
    <x v="0"/>
  </r>
  <r>
    <s v="E03064"/>
    <x v="937"/>
    <x v="3"/>
    <x v="6"/>
    <x v="1"/>
    <x v="0"/>
    <x v="1"/>
    <n v="31"/>
    <d v="2020-02-17T00:00:00"/>
    <n v="17"/>
    <n v="2"/>
    <x v="9"/>
    <x v="4"/>
    <n v="67171"/>
    <x v="2"/>
    <n v="0"/>
    <n v="0"/>
    <x v="2"/>
    <s v="Chongqing"/>
    <d v="2021-05-01T00:00:00"/>
    <x v="1"/>
  </r>
  <r>
    <s v="E00446"/>
    <x v="938"/>
    <x v="1"/>
    <x v="6"/>
    <x v="2"/>
    <x v="0"/>
    <x v="0"/>
    <n v="30"/>
    <d v="2019-11-04T00:00:00"/>
    <n v="4"/>
    <n v="11"/>
    <x v="1"/>
    <x v="0"/>
    <n v="96092"/>
    <x v="0"/>
    <n v="0"/>
    <n v="0"/>
    <x v="0"/>
    <s v="Austin"/>
    <s v=""/>
    <x v="0"/>
  </r>
  <r>
    <s v="E01985"/>
    <x v="939"/>
    <x v="31"/>
    <x v="6"/>
    <x v="2"/>
    <x v="1"/>
    <x v="3"/>
    <n v="65"/>
    <d v="2000-09-29T00:00:00"/>
    <n v="29"/>
    <n v="9"/>
    <x v="2"/>
    <x v="6"/>
    <n v="67837"/>
    <x v="2"/>
    <n v="0"/>
    <n v="0"/>
    <x v="0"/>
    <s v="Austin"/>
    <s v=""/>
    <x v="0"/>
  </r>
  <r>
    <s v="E03273"/>
    <x v="940"/>
    <x v="3"/>
    <x v="6"/>
    <x v="2"/>
    <x v="0"/>
    <x v="1"/>
    <n v="41"/>
    <d v="2010-06-04T00:00:00"/>
    <n v="4"/>
    <n v="6"/>
    <x v="6"/>
    <x v="18"/>
    <n v="72425"/>
    <x v="0"/>
    <n v="0"/>
    <n v="0"/>
    <x v="2"/>
    <s v="Beijing"/>
    <s v=""/>
    <x v="0"/>
  </r>
  <r>
    <s v="E02415"/>
    <x v="941"/>
    <x v="1"/>
    <x v="6"/>
    <x v="3"/>
    <x v="1"/>
    <x v="2"/>
    <n v="52"/>
    <d v="1994-10-16T00:00:00"/>
    <n v="16"/>
    <n v="10"/>
    <x v="10"/>
    <x v="17"/>
    <n v="93103"/>
    <x v="0"/>
    <n v="0"/>
    <n v="0"/>
    <x v="0"/>
    <s v="Phoenix"/>
    <s v=""/>
    <x v="0"/>
  </r>
  <r>
    <s v="E04887"/>
    <x v="942"/>
    <x v="31"/>
    <x v="6"/>
    <x v="2"/>
    <x v="1"/>
    <x v="1"/>
    <n v="40"/>
    <d v="2018-03-16T00:00:00"/>
    <n v="16"/>
    <n v="3"/>
    <x v="5"/>
    <x v="8"/>
    <n v="55457"/>
    <x v="2"/>
    <n v="0"/>
    <n v="0"/>
    <x v="0"/>
    <s v="Columbus"/>
    <s v=""/>
    <x v="0"/>
  </r>
  <r>
    <s v="E03170"/>
    <x v="943"/>
    <x v="31"/>
    <x v="6"/>
    <x v="0"/>
    <x v="1"/>
    <x v="1"/>
    <n v="63"/>
    <d v="2017-09-26T00:00:00"/>
    <n v="26"/>
    <n v="9"/>
    <x v="2"/>
    <x v="1"/>
    <n v="72340"/>
    <x v="0"/>
    <n v="0"/>
    <n v="0"/>
    <x v="0"/>
    <s v="Phoenix"/>
    <d v="2019-04-03T00:00:00"/>
    <x v="1"/>
  </r>
  <r>
    <s v="E01150"/>
    <x v="944"/>
    <x v="1"/>
    <x v="6"/>
    <x v="2"/>
    <x v="1"/>
    <x v="1"/>
    <n v="62"/>
    <d v="2020-05-18T00:00:00"/>
    <n v="18"/>
    <n v="5"/>
    <x v="7"/>
    <x v="4"/>
    <n v="97830"/>
    <x v="0"/>
    <n v="0"/>
    <n v="0"/>
    <x v="0"/>
    <s v="Austin"/>
    <s v=""/>
    <x v="0"/>
  </r>
  <r>
    <s v="E01789"/>
    <x v="945"/>
    <x v="6"/>
    <x v="6"/>
    <x v="0"/>
    <x v="0"/>
    <x v="1"/>
    <n v="25"/>
    <d v="2021-06-15T00:00:00"/>
    <n v="15"/>
    <n v="6"/>
    <x v="6"/>
    <x v="3"/>
    <n v="142731"/>
    <x v="1"/>
    <n v="0.11"/>
    <n v="15700.41"/>
    <x v="2"/>
    <s v="Shanghai"/>
    <d v="2022-06-03T00:00:00"/>
    <x v="1"/>
  </r>
  <r>
    <s v="E03648"/>
    <x v="946"/>
    <x v="31"/>
    <x v="6"/>
    <x v="3"/>
    <x v="1"/>
    <x v="3"/>
    <n v="26"/>
    <d v="2019-08-21T00:00:00"/>
    <n v="21"/>
    <n v="8"/>
    <x v="11"/>
    <x v="0"/>
    <n v="66084"/>
    <x v="2"/>
    <n v="0"/>
    <n v="0"/>
    <x v="0"/>
    <s v="Seattle"/>
    <s v=""/>
    <x v="0"/>
  </r>
  <r>
    <s v="E00245"/>
    <x v="947"/>
    <x v="0"/>
    <x v="6"/>
    <x v="3"/>
    <x v="0"/>
    <x v="3"/>
    <n v="42"/>
    <d v="2011-05-29T00:00:00"/>
    <n v="29"/>
    <n v="5"/>
    <x v="7"/>
    <x v="9"/>
    <n v="102440"/>
    <x v="0"/>
    <n v="0.06"/>
    <n v="6146.4"/>
    <x v="0"/>
    <s v="Chicago"/>
    <s v=""/>
    <x v="0"/>
  </r>
  <r>
    <s v="E00170"/>
    <x v="948"/>
    <x v="2"/>
    <x v="6"/>
    <x v="0"/>
    <x v="1"/>
    <x v="3"/>
    <n v="61"/>
    <d v="1997-08-19T00:00:00"/>
    <n v="19"/>
    <n v="8"/>
    <x v="11"/>
    <x v="27"/>
    <n v="159567"/>
    <x v="1"/>
    <n v="0.28000000000000003"/>
    <n v="44678.76"/>
    <x v="0"/>
    <s v="Phoenix"/>
    <s v=""/>
    <x v="0"/>
  </r>
  <r>
    <s v="E02818"/>
    <x v="949"/>
    <x v="2"/>
    <x v="6"/>
    <x v="2"/>
    <x v="0"/>
    <x v="2"/>
    <n v="39"/>
    <d v="2013-12-27T00:00:00"/>
    <n v="27"/>
    <n v="12"/>
    <x v="8"/>
    <x v="11"/>
    <n v="165756"/>
    <x v="1"/>
    <n v="0.28000000000000003"/>
    <n v="46411.680000000008"/>
    <x v="0"/>
    <s v="Columbus"/>
    <d v="2020-06-09T00:00:00"/>
    <x v="1"/>
  </r>
  <r>
    <s v="E00634"/>
    <x v="950"/>
    <x v="1"/>
    <x v="6"/>
    <x v="1"/>
    <x v="1"/>
    <x v="2"/>
    <n v="53"/>
    <d v="2017-01-09T00:00:00"/>
    <n v="9"/>
    <n v="1"/>
    <x v="0"/>
    <x v="1"/>
    <n v="75769"/>
    <x v="0"/>
    <n v="0"/>
    <n v="0"/>
    <x v="1"/>
    <s v="Manaus"/>
    <d v="2020-07-17T00:00:00"/>
    <x v="1"/>
  </r>
  <r>
    <s v="E02800"/>
    <x v="951"/>
    <x v="6"/>
    <x v="6"/>
    <x v="1"/>
    <x v="1"/>
    <x v="2"/>
    <n v="45"/>
    <d v="2018-07-24T00:00:00"/>
    <n v="24"/>
    <n v="7"/>
    <x v="3"/>
    <x v="8"/>
    <n v="148991"/>
    <x v="1"/>
    <n v="0.12"/>
    <n v="17878.919999999998"/>
    <x v="1"/>
    <s v="Sao Paulo"/>
    <s v=""/>
    <x v="0"/>
  </r>
  <r>
    <s v="E04853"/>
    <x v="952"/>
    <x v="32"/>
    <x v="6"/>
    <x v="2"/>
    <x v="1"/>
    <x v="1"/>
    <n v="46"/>
    <d v="2021-01-17T00:00:00"/>
    <n v="17"/>
    <n v="1"/>
    <x v="0"/>
    <x v="3"/>
    <n v="72131"/>
    <x v="0"/>
    <n v="0"/>
    <n v="0"/>
    <x v="2"/>
    <s v="Shanghai"/>
    <s v=""/>
    <x v="0"/>
  </r>
  <r>
    <s v="E02024"/>
    <x v="953"/>
    <x v="1"/>
    <x v="6"/>
    <x v="0"/>
    <x v="1"/>
    <x v="0"/>
    <n v="53"/>
    <d v="2017-08-05T00:00:00"/>
    <n v="5"/>
    <n v="8"/>
    <x v="11"/>
    <x v="1"/>
    <n v="89769"/>
    <x v="0"/>
    <n v="0"/>
    <n v="0"/>
    <x v="0"/>
    <s v="Seattle"/>
    <s v=""/>
    <x v="0"/>
  </r>
  <r>
    <s v="E02427"/>
    <x v="954"/>
    <x v="0"/>
    <x v="6"/>
    <x v="3"/>
    <x v="1"/>
    <x v="1"/>
    <n v="27"/>
    <d v="2018-09-15T00:00:00"/>
    <n v="15"/>
    <n v="9"/>
    <x v="2"/>
    <x v="8"/>
    <n v="127616"/>
    <x v="0"/>
    <n v="7.0000000000000007E-2"/>
    <n v="8933.1200000000008"/>
    <x v="0"/>
    <s v="Columbus"/>
    <s v=""/>
    <x v="0"/>
  </r>
  <r>
    <s v="E00749"/>
    <x v="955"/>
    <x v="31"/>
    <x v="6"/>
    <x v="0"/>
    <x v="1"/>
    <x v="1"/>
    <n v="37"/>
    <d v="2015-11-10T00:00:00"/>
    <n v="10"/>
    <n v="11"/>
    <x v="1"/>
    <x v="2"/>
    <n v="64204"/>
    <x v="2"/>
    <n v="0"/>
    <n v="0"/>
    <x v="0"/>
    <s v="Columbus"/>
    <d v="2021-04-20T00:00:00"/>
    <x v="1"/>
  </r>
  <r>
    <s v="E01941"/>
    <x v="956"/>
    <x v="3"/>
    <x v="6"/>
    <x v="3"/>
    <x v="1"/>
    <x v="1"/>
    <n v="42"/>
    <d v="2010-05-09T00:00:00"/>
    <n v="9"/>
    <n v="5"/>
    <x v="7"/>
    <x v="18"/>
    <n v="67743"/>
    <x v="2"/>
    <n v="0"/>
    <n v="0"/>
    <x v="2"/>
    <s v="Beijing"/>
    <d v="2014-12-25T00:00:00"/>
    <x v="1"/>
  </r>
  <r>
    <s v="E01413"/>
    <x v="323"/>
    <x v="32"/>
    <x v="6"/>
    <x v="1"/>
    <x v="1"/>
    <x v="3"/>
    <n v="60"/>
    <d v="1997-07-30T00:00:00"/>
    <n v="30"/>
    <n v="7"/>
    <x v="3"/>
    <x v="27"/>
    <n v="71677"/>
    <x v="0"/>
    <n v="0"/>
    <n v="0"/>
    <x v="0"/>
    <s v="Columbus"/>
    <s v=""/>
    <x v="0"/>
  </r>
  <r>
    <s v="E00412"/>
    <x v="957"/>
    <x v="3"/>
    <x v="6"/>
    <x v="2"/>
    <x v="0"/>
    <x v="0"/>
    <n v="37"/>
    <d v="2010-04-23T00:00:00"/>
    <n v="23"/>
    <n v="4"/>
    <x v="4"/>
    <x v="18"/>
    <n v="57531"/>
    <x v="2"/>
    <n v="0"/>
    <n v="0"/>
    <x v="0"/>
    <s v="Chicago"/>
    <s v=""/>
    <x v="0"/>
  </r>
  <r>
    <s v="E02720"/>
    <x v="958"/>
    <x v="1"/>
    <x v="6"/>
    <x v="1"/>
    <x v="0"/>
    <x v="1"/>
    <n v="59"/>
    <d v="1997-03-13T00:00:00"/>
    <n v="13"/>
    <n v="3"/>
    <x v="5"/>
    <x v="27"/>
    <n v="83685"/>
    <x v="0"/>
    <n v="0"/>
    <n v="0"/>
    <x v="2"/>
    <s v="Beijing"/>
    <s v=""/>
    <x v="0"/>
  </r>
  <r>
    <s v="E01090"/>
    <x v="959"/>
    <x v="2"/>
    <x v="6"/>
    <x v="2"/>
    <x v="0"/>
    <x v="1"/>
    <n v="49"/>
    <d v="2001-07-20T00:00:00"/>
    <n v="20"/>
    <n v="7"/>
    <x v="3"/>
    <x v="12"/>
    <n v="199176"/>
    <x v="1"/>
    <n v="0.24"/>
    <n v="47802.239999999998"/>
    <x v="0"/>
    <s v="Phoenix"/>
    <s v=""/>
    <x v="0"/>
  </r>
  <r>
    <s v="E03521"/>
    <x v="960"/>
    <x v="2"/>
    <x v="6"/>
    <x v="3"/>
    <x v="0"/>
    <x v="2"/>
    <n v="52"/>
    <d v="2020-09-25T00:00:00"/>
    <n v="25"/>
    <n v="9"/>
    <x v="2"/>
    <x v="4"/>
    <n v="163143"/>
    <x v="1"/>
    <n v="0.28000000000000003"/>
    <n v="45680.04"/>
    <x v="1"/>
    <s v="Sao Paulo"/>
    <s v=""/>
    <x v="0"/>
  </r>
  <r>
    <s v="E02391"/>
    <x v="961"/>
    <x v="6"/>
    <x v="6"/>
    <x v="0"/>
    <x v="1"/>
    <x v="2"/>
    <n v="49"/>
    <d v="1996-04-02T00:00:00"/>
    <n v="2"/>
    <n v="4"/>
    <x v="4"/>
    <x v="14"/>
    <n v="157057"/>
    <x v="1"/>
    <n v="0.12"/>
    <n v="18846.84"/>
    <x v="0"/>
    <s v="Miami"/>
    <s v=""/>
    <x v="0"/>
  </r>
  <r>
    <s v="E01943"/>
    <x v="962"/>
    <x v="6"/>
    <x v="6"/>
    <x v="3"/>
    <x v="1"/>
    <x v="2"/>
    <n v="52"/>
    <d v="2006-10-05T00:00:00"/>
    <n v="5"/>
    <n v="10"/>
    <x v="10"/>
    <x v="16"/>
    <n v="147966"/>
    <x v="1"/>
    <n v="0.11"/>
    <n v="16276.26"/>
    <x v="1"/>
    <s v="Rio de Janerio"/>
    <d v="2019-05-23T00:00:00"/>
    <x v="1"/>
  </r>
  <r>
    <s v="E04637"/>
    <x v="963"/>
    <x v="2"/>
    <x v="6"/>
    <x v="3"/>
    <x v="0"/>
    <x v="1"/>
    <n v="31"/>
    <d v="2015-06-29T00:00:00"/>
    <n v="29"/>
    <n v="6"/>
    <x v="6"/>
    <x v="2"/>
    <n v="191026"/>
    <x v="1"/>
    <n v="0.16"/>
    <n v="30564.16"/>
    <x v="0"/>
    <s v="Columbus"/>
    <s v=""/>
    <x v="0"/>
  </r>
  <r>
    <s v="E04636"/>
    <x v="964"/>
    <x v="31"/>
    <x v="6"/>
    <x v="2"/>
    <x v="1"/>
    <x v="1"/>
    <n v="54"/>
    <d v="2021-03-16T00:00:00"/>
    <n v="16"/>
    <n v="3"/>
    <x v="5"/>
    <x v="3"/>
    <n v="56239"/>
    <x v="2"/>
    <n v="0"/>
    <n v="0"/>
    <x v="2"/>
    <s v="Chongqing"/>
    <s v=""/>
    <x v="0"/>
  </r>
  <r>
    <s v="E00568"/>
    <x v="965"/>
    <x v="5"/>
    <x v="6"/>
    <x v="0"/>
    <x v="0"/>
    <x v="2"/>
    <n v="26"/>
    <d v="2021-03-02T00:00:00"/>
    <n v="2"/>
    <n v="3"/>
    <x v="5"/>
    <x v="3"/>
    <n v="44732"/>
    <x v="2"/>
    <n v="0"/>
    <n v="0"/>
    <x v="1"/>
    <s v="Rio de Janerio"/>
    <s v=""/>
    <x v="0"/>
  </r>
  <r>
    <s v="E03611"/>
    <x v="966"/>
    <x v="3"/>
    <x v="6"/>
    <x v="2"/>
    <x v="1"/>
    <x v="1"/>
    <n v="45"/>
    <d v="2019-04-02T00:00:00"/>
    <n v="2"/>
    <n v="4"/>
    <x v="4"/>
    <x v="0"/>
    <n v="52621"/>
    <x v="2"/>
    <n v="0"/>
    <n v="0"/>
    <x v="2"/>
    <s v="Beijing"/>
    <s v=""/>
    <x v="0"/>
  </r>
  <r>
    <s v="E01967"/>
    <x v="967"/>
    <x v="2"/>
    <x v="6"/>
    <x v="3"/>
    <x v="0"/>
    <x v="1"/>
    <n v="58"/>
    <d v="1992-03-19T00:00:00"/>
    <n v="19"/>
    <n v="3"/>
    <x v="5"/>
    <x v="26"/>
    <n v="199848"/>
    <x v="1"/>
    <n v="0.16"/>
    <n v="31975.68"/>
    <x v="2"/>
    <s v="Chongqing"/>
    <s v=""/>
    <x v="0"/>
  </r>
  <r>
    <s v="E03795"/>
    <x v="968"/>
    <x v="6"/>
    <x v="6"/>
    <x v="1"/>
    <x v="1"/>
    <x v="3"/>
    <n v="30"/>
    <d v="2017-08-13T00:00:00"/>
    <n v="13"/>
    <n v="8"/>
    <x v="11"/>
    <x v="1"/>
    <n v="154624"/>
    <x v="1"/>
    <n v="0.15"/>
    <n v="23193.599999999999"/>
    <x v="0"/>
    <s v="Austin"/>
    <s v=""/>
    <x v="0"/>
  </r>
  <r>
    <s v="E02047"/>
    <x v="969"/>
    <x v="1"/>
    <x v="6"/>
    <x v="0"/>
    <x v="0"/>
    <x v="2"/>
    <n v="51"/>
    <d v="1998-02-26T00:00:00"/>
    <n v="26"/>
    <n v="2"/>
    <x v="9"/>
    <x v="25"/>
    <n v="71111"/>
    <x v="0"/>
    <n v="0"/>
    <n v="0"/>
    <x v="1"/>
    <s v="Rio de Janerio"/>
    <s v=""/>
    <x v="0"/>
  </r>
  <r>
    <s v="E01582"/>
    <x v="970"/>
    <x v="6"/>
    <x v="6"/>
    <x v="2"/>
    <x v="0"/>
    <x v="0"/>
    <n v="53"/>
    <d v="2014-10-19T00:00:00"/>
    <n v="19"/>
    <n v="10"/>
    <x v="10"/>
    <x v="7"/>
    <n v="159538"/>
    <x v="1"/>
    <n v="0.11"/>
    <n v="17549.18"/>
    <x v="0"/>
    <s v="Miami"/>
    <s v=""/>
    <x v="0"/>
  </r>
  <r>
    <s v="E01225"/>
    <x v="971"/>
    <x v="0"/>
    <x v="6"/>
    <x v="2"/>
    <x v="0"/>
    <x v="1"/>
    <n v="49"/>
    <d v="2012-08-10T00:00:00"/>
    <n v="10"/>
    <n v="8"/>
    <x v="11"/>
    <x v="21"/>
    <n v="109850"/>
    <x v="0"/>
    <n v="7.0000000000000007E-2"/>
    <n v="7689.5000000000009"/>
    <x v="2"/>
    <s v="Beijing"/>
    <d v="2020-02-04T00:00:00"/>
    <x v="1"/>
  </r>
  <r>
    <s v="E02522"/>
    <x v="972"/>
    <x v="4"/>
    <x v="6"/>
    <x v="3"/>
    <x v="0"/>
    <x v="2"/>
    <n v="48"/>
    <d v="2000-02-28T00:00:00"/>
    <n v="28"/>
    <n v="2"/>
    <x v="9"/>
    <x v="6"/>
    <n v="258081"/>
    <x v="1"/>
    <n v="0.3"/>
    <n v="77424.3"/>
    <x v="0"/>
    <s v="Chicago"/>
    <s v=""/>
    <x v="0"/>
  </r>
  <r>
    <s v="E03007"/>
    <x v="973"/>
    <x v="5"/>
    <x v="6"/>
    <x v="0"/>
    <x v="0"/>
    <x v="0"/>
    <n v="54"/>
    <d v="1998-09-24T00:00:00"/>
    <n v="24"/>
    <n v="9"/>
    <x v="2"/>
    <x v="25"/>
    <n v="58006"/>
    <x v="2"/>
    <n v="0"/>
    <n v="0"/>
    <x v="0"/>
    <s v="Seattle"/>
    <s v=""/>
    <x v="0"/>
  </r>
  <r>
    <s v="E03863"/>
    <x v="974"/>
    <x v="31"/>
    <x v="6"/>
    <x v="2"/>
    <x v="1"/>
    <x v="3"/>
    <n v="40"/>
    <d v="2009-05-27T00:00:00"/>
    <n v="27"/>
    <n v="5"/>
    <x v="7"/>
    <x v="22"/>
    <n v="62411"/>
    <x v="2"/>
    <n v="0"/>
    <n v="0"/>
    <x v="0"/>
    <s v="Miami"/>
    <d v="2021-08-14T00:00:00"/>
    <x v="1"/>
  </r>
  <r>
    <s v="E00994"/>
    <x v="975"/>
    <x v="3"/>
    <x v="6"/>
    <x v="0"/>
    <x v="1"/>
    <x v="0"/>
    <n v="29"/>
    <d v="2016-11-17T00:00:00"/>
    <n v="17"/>
    <n v="11"/>
    <x v="1"/>
    <x v="15"/>
    <n v="60930"/>
    <x v="2"/>
    <n v="0"/>
    <n v="0"/>
    <x v="0"/>
    <s v="Austin"/>
    <s v=""/>
    <x v="0"/>
  </r>
  <r>
    <s v="E00943"/>
    <x v="976"/>
    <x v="2"/>
    <x v="6"/>
    <x v="1"/>
    <x v="1"/>
    <x v="2"/>
    <n v="27"/>
    <d v="2018-10-24T00:00:00"/>
    <n v="24"/>
    <n v="10"/>
    <x v="10"/>
    <x v="8"/>
    <n v="154973"/>
    <x v="1"/>
    <n v="0.28999999999999998"/>
    <n v="44942.17"/>
    <x v="1"/>
    <s v="Sao Paulo"/>
    <s v=""/>
    <x v="0"/>
  </r>
  <r>
    <s v="E00538"/>
    <x v="977"/>
    <x v="32"/>
    <x v="6"/>
    <x v="3"/>
    <x v="0"/>
    <x v="1"/>
    <n v="38"/>
    <d v="2011-11-28T00:00:00"/>
    <n v="28"/>
    <n v="11"/>
    <x v="1"/>
    <x v="9"/>
    <n v="74010"/>
    <x v="0"/>
    <n v="0"/>
    <n v="0"/>
    <x v="0"/>
    <s v="Chicago"/>
    <s v=""/>
    <x v="0"/>
  </r>
  <r>
    <s v="E01415"/>
    <x v="978"/>
    <x v="32"/>
    <x v="6"/>
    <x v="1"/>
    <x v="0"/>
    <x v="0"/>
    <n v="32"/>
    <d v="2020-02-03T00:00:00"/>
    <n v="3"/>
    <n v="2"/>
    <x v="9"/>
    <x v="4"/>
    <n v="96598"/>
    <x v="0"/>
    <n v="0"/>
    <n v="0"/>
    <x v="0"/>
    <s v="Phoenix"/>
    <s v=""/>
    <x v="0"/>
  </r>
  <r>
    <s v="E00717"/>
    <x v="979"/>
    <x v="0"/>
    <x v="6"/>
    <x v="1"/>
    <x v="1"/>
    <x v="1"/>
    <n v="64"/>
    <d v="2003-05-21T00:00:00"/>
    <n v="21"/>
    <n v="5"/>
    <x v="7"/>
    <x v="10"/>
    <n v="106444"/>
    <x v="0"/>
    <n v="0.05"/>
    <n v="5322.2000000000007"/>
    <x v="0"/>
    <s v="Phoenix"/>
    <s v=""/>
    <x v="0"/>
  </r>
  <r>
    <s v="E01652"/>
    <x v="980"/>
    <x v="6"/>
    <x v="6"/>
    <x v="3"/>
    <x v="1"/>
    <x v="2"/>
    <n v="27"/>
    <d v="2019-09-13T00:00:00"/>
    <n v="13"/>
    <n v="9"/>
    <x v="2"/>
    <x v="0"/>
    <n v="133297"/>
    <x v="0"/>
    <n v="0.13"/>
    <n v="17328.61"/>
    <x v="1"/>
    <s v="Rio de Janerio"/>
    <s v=""/>
    <x v="0"/>
  </r>
  <r>
    <s v="E04335"/>
    <x v="981"/>
    <x v="1"/>
    <x v="6"/>
    <x v="1"/>
    <x v="0"/>
    <x v="0"/>
    <n v="31"/>
    <d v="2018-08-13T00:00:00"/>
    <n v="13"/>
    <n v="8"/>
    <x v="11"/>
    <x v="8"/>
    <n v="81828"/>
    <x v="0"/>
    <n v="0"/>
    <n v="0"/>
    <x v="0"/>
    <s v="Miami"/>
    <s v=""/>
    <x v="0"/>
  </r>
  <r>
    <s v="E03102"/>
    <x v="982"/>
    <x v="0"/>
    <x v="6"/>
    <x v="3"/>
    <x v="0"/>
    <x v="2"/>
    <n v="50"/>
    <d v="2012-04-25T00:00:00"/>
    <n v="25"/>
    <n v="4"/>
    <x v="4"/>
    <x v="21"/>
    <n v="113269"/>
    <x v="0"/>
    <n v="0.09"/>
    <n v="10194.209999999999"/>
    <x v="1"/>
    <s v="Sao Paulo"/>
    <s v=""/>
    <x v="0"/>
  </r>
  <r>
    <s v="E02059"/>
    <x v="983"/>
    <x v="6"/>
    <x v="6"/>
    <x v="1"/>
    <x v="0"/>
    <x v="2"/>
    <n v="54"/>
    <d v="2011-10-20T00:00:00"/>
    <n v="20"/>
    <n v="10"/>
    <x v="10"/>
    <x v="9"/>
    <n v="122644"/>
    <x v="0"/>
    <n v="0.12"/>
    <n v="14717.279999999999"/>
    <x v="0"/>
    <s v="Austin"/>
    <s v=""/>
    <x v="0"/>
  </r>
  <r>
    <s v="E03894"/>
    <x v="984"/>
    <x v="0"/>
    <x v="6"/>
    <x v="2"/>
    <x v="1"/>
    <x v="1"/>
    <n v="50"/>
    <d v="2000-05-07T00:00:00"/>
    <n v="7"/>
    <n v="5"/>
    <x v="7"/>
    <x v="6"/>
    <n v="106428"/>
    <x v="0"/>
    <n v="7.0000000000000007E-2"/>
    <n v="7449.9600000000009"/>
    <x v="0"/>
    <s v="Chicago"/>
    <s v=""/>
    <x v="0"/>
  </r>
  <r>
    <s v="E03580"/>
    <x v="985"/>
    <x v="3"/>
    <x v="6"/>
    <x v="0"/>
    <x v="0"/>
    <x v="2"/>
    <n v="39"/>
    <d v="2007-05-27T00:00:00"/>
    <n v="27"/>
    <n v="5"/>
    <x v="7"/>
    <x v="5"/>
    <n v="51234"/>
    <x v="2"/>
    <n v="0"/>
    <n v="0"/>
    <x v="0"/>
    <s v="Seattle"/>
    <s v=""/>
    <x v="0"/>
  </r>
  <r>
    <s v="E03000"/>
    <x v="986"/>
    <x v="31"/>
    <x v="6"/>
    <x v="2"/>
    <x v="1"/>
    <x v="1"/>
    <n v="33"/>
    <d v="2021-01-22T00:00:00"/>
    <n v="22"/>
    <n v="1"/>
    <x v="0"/>
    <x v="3"/>
    <n v="56405"/>
    <x v="2"/>
    <n v="0"/>
    <n v="0"/>
    <x v="0"/>
    <s v="Chicago"/>
    <s v=""/>
    <x v="0"/>
  </r>
  <r>
    <s v="E03278"/>
    <x v="987"/>
    <x v="2"/>
    <x v="6"/>
    <x v="2"/>
    <x v="0"/>
    <x v="1"/>
    <n v="27"/>
    <d v="2019-11-07T00:00:00"/>
    <n v="7"/>
    <n v="11"/>
    <x v="1"/>
    <x v="0"/>
    <n v="174607"/>
    <x v="1"/>
    <n v="0.28999999999999998"/>
    <n v="50636.03"/>
    <x v="0"/>
    <s v="Columbus"/>
    <s v=""/>
    <x v="0"/>
  </r>
  <r>
    <s v="E02191"/>
    <x v="988"/>
    <x v="2"/>
    <x v="6"/>
    <x v="3"/>
    <x v="1"/>
    <x v="1"/>
    <n v="25"/>
    <d v="2021-12-19T00:00:00"/>
    <n v="19"/>
    <n v="12"/>
    <x v="8"/>
    <x v="3"/>
    <n v="150666"/>
    <x v="1"/>
    <n v="0.23"/>
    <n v="34653.18"/>
    <x v="2"/>
    <s v="Chengdu"/>
    <s v=""/>
    <x v="0"/>
  </r>
  <r>
    <s v="E00005"/>
    <x v="989"/>
    <x v="2"/>
    <x v="6"/>
    <x v="1"/>
    <x v="1"/>
    <x v="0"/>
    <n v="39"/>
    <d v="2007-04-29T00:00:00"/>
    <n v="29"/>
    <n v="4"/>
    <x v="4"/>
    <x v="5"/>
    <n v="171487"/>
    <x v="1"/>
    <n v="0.23"/>
    <n v="39442.01"/>
    <x v="0"/>
    <s v="Phoenix"/>
    <s v=""/>
    <x v="0"/>
  </r>
  <r>
    <s v="E04354"/>
    <x v="990"/>
    <x v="4"/>
    <x v="6"/>
    <x v="0"/>
    <x v="1"/>
    <x v="2"/>
    <n v="43"/>
    <d v="2016-08-21T00:00:00"/>
    <n v="21"/>
    <n v="8"/>
    <x v="11"/>
    <x v="15"/>
    <n v="258498"/>
    <x v="1"/>
    <n v="0.35"/>
    <n v="90474.299999999988"/>
    <x v="0"/>
    <s v="Columbus"/>
    <s v=""/>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F2DEF65-4674-4FAB-BFF6-922AA79805AB}" name="Departemen"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1" rowHeaderCaption="Departemen">
  <location ref="H28:I35" firstHeaderRow="1" firstDataRow="1" firstDataCol="1" rowPageCount="1" colPageCount="1"/>
  <pivotFields count="21">
    <pivotField dataField="1" showAll="0"/>
    <pivotField showAll="0"/>
    <pivotField showAll="0"/>
    <pivotField axis="axisRow" showAll="0">
      <items count="8">
        <item x="0"/>
        <item x="1"/>
        <item x="2"/>
        <item x="3"/>
        <item x="4"/>
        <item x="5"/>
        <item x="6"/>
        <item t="default"/>
      </items>
    </pivotField>
    <pivotField showAll="0"/>
    <pivotField axis="axisPage" showAll="0">
      <items count="3">
        <item x="1"/>
        <item x="0"/>
        <item t="default"/>
      </items>
    </pivotField>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numFmtId="164" showAll="0"/>
    <pivotField showAll="0">
      <items count="4">
        <item x="2"/>
        <item x="0"/>
        <item x="1"/>
        <item t="default"/>
      </items>
    </pivotField>
    <pivotField numFmtId="165" showAll="0"/>
    <pivotField numFmtId="166" showAll="0"/>
    <pivotField showAll="0"/>
    <pivotField showAll="0"/>
    <pivotField showAll="0"/>
    <pivotField showAll="0"/>
  </pivotFields>
  <rowFields count="1">
    <field x="3"/>
  </rowFields>
  <rowItems count="7">
    <i>
      <x/>
    </i>
    <i>
      <x v="1"/>
    </i>
    <i>
      <x v="2"/>
    </i>
    <i>
      <x v="3"/>
    </i>
    <i>
      <x v="4"/>
    </i>
    <i>
      <x v="5"/>
    </i>
    <i>
      <x v="6"/>
    </i>
  </rowItems>
  <colItems count="1">
    <i/>
  </colItems>
  <pageFields count="1">
    <pageField fld="5" hier="-1"/>
  </pageFields>
  <dataFields count="1">
    <dataField name="Total Karyawan" fld="0" subtotal="count" baseField="3" baseItem="0"/>
  </dataField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52688DE-BA11-4C3D-B8AE-FD4712AD0703}"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E10:I44" firstHeaderRow="0" firstDataRow="1" firstDataCol="1"/>
  <pivotFields count="21">
    <pivotField dataField="1" showAll="0"/>
    <pivotField showAll="0"/>
    <pivotField axis="axisRow"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showAll="0"/>
  </pivotFields>
  <rowFields count="1">
    <field x="2"/>
  </rowFields>
  <rowItems count="34">
    <i>
      <x v="9"/>
    </i>
    <i>
      <x v="27"/>
    </i>
    <i>
      <x v="32"/>
    </i>
    <i>
      <x v="16"/>
    </i>
    <i>
      <x v="25"/>
    </i>
    <i>
      <x v="2"/>
    </i>
    <i>
      <x v="1"/>
    </i>
    <i>
      <x v="12"/>
    </i>
    <i>
      <x/>
    </i>
    <i>
      <x v="6"/>
    </i>
    <i>
      <x v="21"/>
    </i>
    <i>
      <x v="10"/>
    </i>
    <i>
      <x v="8"/>
    </i>
    <i>
      <x v="4"/>
    </i>
    <i>
      <x v="11"/>
    </i>
    <i>
      <x v="18"/>
    </i>
    <i>
      <x v="30"/>
    </i>
    <i>
      <x v="26"/>
    </i>
    <i>
      <x v="13"/>
    </i>
    <i>
      <x v="5"/>
    </i>
    <i>
      <x v="28"/>
    </i>
    <i>
      <x v="29"/>
    </i>
    <i>
      <x v="7"/>
    </i>
    <i>
      <x v="23"/>
    </i>
    <i>
      <x v="31"/>
    </i>
    <i>
      <x v="20"/>
    </i>
    <i>
      <x v="15"/>
    </i>
    <i>
      <x v="14"/>
    </i>
    <i>
      <x v="22"/>
    </i>
    <i>
      <x v="17"/>
    </i>
    <i>
      <x v="24"/>
    </i>
    <i>
      <x v="3"/>
    </i>
    <i>
      <x v="19"/>
    </i>
    <i t="grand">
      <x/>
    </i>
  </rowItems>
  <colFields count="1">
    <field x="-2"/>
  </colFields>
  <colItems count="4">
    <i>
      <x/>
    </i>
    <i i="1">
      <x v="1"/>
    </i>
    <i i="2">
      <x v="2"/>
    </i>
    <i i="3">
      <x v="3"/>
    </i>
  </colItem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89">
      <pivotArea outline="0" collapsedLevelsAreSubtotals="1" fieldPosition="0">
        <references count="1">
          <reference field="4294967294" count="3" selected="0">
            <x v="1"/>
            <x v="2"/>
            <x v="3"/>
          </reference>
        </references>
      </pivotArea>
    </format>
    <format dxfId="88">
      <pivotArea dataOnly="0" labelOnly="1" outline="0" fieldPosition="0">
        <references count="1">
          <reference field="4294967294" count="3">
            <x v="1"/>
            <x v="2"/>
            <x v="3"/>
          </reference>
        </references>
      </pivotArea>
    </format>
  </formats>
  <conditionalFormats count="2">
    <conditionalFormat priority="47">
      <pivotAreas count="1">
        <pivotArea type="data" collapsedLevelsAreSubtotals="1" fieldPosition="0">
          <references count="2">
            <reference field="4294967294" count="1" selected="0">
              <x v="0"/>
            </reference>
            <reference field="2" count="33">
              <x v="0"/>
              <x v="1"/>
              <x v="2"/>
              <x v="3"/>
              <x v="4"/>
              <x v="5"/>
              <x v="6"/>
              <x v="7"/>
              <x v="8"/>
              <x v="9"/>
              <x v="10"/>
              <x v="11"/>
              <x v="12"/>
              <x v="13"/>
              <x v="14"/>
              <x v="15"/>
              <x v="16"/>
              <x v="17"/>
              <x v="18"/>
              <x v="19"/>
              <x v="20"/>
              <x v="21"/>
              <x v="22"/>
              <x v="23"/>
              <x v="24"/>
              <x v="25"/>
              <x v="26"/>
              <x v="27"/>
              <x v="28"/>
              <x v="29"/>
              <x v="30"/>
              <x v="31"/>
              <x v="32"/>
            </reference>
          </references>
        </pivotArea>
      </pivotAreas>
    </conditionalFormat>
    <conditionalFormat priority="41">
      <pivotAreas count="1">
        <pivotArea type="data" collapsedLevelsAreSubtotals="1" fieldPosition="0">
          <references count="2">
            <reference field="4294967294" count="3" selected="0">
              <x v="1"/>
              <x v="2"/>
              <x v="3"/>
            </reference>
            <reference field="2" count="33">
              <x v="0"/>
              <x v="1"/>
              <x v="2"/>
              <x v="3"/>
              <x v="4"/>
              <x v="5"/>
              <x v="6"/>
              <x v="7"/>
              <x v="8"/>
              <x v="9"/>
              <x v="10"/>
              <x v="11"/>
              <x v="12"/>
              <x v="13"/>
              <x v="14"/>
              <x v="15"/>
              <x v="16"/>
              <x v="17"/>
              <x v="18"/>
              <x v="19"/>
              <x v="20"/>
              <x v="21"/>
              <x v="22"/>
              <x v="23"/>
              <x v="24"/>
              <x v="25"/>
              <x v="26"/>
              <x v="27"/>
              <x v="28"/>
              <x v="29"/>
              <x v="30"/>
              <x v="31"/>
              <x v="32"/>
            </reference>
          </references>
        </pivotArea>
      </pivotAreas>
    </conditionalFormat>
  </conditional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94FAB46-F700-4A75-891A-A32416BC09BE}" name="PivotTable11"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1">
  <location ref="Q28:T114" firstHeaderRow="1" firstDataRow="1" firstDataCol="4" rowPageCount="1" colPageCount="1"/>
  <pivotFields count="21">
    <pivotField compact="0" outline="0" showAll="0" defaultSubtotal="0"/>
    <pivotField axis="axisRow" compact="0" outline="0" showAll="0" defaultSubtotal="0">
      <items count="991">
        <item x="727"/>
        <item x="949"/>
        <item x="367"/>
        <item x="66"/>
        <item x="97"/>
        <item x="220"/>
        <item x="854"/>
        <item x="141"/>
        <item x="69"/>
        <item x="637"/>
        <item x="291"/>
        <item x="105"/>
        <item x="954"/>
        <item x="233"/>
        <item x="582"/>
        <item x="100"/>
        <item x="341"/>
        <item x="606"/>
        <item x="724"/>
        <item x="311"/>
        <item x="898"/>
        <item x="814"/>
        <item x="631"/>
        <item x="695"/>
        <item x="125"/>
        <item x="751"/>
        <item x="795"/>
        <item x="65"/>
        <item x="458"/>
        <item x="465"/>
        <item x="928"/>
        <item x="916"/>
        <item x="195"/>
        <item x="966"/>
        <item x="492"/>
        <item x="37"/>
        <item x="56"/>
        <item x="829"/>
        <item x="173"/>
        <item x="171"/>
        <item x="295"/>
        <item x="338"/>
        <item x="643"/>
        <item x="944"/>
        <item x="296"/>
        <item x="912"/>
        <item x="953"/>
        <item x="202"/>
        <item x="780"/>
        <item x="205"/>
        <item x="267"/>
        <item x="359"/>
        <item x="307"/>
        <item x="660"/>
        <item x="414"/>
        <item x="432"/>
        <item x="175"/>
        <item x="620"/>
        <item x="117"/>
        <item x="594"/>
        <item x="362"/>
        <item x="715"/>
        <item x="627"/>
        <item x="858"/>
        <item x="309"/>
        <item x="605"/>
        <item x="163"/>
        <item x="231"/>
        <item x="515"/>
        <item x="21"/>
        <item x="553"/>
        <item x="224"/>
        <item x="729"/>
        <item x="648"/>
        <item x="124"/>
        <item x="144"/>
        <item x="62"/>
        <item x="889"/>
        <item x="679"/>
        <item x="713"/>
        <item x="874"/>
        <item x="150"/>
        <item x="272"/>
        <item x="615"/>
        <item x="186"/>
        <item x="57"/>
        <item x="876"/>
        <item x="424"/>
        <item x="51"/>
        <item x="217"/>
        <item x="356"/>
        <item x="731"/>
        <item x="148"/>
        <item x="741"/>
        <item x="116"/>
        <item x="841"/>
        <item x="591"/>
        <item x="357"/>
        <item x="850"/>
        <item x="255"/>
        <item x="927"/>
        <item x="556"/>
        <item x="335"/>
        <item x="166"/>
        <item x="155"/>
        <item x="943"/>
        <item x="513"/>
        <item x="9"/>
        <item x="529"/>
        <item x="617"/>
        <item x="871"/>
        <item x="980"/>
        <item x="671"/>
        <item x="229"/>
        <item x="563"/>
        <item x="558"/>
        <item x="444"/>
        <item x="911"/>
        <item x="80"/>
        <item x="177"/>
        <item x="895"/>
        <item x="655"/>
        <item x="875"/>
        <item x="330"/>
        <item x="81"/>
        <item x="781"/>
        <item x="259"/>
        <item x="145"/>
        <item x="300"/>
        <item x="678"/>
        <item x="517"/>
        <item x="669"/>
        <item x="690"/>
        <item x="313"/>
        <item x="805"/>
        <item x="549"/>
        <item x="673"/>
        <item x="629"/>
        <item x="867"/>
        <item x="433"/>
        <item x="430"/>
        <item x="547"/>
        <item x="832"/>
        <item x="977"/>
        <item x="146"/>
        <item x="401"/>
        <item x="158"/>
        <item x="827"/>
        <item x="819"/>
        <item x="583"/>
        <item x="96"/>
        <item x="734"/>
        <item x="276"/>
        <item x="419"/>
        <item x="761"/>
        <item x="776"/>
        <item x="261"/>
        <item x="323"/>
        <item x="574"/>
        <item x="241"/>
        <item x="301"/>
        <item x="358"/>
        <item x="312"/>
        <item x="99"/>
        <item x="392"/>
        <item x="203"/>
        <item x="147"/>
        <item x="791"/>
        <item x="887"/>
        <item x="228"/>
        <item x="666"/>
        <item x="945"/>
        <item x="87"/>
        <item x="403"/>
        <item x="975"/>
        <item x="984"/>
        <item x="544"/>
        <item x="562"/>
        <item x="645"/>
        <item x="456"/>
        <item x="685"/>
        <item x="436"/>
        <item x="800"/>
        <item x="971"/>
        <item x="811"/>
        <item x="378"/>
        <item x="683"/>
        <item x="213"/>
        <item x="700"/>
        <item x="77"/>
        <item x="632"/>
        <item x="152"/>
        <item x="948"/>
        <item x="188"/>
        <item x="840"/>
        <item x="599"/>
        <item x="561"/>
        <item x="246"/>
        <item x="719"/>
        <item x="388"/>
        <item x="608"/>
        <item x="26"/>
        <item x="23"/>
        <item x="384"/>
        <item x="681"/>
        <item x="6"/>
        <item x="894"/>
        <item x="299"/>
        <item x="470"/>
        <item x="91"/>
        <item x="888"/>
        <item x="982"/>
        <item x="244"/>
        <item x="570"/>
        <item x="555"/>
        <item x="745"/>
        <item x="654"/>
        <item x="134"/>
        <item x="418"/>
        <item x="551"/>
        <item x="584"/>
        <item x="129"/>
        <item x="940"/>
        <item x="500"/>
        <item x="108"/>
        <item x="917"/>
        <item x="249"/>
        <item x="892"/>
        <item x="802"/>
        <item x="24"/>
        <item x="101"/>
        <item x="822"/>
        <item x="260"/>
        <item x="49"/>
        <item x="792"/>
        <item x="178"/>
        <item x="935"/>
        <item x="773"/>
        <item x="479"/>
        <item x="239"/>
        <item x="369"/>
        <item x="503"/>
        <item x="784"/>
        <item x="842"/>
        <item x="409"/>
        <item x="167"/>
        <item x="667"/>
        <item x="0"/>
        <item x="628"/>
        <item x="16"/>
        <item x="251"/>
        <item x="769"/>
        <item x="408"/>
        <item x="691"/>
        <item x="926"/>
        <item x="976"/>
        <item x="332"/>
        <item x="85"/>
        <item x="172"/>
        <item x="273"/>
        <item x="413"/>
        <item x="22"/>
        <item x="373"/>
        <item x="699"/>
        <item x="661"/>
        <item x="662"/>
        <item x="755"/>
        <item x="471"/>
        <item x="179"/>
        <item x="215"/>
        <item x="939"/>
        <item x="779"/>
        <item x="877"/>
        <item x="501"/>
        <item x="180"/>
        <item x="277"/>
        <item x="534"/>
        <item x="970"/>
        <item x="539"/>
        <item x="131"/>
        <item x="716"/>
        <item x="882"/>
        <item x="906"/>
        <item x="663"/>
        <item x="519"/>
        <item x="490"/>
        <item x="703"/>
        <item x="339"/>
        <item x="790"/>
        <item x="282"/>
        <item x="318"/>
        <item x="614"/>
        <item x="132"/>
        <item x="765"/>
        <item x="437"/>
        <item x="431"/>
        <item x="910"/>
        <item x="930"/>
        <item x="708"/>
        <item x="891"/>
        <item x="421"/>
        <item x="942"/>
        <item x="240"/>
        <item x="809"/>
        <item x="884"/>
        <item x="293"/>
        <item x="253"/>
        <item x="86"/>
        <item x="336"/>
        <item x="140"/>
        <item x="63"/>
        <item x="902"/>
        <item x="496"/>
        <item x="218"/>
        <item x="480"/>
        <item x="353"/>
        <item x="873"/>
        <item x="40"/>
        <item x="543"/>
        <item x="226"/>
        <item x="598"/>
        <item x="393"/>
        <item x="621"/>
        <item x="959"/>
        <item x="73"/>
        <item x="665"/>
        <item x="511"/>
        <item x="951"/>
        <item x="886"/>
        <item x="404"/>
        <item x="400"/>
        <item x="855"/>
        <item x="866"/>
        <item x="868"/>
        <item x="557"/>
        <item x="647"/>
        <item x="611"/>
        <item x="622"/>
        <item x="793"/>
        <item x="385"/>
        <item x="112"/>
        <item x="18"/>
        <item x="258"/>
        <item x="187"/>
        <item x="201"/>
        <item x="327"/>
        <item x="376"/>
        <item x="585"/>
        <item x="266"/>
        <item x="577"/>
        <item x="820"/>
        <item x="459"/>
        <item x="379"/>
        <item x="305"/>
        <item x="223"/>
        <item x="269"/>
        <item x="903"/>
        <item x="15"/>
        <item x="504"/>
        <item x="530"/>
        <item x="957"/>
        <item x="343"/>
        <item x="196"/>
        <item x="149"/>
        <item x="355"/>
        <item x="638"/>
        <item x="520"/>
        <item x="183"/>
        <item x="509"/>
        <item x="222"/>
        <item x="592"/>
        <item x="675"/>
        <item x="865"/>
        <item x="607"/>
        <item x="717"/>
        <item x="304"/>
        <item x="770"/>
        <item x="315"/>
        <item x="518"/>
        <item x="870"/>
        <item x="468"/>
        <item x="580"/>
        <item x="324"/>
        <item x="688"/>
        <item x="128"/>
        <item x="165"/>
        <item x="485"/>
        <item x="348"/>
        <item x="613"/>
        <item x="204"/>
        <item x="642"/>
        <item x="268"/>
        <item x="242"/>
        <item x="197"/>
        <item x="426"/>
        <item x="664"/>
        <item x="27"/>
        <item x="450"/>
        <item x="192"/>
        <item x="14"/>
        <item x="528"/>
        <item x="164"/>
        <item x="78"/>
        <item x="706"/>
        <item x="588"/>
        <item x="757"/>
        <item x="477"/>
        <item x="798"/>
        <item x="211"/>
        <item x="986"/>
        <item x="360"/>
        <item x="837"/>
        <item x="405"/>
        <item x="346"/>
        <item x="64"/>
        <item x="47"/>
        <item x="964"/>
        <item x="578"/>
        <item x="94"/>
        <item x="48"/>
        <item x="838"/>
        <item x="816"/>
        <item x="748"/>
        <item x="71"/>
        <item x="890"/>
        <item x="185"/>
        <item x="334"/>
        <item x="476"/>
        <item x="434"/>
        <item x="227"/>
        <item x="968"/>
        <item x="398"/>
        <item x="423"/>
        <item x="316"/>
        <item x="978"/>
        <item x="230"/>
        <item x="33"/>
        <item x="768"/>
        <item x="938"/>
        <item x="127"/>
        <item x="41"/>
        <item x="936"/>
        <item x="452"/>
        <item x="281"/>
        <item x="208"/>
        <item x="799"/>
        <item x="184"/>
        <item x="441"/>
        <item x="610"/>
        <item x="905"/>
        <item x="965"/>
        <item x="774"/>
        <item x="489"/>
        <item x="973"/>
        <item x="199"/>
        <item x="568"/>
        <item x="415"/>
        <item x="839"/>
        <item x="921"/>
        <item x="461"/>
        <item x="707"/>
        <item x="674"/>
        <item x="722"/>
        <item x="287"/>
        <item x="733"/>
        <item x="900"/>
        <item x="4"/>
        <item x="61"/>
        <item x="565"/>
        <item x="274"/>
        <item x="8"/>
        <item x="174"/>
        <item x="417"/>
        <item x="248"/>
        <item x="115"/>
        <item x="219"/>
        <item x="83"/>
        <item x="576"/>
        <item x="623"/>
        <item x="754"/>
        <item x="381"/>
        <item x="760"/>
        <item x="744"/>
        <item x="825"/>
        <item x="142"/>
        <item x="76"/>
        <item x="481"/>
        <item x="960"/>
        <item x="735"/>
        <item x="206"/>
        <item x="29"/>
        <item x="925"/>
        <item x="603"/>
        <item x="160"/>
        <item x="920"/>
        <item x="600"/>
        <item x="559"/>
        <item x="263"/>
        <item x="893"/>
        <item x="283"/>
        <item x="633"/>
        <item x="443"/>
        <item x="803"/>
        <item x="824"/>
        <item x="540"/>
        <item x="786"/>
        <item x="789"/>
        <item x="200"/>
        <item x="644"/>
        <item x="723"/>
        <item x="958"/>
        <item x="538"/>
        <item x="243"/>
        <item x="896"/>
        <item x="366"/>
        <item x="777"/>
        <item x="245"/>
        <item x="391"/>
        <item x="872"/>
        <item x="237"/>
        <item x="548"/>
        <item x="410"/>
        <item x="349"/>
        <item x="457"/>
        <item x="90"/>
        <item x="545"/>
        <item x="709"/>
        <item x="619"/>
        <item x="493"/>
        <item x="740"/>
        <item x="739"/>
        <item x="967"/>
        <item x="701"/>
        <item x="918"/>
        <item x="508"/>
        <item x="265"/>
        <item x="835"/>
        <item x="286"/>
        <item x="550"/>
        <item x="640"/>
        <item x="913"/>
        <item x="766"/>
        <item x="59"/>
        <item x="28"/>
        <item x="494"/>
        <item x="133"/>
        <item x="831"/>
        <item x="589"/>
        <item x="374"/>
        <item x="130"/>
        <item x="136"/>
        <item x="846"/>
        <item x="110"/>
        <item x="344"/>
        <item x="749"/>
        <item x="743"/>
        <item x="126"/>
        <item x="32"/>
        <item x="484"/>
        <item x="692"/>
        <item x="168"/>
        <item x="815"/>
        <item x="326"/>
        <item x="151"/>
        <item x="853"/>
        <item x="314"/>
        <item x="612"/>
        <item x="488"/>
        <item x="487"/>
        <item x="704"/>
        <item x="618"/>
        <item x="478"/>
        <item x="31"/>
        <item x="818"/>
        <item x="427"/>
        <item x="153"/>
        <item x="448"/>
        <item x="721"/>
        <item x="122"/>
        <item x="657"/>
        <item x="752"/>
        <item x="138"/>
        <item x="176"/>
        <item x="680"/>
        <item x="55"/>
        <item x="575"/>
        <item x="736"/>
        <item x="386"/>
        <item x="209"/>
        <item x="449"/>
        <item x="290"/>
        <item x="560"/>
        <item x="191"/>
        <item x="67"/>
        <item x="808"/>
        <item x="486"/>
        <item x="13"/>
        <item x="783"/>
        <item x="483"/>
        <item x="19"/>
        <item x="569"/>
        <item x="475"/>
        <item x="697"/>
        <item x="635"/>
        <item x="53"/>
        <item x="285"/>
        <item x="677"/>
        <item x="797"/>
        <item x="460"/>
        <item x="507"/>
        <item x="609"/>
        <item x="738"/>
        <item x="383"/>
        <item x="58"/>
        <item x="482"/>
        <item x="753"/>
        <item x="310"/>
        <item x="495"/>
        <item x="455"/>
        <item x="573"/>
        <item x="856"/>
        <item x="190"/>
        <item x="368"/>
        <item x="284"/>
        <item x="880"/>
        <item x="869"/>
        <item x="687"/>
        <item x="396"/>
        <item x="624"/>
        <item x="271"/>
        <item x="462"/>
        <item x="801"/>
        <item x="579"/>
        <item x="425"/>
        <item x="787"/>
        <item x="689"/>
        <item x="370"/>
        <item x="764"/>
        <item x="198"/>
        <item x="535"/>
        <item x="474"/>
        <item x="371"/>
        <item x="440"/>
        <item x="937"/>
        <item x="5"/>
        <item x="442"/>
        <item x="345"/>
        <item x="238"/>
        <item x="616"/>
        <item x="333"/>
        <item x="763"/>
        <item x="775"/>
        <item x="821"/>
        <item x="502"/>
        <item x="328"/>
        <item x="394"/>
        <item x="351"/>
        <item x="782"/>
        <item x="947"/>
        <item x="772"/>
        <item x="416"/>
        <item x="7"/>
        <item x="102"/>
        <item x="659"/>
        <item x="325"/>
        <item x="885"/>
        <item x="587"/>
        <item x="397"/>
        <item x="256"/>
        <item x="143"/>
        <item x="463"/>
        <item x="848"/>
        <item x="625"/>
        <item x="412"/>
        <item x="878"/>
        <item x="254"/>
        <item x="280"/>
        <item x="604"/>
        <item x="817"/>
        <item x="922"/>
        <item x="347"/>
        <item x="601"/>
        <item x="626"/>
        <item x="451"/>
        <item x="672"/>
        <item x="70"/>
        <item x="919"/>
        <item x="651"/>
        <item x="302"/>
        <item x="445"/>
        <item x="571"/>
        <item x="523"/>
        <item x="257"/>
        <item x="974"/>
        <item x="979"/>
        <item x="915"/>
        <item x="728"/>
        <item x="682"/>
        <item x="725"/>
        <item x="36"/>
        <item x="806"/>
        <item x="60"/>
        <item x="762"/>
        <item x="750"/>
        <item x="566"/>
        <item x="278"/>
        <item x="988"/>
        <item x="162"/>
        <item x="289"/>
        <item x="10"/>
        <item x="322"/>
        <item x="593"/>
        <item x="541"/>
        <item x="119"/>
        <item x="656"/>
        <item x="857"/>
        <item x="135"/>
        <item x="859"/>
        <item x="531"/>
        <item x="382"/>
        <item x="532"/>
        <item x="429"/>
        <item x="907"/>
        <item x="726"/>
        <item x="652"/>
        <item x="933"/>
        <item x="985"/>
        <item x="590"/>
        <item x="252"/>
        <item x="908"/>
        <item x="317"/>
        <item x="139"/>
        <item x="235"/>
        <item x="294"/>
        <item x="639"/>
        <item x="863"/>
        <item x="844"/>
        <item x="526"/>
        <item x="581"/>
        <item x="214"/>
        <item x="109"/>
        <item x="904"/>
        <item x="747"/>
        <item x="390"/>
        <item x="435"/>
        <item x="308"/>
        <item x="161"/>
        <item x="546"/>
        <item x="676"/>
        <item x="572"/>
        <item x="275"/>
        <item x="288"/>
        <item x="516"/>
        <item x="670"/>
        <item x="929"/>
        <item x="812"/>
        <item x="698"/>
        <item x="319"/>
        <item x="428"/>
        <item x="118"/>
        <item x="406"/>
        <item x="3"/>
        <item x="453"/>
        <item x="68"/>
        <item x="364"/>
        <item x="306"/>
        <item x="641"/>
        <item x="422"/>
        <item x="88"/>
        <item x="542"/>
        <item x="207"/>
        <item x="25"/>
        <item x="30"/>
        <item x="466"/>
        <item x="694"/>
        <item x="864"/>
        <item x="123"/>
        <item x="658"/>
        <item x="35"/>
        <item x="182"/>
        <item x="788"/>
        <item x="987"/>
        <item x="785"/>
        <item x="114"/>
        <item x="522"/>
        <item x="120"/>
        <item x="636"/>
        <item x="756"/>
        <item x="505"/>
        <item x="718"/>
        <item x="329"/>
        <item x="361"/>
        <item x="50"/>
        <item x="20"/>
        <item x="525"/>
        <item x="881"/>
        <item x="44"/>
        <item x="467"/>
        <item x="710"/>
        <item x="331"/>
        <item x="686"/>
        <item x="852"/>
        <item x="834"/>
        <item x="909"/>
        <item x="12"/>
        <item x="375"/>
        <item x="714"/>
        <item x="932"/>
        <item x="447"/>
        <item x="169"/>
        <item x="387"/>
        <item x="833"/>
        <item x="650"/>
        <item x="981"/>
        <item x="847"/>
        <item x="111"/>
        <item x="469"/>
        <item x="924"/>
        <item x="586"/>
        <item x="262"/>
        <item x="74"/>
        <item x="941"/>
        <item x="923"/>
        <item x="514"/>
        <item x="759"/>
        <item x="498"/>
        <item x="234"/>
        <item x="720"/>
        <item x="189"/>
        <item x="646"/>
        <item x="711"/>
        <item x="512"/>
        <item x="194"/>
        <item x="84"/>
        <item x="843"/>
        <item x="536"/>
        <item x="103"/>
        <item x="157"/>
        <item x="961"/>
        <item x="861"/>
        <item x="771"/>
        <item x="956"/>
        <item x="154"/>
        <item x="297"/>
        <item x="823"/>
        <item x="340"/>
        <item x="321"/>
        <item x="990"/>
        <item x="303"/>
        <item x="506"/>
        <item x="464"/>
        <item x="705"/>
        <item x="989"/>
        <item x="668"/>
        <item x="407"/>
        <item x="653"/>
        <item x="730"/>
        <item x="1"/>
        <item x="826"/>
        <item x="337"/>
        <item x="292"/>
        <item x="983"/>
        <item x="420"/>
        <item x="499"/>
        <item x="54"/>
        <item x="899"/>
        <item x="693"/>
        <item x="807"/>
        <item x="796"/>
        <item x="836"/>
        <item x="250"/>
        <item x="45"/>
        <item x="159"/>
        <item x="2"/>
        <item x="845"/>
        <item x="79"/>
        <item x="737"/>
        <item x="113"/>
        <item x="46"/>
        <item x="758"/>
        <item x="950"/>
        <item x="402"/>
        <item x="813"/>
        <item x="491"/>
        <item x="39"/>
        <item x="72"/>
        <item x="264"/>
        <item x="963"/>
        <item x="767"/>
        <item x="914"/>
        <item x="901"/>
        <item x="236"/>
        <item x="472"/>
        <item x="879"/>
        <item x="17"/>
        <item x="372"/>
        <item x="602"/>
        <item x="438"/>
        <item x="830"/>
        <item x="411"/>
        <item x="210"/>
        <item x="630"/>
        <item x="732"/>
        <item x="270"/>
        <item x="712"/>
        <item x="804"/>
        <item x="350"/>
        <item x="454"/>
        <item x="597"/>
        <item x="533"/>
        <item x="634"/>
        <item x="247"/>
        <item x="595"/>
        <item x="972"/>
        <item x="320"/>
        <item x="137"/>
        <item x="106"/>
        <item x="389"/>
        <item x="75"/>
        <item x="524"/>
        <item x="232"/>
        <item x="537"/>
        <item x="95"/>
        <item x="156"/>
        <item x="93"/>
        <item x="554"/>
        <item x="696"/>
        <item x="439"/>
        <item x="473"/>
        <item x="897"/>
        <item x="527"/>
        <item x="279"/>
        <item x="684"/>
        <item x="352"/>
        <item x="121"/>
        <item x="778"/>
        <item x="104"/>
        <item x="89"/>
        <item x="794"/>
        <item x="497"/>
        <item x="221"/>
        <item x="181"/>
        <item x="342"/>
        <item x="883"/>
        <item x="34"/>
        <item x="82"/>
        <item x="742"/>
        <item x="170"/>
        <item x="216"/>
        <item x="931"/>
        <item x="955"/>
        <item x="38"/>
        <item x="849"/>
        <item x="567"/>
        <item x="395"/>
        <item x="952"/>
        <item x="962"/>
        <item x="298"/>
        <item x="946"/>
        <item x="746"/>
        <item x="225"/>
        <item x="596"/>
        <item x="354"/>
        <item x="193"/>
        <item x="11"/>
        <item x="92"/>
        <item x="552"/>
        <item x="851"/>
        <item x="828"/>
        <item x="107"/>
        <item x="702"/>
        <item x="860"/>
        <item x="649"/>
        <item x="42"/>
        <item x="52"/>
        <item x="380"/>
        <item x="446"/>
        <item x="98"/>
        <item x="212"/>
        <item x="510"/>
        <item x="363"/>
        <item x="810"/>
        <item x="564"/>
        <item x="969"/>
        <item x="862"/>
        <item x="934"/>
        <item x="399"/>
        <item x="521"/>
        <item x="43"/>
        <item x="365"/>
        <item x="377"/>
      </items>
    </pivotField>
    <pivotField axis="axisRow" compact="0" outline="0" showAll="0" defaultSubtotal="0">
      <items count="33">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s>
    </pivotField>
    <pivotField axis="axisRow" compact="0" outline="0" showAll="0" defaultSubtotal="0">
      <items count="7">
        <item x="0"/>
        <item x="1"/>
        <item x="2"/>
        <item x="3"/>
        <item x="4"/>
        <item x="5"/>
        <item x="6"/>
      </items>
    </pivotField>
    <pivotField axis="axisRow" compact="0" outline="0" showAll="0" defaultSubtotal="0">
      <items count="4">
        <item x="3"/>
        <item x="0"/>
        <item x="2"/>
        <item x="1"/>
      </items>
    </pivotField>
    <pivotField compact="0" outline="0" showAll="0" defaultSubtotal="0">
      <items count="2">
        <item x="1"/>
        <item x="0"/>
      </items>
    </pivotField>
    <pivotField compact="0" outline="0" showAll="0" defaultSubtotal="0">
      <items count="4">
        <item x="1"/>
        <item x="3"/>
        <item x="0"/>
        <item x="2"/>
      </items>
    </pivotField>
    <pivotField compact="0" outline="0" showAll="0" defaultSubtotal="0"/>
    <pivotField compact="0" numFmtId="14" outline="0" showAll="0" defaultSubtotal="0"/>
    <pivotField compact="0" numFmtId="3" outline="0" showAll="0" defaultSubtotal="0"/>
    <pivotField compact="0" numFmtId="3" outline="0" showAll="0" defaultSubtotal="0"/>
    <pivotField compact="0" outline="0" showAll="0" defaultSubtotal="0">
      <items count="12">
        <item x="0"/>
        <item x="9"/>
        <item x="5"/>
        <item x="4"/>
        <item x="7"/>
        <item x="6"/>
        <item x="3"/>
        <item x="11"/>
        <item x="2"/>
        <item x="10"/>
        <item x="1"/>
        <item x="8"/>
      </items>
    </pivotField>
    <pivotField compact="0" numFmtId="1" outline="0" showAll="0" defaultSubtotal="0">
      <items count="30">
        <item x="26"/>
        <item x="29"/>
        <item x="17"/>
        <item x="19"/>
        <item x="14"/>
        <item x="27"/>
        <item x="25"/>
        <item x="28"/>
        <item x="6"/>
        <item x="12"/>
        <item x="23"/>
        <item x="10"/>
        <item x="20"/>
        <item x="24"/>
        <item x="16"/>
        <item x="5"/>
        <item x="13"/>
        <item x="22"/>
        <item x="18"/>
        <item x="9"/>
        <item x="21"/>
        <item x="11"/>
        <item x="7"/>
        <item x="2"/>
        <item x="15"/>
        <item x="1"/>
        <item x="8"/>
        <item x="0"/>
        <item x="4"/>
        <item x="3"/>
      </items>
    </pivotField>
    <pivotField compact="0" numFmtId="164" outline="0" showAll="0" defaultSubtotal="0"/>
    <pivotField compact="0" outline="0" showAll="0" defaultSubtotal="0">
      <items count="3">
        <item x="2"/>
        <item x="0"/>
        <item x="1"/>
      </items>
    </pivotField>
    <pivotField compact="0" numFmtId="165" outline="0" showAll="0" defaultSubtotal="0"/>
    <pivotField compact="0" numFmtId="166" outline="0" showAll="0" defaultSubtotal="0"/>
    <pivotField compact="0" outline="0" showAll="0" defaultSubtotal="0"/>
    <pivotField compact="0" outline="0" showAll="0" defaultSubtotal="0"/>
    <pivotField compact="0" outline="0" showAll="0" defaultSubtotal="0"/>
    <pivotField axis="axisPage" compact="0" outline="0" showAll="0" defaultSubtotal="0">
      <items count="2">
        <item x="0"/>
        <item x="1"/>
      </items>
    </pivotField>
  </pivotFields>
  <rowFields count="4">
    <field x="1"/>
    <field x="2"/>
    <field x="3"/>
    <field x="4"/>
  </rowFields>
  <rowItems count="86">
    <i>
      <x/>
      <x v="32"/>
      <x v="4"/>
      <x v="3"/>
    </i>
    <i>
      <x v="1"/>
      <x v="9"/>
      <x v="6"/>
      <x v="2"/>
    </i>
    <i>
      <x v="10"/>
      <x v="9"/>
      <x v="2"/>
      <x v="3"/>
    </i>
    <i>
      <x v="19"/>
      <x v="25"/>
      <x v="2"/>
      <x/>
    </i>
    <i>
      <x v="34"/>
      <x v="9"/>
      <x v="3"/>
      <x v="1"/>
    </i>
    <i>
      <x v="54"/>
      <x v="4"/>
      <x v="3"/>
      <x v="3"/>
    </i>
    <i>
      <x v="57"/>
      <x v="28"/>
      <x v="4"/>
      <x/>
    </i>
    <i>
      <x v="71"/>
      <x v="9"/>
      <x v="1"/>
      <x v="3"/>
    </i>
    <i>
      <x v="90"/>
      <x v="27"/>
      <x v="2"/>
      <x v="3"/>
    </i>
    <i>
      <x v="98"/>
      <x v="16"/>
      <x v="5"/>
      <x v="3"/>
    </i>
    <i>
      <x v="105"/>
      <x/>
      <x v="6"/>
      <x v="1"/>
    </i>
    <i>
      <x v="131"/>
      <x v="19"/>
      <x v="4"/>
      <x v="2"/>
    </i>
    <i>
      <x v="145"/>
      <x v="4"/>
      <x v="3"/>
      <x v="1"/>
    </i>
    <i>
      <x v="147"/>
      <x v="16"/>
      <x v="5"/>
      <x v="1"/>
    </i>
    <i>
      <x v="171"/>
      <x v="27"/>
      <x v="6"/>
      <x v="1"/>
    </i>
    <i>
      <x v="183"/>
      <x v="16"/>
      <x v="6"/>
      <x v="2"/>
    </i>
    <i>
      <x v="205"/>
      <x v="2"/>
      <x/>
      <x v="3"/>
    </i>
    <i>
      <x v="209"/>
      <x v="2"/>
      <x/>
      <x/>
    </i>
    <i>
      <x v="212"/>
      <x v="10"/>
      <x v="1"/>
      <x v="2"/>
    </i>
    <i>
      <x v="246"/>
      <x v="17"/>
      <x v="4"/>
      <x v="2"/>
    </i>
    <i>
      <x v="258"/>
      <x v="32"/>
      <x v="1"/>
      <x v="1"/>
    </i>
    <i>
      <x v="264"/>
      <x v="29"/>
      <x v="4"/>
      <x/>
    </i>
    <i>
      <x v="312"/>
      <x v="27"/>
      <x v="4"/>
      <x v="2"/>
    </i>
    <i>
      <x v="340"/>
      <x v="9"/>
      <x v="1"/>
      <x v="2"/>
    </i>
    <i>
      <x v="352"/>
      <x v="13"/>
      <x v="3"/>
      <x v="3"/>
    </i>
    <i>
      <x v="357"/>
      <x v="27"/>
      <x/>
      <x/>
    </i>
    <i>
      <x v="359"/>
      <x v="27"/>
      <x v="4"/>
      <x v="1"/>
    </i>
    <i>
      <x v="373"/>
      <x v="6"/>
      <x v="4"/>
      <x v="2"/>
    </i>
    <i>
      <x v="376"/>
      <x v="25"/>
      <x v="5"/>
      <x/>
    </i>
    <i>
      <x v="395"/>
      <x v="23"/>
      <x v="4"/>
      <x/>
    </i>
    <i>
      <x v="396"/>
      <x v="9"/>
      <x/>
      <x v="1"/>
    </i>
    <i>
      <x v="405"/>
      <x v="32"/>
      <x v="5"/>
      <x/>
    </i>
    <i>
      <x v="435"/>
      <x v="3"/>
      <x v="1"/>
      <x v="1"/>
    </i>
    <i>
      <x v="444"/>
      <x v="20"/>
      <x v="1"/>
      <x/>
    </i>
    <i>
      <x v="471"/>
      <x v="21"/>
      <x v="1"/>
      <x v="2"/>
    </i>
    <i>
      <x v="475"/>
      <x v="8"/>
      <x v="1"/>
      <x v="3"/>
    </i>
    <i>
      <x v="482"/>
      <x v="16"/>
      <x v="5"/>
      <x v="2"/>
    </i>
    <i>
      <x v="484"/>
      <x v="9"/>
      <x v="1"/>
      <x v="2"/>
    </i>
    <i>
      <x v="515"/>
      <x v="27"/>
      <x v="5"/>
      <x v="2"/>
    </i>
    <i>
      <x v="526"/>
      <x v="19"/>
      <x v="4"/>
      <x v="1"/>
    </i>
    <i>
      <x v="543"/>
      <x v="25"/>
      <x/>
      <x v="2"/>
    </i>
    <i>
      <x v="546"/>
      <x v="27"/>
      <x v="5"/>
      <x v="1"/>
    </i>
    <i>
      <x v="559"/>
      <x v="28"/>
      <x v="4"/>
      <x v="1"/>
    </i>
    <i>
      <x v="571"/>
      <x v="4"/>
      <x v="3"/>
      <x v="3"/>
    </i>
    <i>
      <x v="581"/>
      <x v="10"/>
      <x v="1"/>
      <x/>
    </i>
    <i>
      <x v="589"/>
      <x v="4"/>
      <x v="3"/>
      <x v="1"/>
    </i>
    <i>
      <x v="616"/>
      <x v="16"/>
      <x v="2"/>
      <x v="2"/>
    </i>
    <i>
      <x v="617"/>
      <x v="26"/>
      <x v="3"/>
      <x v="2"/>
    </i>
    <i>
      <x v="631"/>
      <x v="9"/>
      <x v="5"/>
      <x v="2"/>
    </i>
    <i>
      <x v="636"/>
      <x v="1"/>
      <x v="2"/>
      <x v="3"/>
    </i>
    <i>
      <x v="637"/>
      <x v="1"/>
      <x v="5"/>
      <x v="2"/>
    </i>
    <i>
      <x v="643"/>
      <x v="2"/>
      <x v="6"/>
      <x v="3"/>
    </i>
    <i>
      <x v="668"/>
      <x v="1"/>
      <x v="2"/>
      <x v="1"/>
    </i>
    <i>
      <x v="688"/>
      <x v="27"/>
      <x v="2"/>
      <x v="2"/>
    </i>
    <i>
      <x v="693"/>
      <x/>
      <x v="6"/>
      <x v="2"/>
    </i>
    <i>
      <x v="700"/>
      <x v="9"/>
      <x v="5"/>
      <x v="1"/>
    </i>
    <i>
      <x v="704"/>
      <x v="15"/>
      <x v="4"/>
      <x/>
    </i>
    <i>
      <x v="710"/>
      <x v="27"/>
      <x v="2"/>
      <x v="3"/>
    </i>
    <i>
      <x v="734"/>
      <x v="9"/>
      <x v="4"/>
      <x v="1"/>
    </i>
    <i>
      <x v="739"/>
      <x v="7"/>
      <x v="1"/>
      <x/>
    </i>
    <i>
      <x v="740"/>
      <x v="31"/>
      <x v="1"/>
      <x v="2"/>
    </i>
    <i>
      <x v="752"/>
      <x v="14"/>
      <x v="4"/>
      <x v="1"/>
    </i>
    <i>
      <x v="761"/>
      <x v="25"/>
      <x/>
      <x v="1"/>
    </i>
    <i>
      <x v="767"/>
      <x v="4"/>
      <x v="3"/>
      <x v="2"/>
    </i>
    <i>
      <x v="770"/>
      <x v="21"/>
      <x v="1"/>
      <x v="3"/>
    </i>
    <i>
      <x v="780"/>
      <x v="2"/>
      <x v="5"/>
      <x v="1"/>
    </i>
    <i>
      <x v="805"/>
      <x v="26"/>
      <x v="3"/>
      <x v="3"/>
    </i>
    <i>
      <x v="812"/>
      <x v="30"/>
      <x v="4"/>
      <x/>
    </i>
    <i>
      <x v="824"/>
      <x v="25"/>
      <x v="5"/>
      <x v="2"/>
    </i>
    <i>
      <x v="841"/>
      <x v="2"/>
      <x v="6"/>
      <x/>
    </i>
    <i>
      <x v="845"/>
      <x v="9"/>
      <x v="2"/>
      <x v="2"/>
    </i>
    <i>
      <x v="857"/>
      <x v="25"/>
      <x/>
      <x v="3"/>
    </i>
    <i>
      <x v="858"/>
      <x v="32"/>
      <x v="5"/>
      <x/>
    </i>
    <i>
      <x v="867"/>
      <x v="1"/>
      <x v="5"/>
      <x v="2"/>
    </i>
    <i>
      <x v="880"/>
      <x v="25"/>
      <x v="6"/>
      <x v="3"/>
    </i>
    <i>
      <x v="900"/>
      <x v="9"/>
      <x v="1"/>
      <x v="3"/>
    </i>
    <i>
      <x v="905"/>
      <x v="25"/>
      <x v="5"/>
      <x/>
    </i>
    <i>
      <x v="907"/>
      <x v="13"/>
      <x v="3"/>
      <x v="2"/>
    </i>
    <i>
      <x v="916"/>
      <x v="10"/>
      <x v="1"/>
      <x/>
    </i>
    <i>
      <x v="917"/>
      <x v="26"/>
      <x v="3"/>
      <x v="2"/>
    </i>
    <i>
      <x v="923"/>
      <x v="20"/>
      <x v="1"/>
      <x/>
    </i>
    <i>
      <x v="950"/>
      <x/>
      <x v="6"/>
      <x v="1"/>
    </i>
    <i>
      <x v="956"/>
      <x v="27"/>
      <x v="6"/>
      <x/>
    </i>
    <i>
      <x v="969"/>
      <x v="12"/>
      <x v="1"/>
      <x v="1"/>
    </i>
    <i>
      <x v="972"/>
      <x v="6"/>
      <x v="4"/>
      <x v="2"/>
    </i>
    <i t="grand">
      <x/>
    </i>
  </rowItems>
  <colItems count="1">
    <i/>
  </colItems>
  <pageFields count="1">
    <pageField fld="20" item="1" hier="-1"/>
  </pageField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FD69DC9-F163-4198-9804-FED2910BFEFE}" name="PivotTable10"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Q19:U24" firstHeaderRow="0" firstDataRow="1" firstDataCol="1"/>
  <pivotFields count="21">
    <pivotField dataField="1" showAll="0"/>
    <pivotField showAll="0"/>
    <pivotField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showAll="0">
      <items count="8">
        <item x="0"/>
        <item x="1"/>
        <item x="2"/>
        <item x="3"/>
        <item x="4"/>
        <item x="5"/>
        <item x="6"/>
        <item t="default"/>
      </items>
    </pivotField>
    <pivotField showAll="0">
      <items count="5">
        <item x="3"/>
        <item x="0"/>
        <item x="2"/>
        <item x="1"/>
        <item t="default"/>
      </items>
    </pivotField>
    <pivotField showAll="0">
      <items count="3">
        <item x="1"/>
        <item x="0"/>
        <item t="default"/>
      </items>
    </pivotField>
    <pivotField axis="axisRow" showAll="0">
      <items count="5">
        <item x="1"/>
        <item x="3"/>
        <item x="0"/>
        <item x="2"/>
        <item t="default"/>
      </items>
    </pivotField>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showAll="0"/>
  </pivotFields>
  <rowFields count="1">
    <field x="6"/>
  </rowFields>
  <rowItems count="5">
    <i>
      <x/>
    </i>
    <i>
      <x v="1"/>
    </i>
    <i>
      <x v="2"/>
    </i>
    <i>
      <x v="3"/>
    </i>
    <i t="grand">
      <x/>
    </i>
  </rowItems>
  <colFields count="1">
    <field x="-2"/>
  </colFields>
  <colItems count="4">
    <i>
      <x/>
    </i>
    <i i="1">
      <x v="1"/>
    </i>
    <i i="2">
      <x v="2"/>
    </i>
    <i i="3">
      <x v="3"/>
    </i>
  </colItem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91">
      <pivotArea outline="0" collapsedLevelsAreSubtotals="1" fieldPosition="0">
        <references count="1">
          <reference field="4294967294" count="3" selected="0">
            <x v="1"/>
            <x v="2"/>
            <x v="3"/>
          </reference>
        </references>
      </pivotArea>
    </format>
    <format dxfId="90">
      <pivotArea dataOnly="0" labelOnly="1" outline="0" fieldPosition="0">
        <references count="1">
          <reference field="4294967294" count="3">
            <x v="1"/>
            <x v="2"/>
            <x v="3"/>
          </reference>
        </references>
      </pivotArea>
    </format>
  </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03BB121-FC8C-4EF4-978A-2622758D3EDC}" name="PivotTable7"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P17:T25" firstHeaderRow="0" firstDataRow="1" firstDataCol="1" rowPageCount="1" colPageCount="1"/>
  <pivotFields count="21">
    <pivotField dataField="1" showAll="0"/>
    <pivotField showAll="0"/>
    <pivotField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axis="axisRow" showAll="0">
      <items count="8">
        <item x="0"/>
        <item x="1"/>
        <item x="2"/>
        <item x="3"/>
        <item x="4"/>
        <item x="5"/>
        <item x="6"/>
        <item t="default"/>
      </items>
    </pivotField>
    <pivotField showAll="0"/>
    <pivotField showAll="0"/>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axis="axisPage" showAll="0">
      <items count="3">
        <item x="0"/>
        <item x="1"/>
        <item t="default"/>
      </items>
    </pivotField>
  </pivotFields>
  <rowFields count="1">
    <field x="3"/>
  </rowFields>
  <rowItems count="8">
    <i>
      <x/>
    </i>
    <i>
      <x v="1"/>
    </i>
    <i>
      <x v="2"/>
    </i>
    <i>
      <x v="3"/>
    </i>
    <i>
      <x v="4"/>
    </i>
    <i>
      <x v="5"/>
    </i>
    <i>
      <x v="6"/>
    </i>
    <i t="grand">
      <x/>
    </i>
  </rowItems>
  <colFields count="1">
    <field x="-2"/>
  </colFields>
  <colItems count="4">
    <i>
      <x/>
    </i>
    <i i="1">
      <x v="1"/>
    </i>
    <i i="2">
      <x v="2"/>
    </i>
    <i i="3">
      <x v="3"/>
    </i>
  </colItems>
  <pageFields count="1">
    <pageField fld="20" item="1" hier="-1"/>
  </pageField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73">
      <pivotArea outline="0" collapsedLevelsAreSubtotals="1" fieldPosition="0">
        <references count="1">
          <reference field="4294967294" count="3" selected="0">
            <x v="1"/>
            <x v="2"/>
            <x v="3"/>
          </reference>
        </references>
      </pivotArea>
    </format>
    <format dxfId="72">
      <pivotArea dataOnly="0" labelOnly="1" outline="0" fieldPosition="0">
        <references count="1">
          <reference field="4294967294" count="3">
            <x v="1"/>
            <x v="2"/>
            <x v="3"/>
          </reference>
        </references>
      </pivotArea>
    </format>
  </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68C0F1C8-0720-4B0A-81BD-9B969B9AA0DE}" name="PivotTable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P8:T13" firstHeaderRow="0" firstDataRow="1" firstDataCol="1" rowPageCount="1" colPageCount="1"/>
  <pivotFields count="21">
    <pivotField dataField="1" showAll="0"/>
    <pivotField showAll="0"/>
    <pivotField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showAll="0">
      <items count="8">
        <item x="0"/>
        <item x="1"/>
        <item x="2"/>
        <item x="3"/>
        <item x="4"/>
        <item x="5"/>
        <item x="6"/>
        <item t="default"/>
      </items>
    </pivotField>
    <pivotField axis="axisRow" showAll="0">
      <items count="5">
        <item x="3"/>
        <item x="0"/>
        <item x="2"/>
        <item x="1"/>
        <item t="default"/>
      </items>
    </pivotField>
    <pivotField showAll="0"/>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axis="axisPage" showAll="0">
      <items count="3">
        <item x="0"/>
        <item x="1"/>
        <item t="default"/>
      </items>
    </pivotField>
  </pivotFields>
  <rowFields count="1">
    <field x="4"/>
  </rowFields>
  <rowItems count="5">
    <i>
      <x/>
    </i>
    <i>
      <x v="1"/>
    </i>
    <i>
      <x v="2"/>
    </i>
    <i>
      <x v="3"/>
    </i>
    <i t="grand">
      <x/>
    </i>
  </rowItems>
  <colFields count="1">
    <field x="-2"/>
  </colFields>
  <colItems count="4">
    <i>
      <x/>
    </i>
    <i i="1">
      <x v="1"/>
    </i>
    <i i="2">
      <x v="2"/>
    </i>
    <i i="3">
      <x v="3"/>
    </i>
  </colItems>
  <pageFields count="1">
    <pageField fld="20" item="1" hier="-1"/>
  </pageField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75">
      <pivotArea outline="0" collapsedLevelsAreSubtotals="1" fieldPosition="0">
        <references count="1">
          <reference field="4294967294" count="3" selected="0">
            <x v="1"/>
            <x v="2"/>
            <x v="3"/>
          </reference>
        </references>
      </pivotArea>
    </format>
    <format dxfId="74">
      <pivotArea dataOnly="0" labelOnly="1" outline="0" fieldPosition="0">
        <references count="1">
          <reference field="4294967294" count="3">
            <x v="1"/>
            <x v="2"/>
            <x v="3"/>
          </reference>
        </references>
      </pivotArea>
    </format>
  </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55F549E-26B7-4108-A0E2-E063BF6D7944}" name="PivotTable9"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V8:Z11" firstHeaderRow="0" firstDataRow="1" firstDataCol="1" rowPageCount="1" colPageCount="1"/>
  <pivotFields count="21">
    <pivotField dataField="1" showAll="0"/>
    <pivotField showAll="0"/>
    <pivotField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showAll="0">
      <items count="8">
        <item x="0"/>
        <item x="1"/>
        <item x="2"/>
        <item x="3"/>
        <item x="4"/>
        <item x="5"/>
        <item x="6"/>
        <item t="default"/>
      </items>
    </pivotField>
    <pivotField showAll="0">
      <items count="5">
        <item x="3"/>
        <item x="0"/>
        <item x="2"/>
        <item x="1"/>
        <item t="default"/>
      </items>
    </pivotField>
    <pivotField axis="axisRow" showAll="0">
      <items count="3">
        <item x="1"/>
        <item x="0"/>
        <item t="default"/>
      </items>
    </pivotField>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axis="axisPage" showAll="0">
      <items count="3">
        <item x="0"/>
        <item x="1"/>
        <item t="default"/>
      </items>
    </pivotField>
  </pivotFields>
  <rowFields count="1">
    <field x="5"/>
  </rowFields>
  <rowItems count="3">
    <i>
      <x/>
    </i>
    <i>
      <x v="1"/>
    </i>
    <i t="grand">
      <x/>
    </i>
  </rowItems>
  <colFields count="1">
    <field x="-2"/>
  </colFields>
  <colItems count="4">
    <i>
      <x/>
    </i>
    <i i="1">
      <x v="1"/>
    </i>
    <i i="2">
      <x v="2"/>
    </i>
    <i i="3">
      <x v="3"/>
    </i>
  </colItems>
  <pageFields count="1">
    <pageField fld="20" item="1" hier="-1"/>
  </pageField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77">
      <pivotArea outline="0" collapsedLevelsAreSubtotals="1" fieldPosition="0">
        <references count="1">
          <reference field="4294967294" count="3" selected="0">
            <x v="1"/>
            <x v="2"/>
            <x v="3"/>
          </reference>
        </references>
      </pivotArea>
    </format>
    <format dxfId="76">
      <pivotArea dataOnly="0" labelOnly="1" outline="0" fieldPosition="0">
        <references count="1">
          <reference field="4294967294" count="3">
            <x v="1"/>
            <x v="2"/>
            <x v="3"/>
          </reference>
        </references>
      </pivotArea>
    </format>
  </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E930BB40-FC43-4E79-84B1-A37C8C4D3B9F}" name="PivotTable10"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V17:Z22" firstHeaderRow="0" firstDataRow="1" firstDataCol="1" rowPageCount="1" colPageCount="1"/>
  <pivotFields count="21">
    <pivotField dataField="1" showAll="0"/>
    <pivotField showAll="0"/>
    <pivotField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showAll="0">
      <items count="8">
        <item x="0"/>
        <item x="1"/>
        <item x="2"/>
        <item x="3"/>
        <item x="4"/>
        <item x="5"/>
        <item x="6"/>
        <item t="default"/>
      </items>
    </pivotField>
    <pivotField showAll="0">
      <items count="5">
        <item x="3"/>
        <item x="0"/>
        <item x="2"/>
        <item x="1"/>
        <item t="default"/>
      </items>
    </pivotField>
    <pivotField showAll="0">
      <items count="3">
        <item x="1"/>
        <item x="0"/>
        <item t="default"/>
      </items>
    </pivotField>
    <pivotField axis="axisRow" showAll="0">
      <items count="5">
        <item x="1"/>
        <item x="3"/>
        <item x="0"/>
        <item x="2"/>
        <item t="default"/>
      </items>
    </pivotField>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axis="axisPage" showAll="0">
      <items count="3">
        <item x="0"/>
        <item x="1"/>
        <item t="default"/>
      </items>
    </pivotField>
  </pivotFields>
  <rowFields count="1">
    <field x="6"/>
  </rowFields>
  <rowItems count="5">
    <i>
      <x/>
    </i>
    <i>
      <x v="1"/>
    </i>
    <i>
      <x v="2"/>
    </i>
    <i>
      <x v="3"/>
    </i>
    <i t="grand">
      <x/>
    </i>
  </rowItems>
  <colFields count="1">
    <field x="-2"/>
  </colFields>
  <colItems count="4">
    <i>
      <x/>
    </i>
    <i i="1">
      <x v="1"/>
    </i>
    <i i="2">
      <x v="2"/>
    </i>
    <i i="3">
      <x v="3"/>
    </i>
  </colItems>
  <pageFields count="1">
    <pageField fld="20" item="1" hier="-1"/>
  </pageField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79">
      <pivotArea outline="0" collapsedLevelsAreSubtotals="1" fieldPosition="0">
        <references count="1">
          <reference field="4294967294" count="3" selected="0">
            <x v="1"/>
            <x v="2"/>
            <x v="3"/>
          </reference>
        </references>
      </pivotArea>
    </format>
    <format dxfId="78">
      <pivotArea dataOnly="0" labelOnly="1" outline="0" fieldPosition="0">
        <references count="1">
          <reference field="4294967294" count="3">
            <x v="1"/>
            <x v="2"/>
            <x v="3"/>
          </reference>
        </references>
      </pivotArea>
    </format>
  </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E848F3D9-3DE3-4E3B-A19E-2B1525FB702A}" name="PivotTable1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E6:I35" firstHeaderRow="0" firstDataRow="1" firstDataCol="1" rowPageCount="1" colPageCount="1"/>
  <pivotFields count="21">
    <pivotField dataField="1" showAll="0"/>
    <pivotField showAll="0"/>
    <pivotField axis="axisRow"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axis="axisPage" showAll="0">
      <items count="3">
        <item x="0"/>
        <item x="1"/>
        <item t="default"/>
      </items>
    </pivotField>
  </pivotFields>
  <rowFields count="1">
    <field x="2"/>
  </rowFields>
  <rowItems count="29">
    <i>
      <x v="9"/>
    </i>
    <i>
      <x v="27"/>
    </i>
    <i>
      <x v="25"/>
    </i>
    <i>
      <x v="16"/>
    </i>
    <i>
      <x v="4"/>
    </i>
    <i>
      <x v="2"/>
    </i>
    <i>
      <x v="32"/>
    </i>
    <i>
      <x v="1"/>
    </i>
    <i>
      <x v="26"/>
    </i>
    <i>
      <x v="10"/>
    </i>
    <i>
      <x/>
    </i>
    <i>
      <x v="13"/>
    </i>
    <i>
      <x v="28"/>
    </i>
    <i>
      <x v="6"/>
    </i>
    <i>
      <x v="19"/>
    </i>
    <i>
      <x v="20"/>
    </i>
    <i>
      <x v="21"/>
    </i>
    <i>
      <x v="29"/>
    </i>
    <i>
      <x v="12"/>
    </i>
    <i>
      <x v="31"/>
    </i>
    <i>
      <x v="8"/>
    </i>
    <i>
      <x v="14"/>
    </i>
    <i>
      <x v="23"/>
    </i>
    <i>
      <x v="30"/>
    </i>
    <i>
      <x v="3"/>
    </i>
    <i>
      <x v="7"/>
    </i>
    <i>
      <x v="17"/>
    </i>
    <i>
      <x v="15"/>
    </i>
    <i t="grand">
      <x/>
    </i>
  </rowItems>
  <colFields count="1">
    <field x="-2"/>
  </colFields>
  <colItems count="4">
    <i>
      <x/>
    </i>
    <i i="1">
      <x v="1"/>
    </i>
    <i i="2">
      <x v="2"/>
    </i>
    <i i="3">
      <x v="3"/>
    </i>
  </colItems>
  <pageFields count="1">
    <pageField fld="20" item="1" hier="-1"/>
  </pageField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81">
      <pivotArea outline="0" collapsedLevelsAreSubtotals="1" fieldPosition="0">
        <references count="1">
          <reference field="4294967294" count="3" selected="0">
            <x v="1"/>
            <x v="2"/>
            <x v="3"/>
          </reference>
        </references>
      </pivotArea>
    </format>
    <format dxfId="80">
      <pivotArea dataOnly="0" labelOnly="1" outline="0" fieldPosition="0">
        <references count="1">
          <reference field="4294967294" count="3">
            <x v="1"/>
            <x v="2"/>
            <x v="3"/>
          </reference>
        </references>
      </pivotArea>
    </format>
  </formats>
  <conditionalFormats count="2">
    <conditionalFormat priority="2">
      <pivotAreas count="1">
        <pivotArea type="data" collapsedLevelsAreSubtotals="1" fieldPosition="0">
          <references count="2">
            <reference field="4294967294" count="1" selected="0">
              <x v="0"/>
            </reference>
            <reference field="2" count="33">
              <x v="0"/>
              <x v="1"/>
              <x v="2"/>
              <x v="3"/>
              <x v="4"/>
              <x v="5"/>
              <x v="6"/>
              <x v="7"/>
              <x v="8"/>
              <x v="9"/>
              <x v="10"/>
              <x v="11"/>
              <x v="12"/>
              <x v="13"/>
              <x v="14"/>
              <x v="15"/>
              <x v="16"/>
              <x v="17"/>
              <x v="18"/>
              <x v="19"/>
              <x v="20"/>
              <x v="21"/>
              <x v="22"/>
              <x v="23"/>
              <x v="24"/>
              <x v="25"/>
              <x v="26"/>
              <x v="27"/>
              <x v="28"/>
              <x v="29"/>
              <x v="30"/>
              <x v="31"/>
              <x v="32"/>
            </reference>
          </references>
        </pivotArea>
      </pivotAreas>
    </conditionalFormat>
    <conditionalFormat priority="1">
      <pivotAreas count="1">
        <pivotArea type="data" collapsedLevelsAreSubtotals="1" fieldPosition="0">
          <references count="2">
            <reference field="4294967294" count="3" selected="0">
              <x v="1"/>
              <x v="2"/>
              <x v="3"/>
            </reference>
            <reference field="2" count="33">
              <x v="0"/>
              <x v="1"/>
              <x v="2"/>
              <x v="3"/>
              <x v="4"/>
              <x v="5"/>
              <x v="6"/>
              <x v="7"/>
              <x v="8"/>
              <x v="9"/>
              <x v="10"/>
              <x v="11"/>
              <x v="12"/>
              <x v="13"/>
              <x v="14"/>
              <x v="15"/>
              <x v="16"/>
              <x v="17"/>
              <x v="18"/>
              <x v="19"/>
              <x v="20"/>
              <x v="21"/>
              <x v="22"/>
              <x v="23"/>
              <x v="24"/>
              <x v="25"/>
              <x v="26"/>
              <x v="27"/>
              <x v="28"/>
              <x v="29"/>
              <x v="30"/>
              <x v="31"/>
              <x v="32"/>
            </reference>
          </references>
        </pivotArea>
      </pivotAreas>
    </conditionalFormat>
  </conditional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0EB09480-752A-4083-88EC-274BC1F95B1E}" name="PivotTable11"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1">
  <location ref="K6:N92" firstHeaderRow="1" firstDataRow="1" firstDataCol="4" rowPageCount="1" colPageCount="1"/>
  <pivotFields count="21">
    <pivotField compact="0" outline="0" showAll="0" defaultSubtotal="0"/>
    <pivotField axis="axisRow" compact="0" outline="0" showAll="0" defaultSubtotal="0">
      <items count="991">
        <item x="727"/>
        <item x="949"/>
        <item x="367"/>
        <item x="66"/>
        <item x="97"/>
        <item x="220"/>
        <item x="854"/>
        <item x="141"/>
        <item x="69"/>
        <item x="637"/>
        <item x="291"/>
        <item x="105"/>
        <item x="954"/>
        <item x="233"/>
        <item x="582"/>
        <item x="100"/>
        <item x="341"/>
        <item x="606"/>
        <item x="724"/>
        <item x="311"/>
        <item x="898"/>
        <item x="814"/>
        <item x="631"/>
        <item x="695"/>
        <item x="125"/>
        <item x="751"/>
        <item x="795"/>
        <item x="65"/>
        <item x="458"/>
        <item x="465"/>
        <item x="928"/>
        <item x="916"/>
        <item x="195"/>
        <item x="966"/>
        <item x="492"/>
        <item x="37"/>
        <item x="56"/>
        <item x="829"/>
        <item x="173"/>
        <item x="171"/>
        <item x="295"/>
        <item x="338"/>
        <item x="643"/>
        <item x="944"/>
        <item x="296"/>
        <item x="912"/>
        <item x="953"/>
        <item x="202"/>
        <item x="780"/>
        <item x="205"/>
        <item x="267"/>
        <item x="359"/>
        <item x="307"/>
        <item x="660"/>
        <item x="414"/>
        <item x="432"/>
        <item x="175"/>
        <item x="620"/>
        <item x="117"/>
        <item x="594"/>
        <item x="362"/>
        <item x="715"/>
        <item x="627"/>
        <item x="858"/>
        <item x="309"/>
        <item x="605"/>
        <item x="163"/>
        <item x="231"/>
        <item x="515"/>
        <item x="21"/>
        <item x="553"/>
        <item x="224"/>
        <item x="729"/>
        <item x="648"/>
        <item x="124"/>
        <item x="144"/>
        <item x="62"/>
        <item x="889"/>
        <item x="679"/>
        <item x="713"/>
        <item x="874"/>
        <item x="150"/>
        <item x="272"/>
        <item x="615"/>
        <item x="186"/>
        <item x="57"/>
        <item x="876"/>
        <item x="424"/>
        <item x="51"/>
        <item x="217"/>
        <item x="356"/>
        <item x="731"/>
        <item x="148"/>
        <item x="741"/>
        <item x="116"/>
        <item x="841"/>
        <item x="591"/>
        <item x="357"/>
        <item x="850"/>
        <item x="255"/>
        <item x="927"/>
        <item x="556"/>
        <item x="335"/>
        <item x="166"/>
        <item x="155"/>
        <item x="943"/>
        <item x="513"/>
        <item x="9"/>
        <item x="529"/>
        <item x="617"/>
        <item x="871"/>
        <item x="980"/>
        <item x="671"/>
        <item x="229"/>
        <item x="563"/>
        <item x="558"/>
        <item x="444"/>
        <item x="911"/>
        <item x="80"/>
        <item x="177"/>
        <item x="895"/>
        <item x="655"/>
        <item x="875"/>
        <item x="330"/>
        <item x="81"/>
        <item x="781"/>
        <item x="259"/>
        <item x="145"/>
        <item x="300"/>
        <item x="678"/>
        <item x="517"/>
        <item x="669"/>
        <item x="690"/>
        <item x="313"/>
        <item x="805"/>
        <item x="549"/>
        <item x="673"/>
        <item x="629"/>
        <item x="867"/>
        <item x="433"/>
        <item x="430"/>
        <item x="547"/>
        <item x="832"/>
        <item x="977"/>
        <item x="146"/>
        <item x="401"/>
        <item x="158"/>
        <item x="827"/>
        <item x="819"/>
        <item x="583"/>
        <item x="96"/>
        <item x="734"/>
        <item x="276"/>
        <item x="419"/>
        <item x="761"/>
        <item x="776"/>
        <item x="261"/>
        <item x="323"/>
        <item x="574"/>
        <item x="241"/>
        <item x="301"/>
        <item x="358"/>
        <item x="312"/>
        <item x="99"/>
        <item x="392"/>
        <item x="203"/>
        <item x="147"/>
        <item x="791"/>
        <item x="887"/>
        <item x="228"/>
        <item x="666"/>
        <item x="945"/>
        <item x="87"/>
        <item x="403"/>
        <item x="975"/>
        <item x="984"/>
        <item x="544"/>
        <item x="562"/>
        <item x="645"/>
        <item x="456"/>
        <item x="685"/>
        <item x="436"/>
        <item x="800"/>
        <item x="971"/>
        <item x="811"/>
        <item x="378"/>
        <item x="683"/>
        <item x="213"/>
        <item x="700"/>
        <item x="77"/>
        <item x="632"/>
        <item x="152"/>
        <item x="948"/>
        <item x="188"/>
        <item x="840"/>
        <item x="599"/>
        <item x="561"/>
        <item x="246"/>
        <item x="719"/>
        <item x="388"/>
        <item x="608"/>
        <item x="26"/>
        <item x="23"/>
        <item x="384"/>
        <item x="681"/>
        <item x="6"/>
        <item x="894"/>
        <item x="299"/>
        <item x="470"/>
        <item x="91"/>
        <item x="888"/>
        <item x="982"/>
        <item x="244"/>
        <item x="570"/>
        <item x="555"/>
        <item x="745"/>
        <item x="654"/>
        <item x="134"/>
        <item x="418"/>
        <item x="551"/>
        <item x="584"/>
        <item x="129"/>
        <item x="940"/>
        <item x="500"/>
        <item x="108"/>
        <item x="917"/>
        <item x="249"/>
        <item x="892"/>
        <item x="802"/>
        <item x="24"/>
        <item x="101"/>
        <item x="822"/>
        <item x="260"/>
        <item x="49"/>
        <item x="792"/>
        <item x="178"/>
        <item x="935"/>
        <item x="773"/>
        <item x="479"/>
        <item x="239"/>
        <item x="369"/>
        <item x="503"/>
        <item x="784"/>
        <item x="842"/>
        <item x="409"/>
        <item x="167"/>
        <item x="667"/>
        <item x="0"/>
        <item x="628"/>
        <item x="16"/>
        <item x="251"/>
        <item x="769"/>
        <item x="408"/>
        <item x="691"/>
        <item x="926"/>
        <item x="976"/>
        <item x="332"/>
        <item x="85"/>
        <item x="172"/>
        <item x="273"/>
        <item x="413"/>
        <item x="22"/>
        <item x="373"/>
        <item x="699"/>
        <item x="661"/>
        <item x="662"/>
        <item x="755"/>
        <item x="471"/>
        <item x="179"/>
        <item x="215"/>
        <item x="939"/>
        <item x="779"/>
        <item x="877"/>
        <item x="501"/>
        <item x="180"/>
        <item x="277"/>
        <item x="534"/>
        <item x="970"/>
        <item x="539"/>
        <item x="131"/>
        <item x="716"/>
        <item x="882"/>
        <item x="906"/>
        <item x="663"/>
        <item x="519"/>
        <item x="490"/>
        <item x="703"/>
        <item x="339"/>
        <item x="790"/>
        <item x="282"/>
        <item x="318"/>
        <item x="614"/>
        <item x="132"/>
        <item x="765"/>
        <item x="437"/>
        <item x="431"/>
        <item x="910"/>
        <item x="930"/>
        <item x="708"/>
        <item x="891"/>
        <item x="421"/>
        <item x="942"/>
        <item x="240"/>
        <item x="809"/>
        <item x="884"/>
        <item x="293"/>
        <item x="253"/>
        <item x="86"/>
        <item x="336"/>
        <item x="140"/>
        <item x="63"/>
        <item x="902"/>
        <item x="496"/>
        <item x="218"/>
        <item x="480"/>
        <item x="353"/>
        <item x="873"/>
        <item x="40"/>
        <item x="543"/>
        <item x="226"/>
        <item x="598"/>
        <item x="393"/>
        <item x="621"/>
        <item x="959"/>
        <item x="73"/>
        <item x="665"/>
        <item x="511"/>
        <item x="951"/>
        <item x="886"/>
        <item x="404"/>
        <item x="400"/>
        <item x="855"/>
        <item x="866"/>
        <item x="868"/>
        <item x="557"/>
        <item x="647"/>
        <item x="611"/>
        <item x="622"/>
        <item x="793"/>
        <item x="385"/>
        <item x="112"/>
        <item x="18"/>
        <item x="258"/>
        <item x="187"/>
        <item x="201"/>
        <item x="327"/>
        <item x="376"/>
        <item x="585"/>
        <item x="266"/>
        <item x="577"/>
        <item x="820"/>
        <item x="459"/>
        <item x="379"/>
        <item x="305"/>
        <item x="223"/>
        <item x="269"/>
        <item x="903"/>
        <item x="15"/>
        <item x="504"/>
        <item x="530"/>
        <item x="957"/>
        <item x="343"/>
        <item x="196"/>
        <item x="149"/>
        <item x="355"/>
        <item x="638"/>
        <item x="520"/>
        <item x="183"/>
        <item x="509"/>
        <item x="222"/>
        <item x="592"/>
        <item x="675"/>
        <item x="865"/>
        <item x="607"/>
        <item x="717"/>
        <item x="304"/>
        <item x="770"/>
        <item x="315"/>
        <item x="518"/>
        <item x="870"/>
        <item x="468"/>
        <item x="580"/>
        <item x="324"/>
        <item x="688"/>
        <item x="128"/>
        <item x="165"/>
        <item x="485"/>
        <item x="348"/>
        <item x="613"/>
        <item x="204"/>
        <item x="642"/>
        <item x="268"/>
        <item x="242"/>
        <item x="197"/>
        <item x="426"/>
        <item x="664"/>
        <item x="27"/>
        <item x="450"/>
        <item x="192"/>
        <item x="14"/>
        <item x="528"/>
        <item x="164"/>
        <item x="78"/>
        <item x="706"/>
        <item x="588"/>
        <item x="757"/>
        <item x="477"/>
        <item x="798"/>
        <item x="211"/>
        <item x="986"/>
        <item x="360"/>
        <item x="837"/>
        <item x="405"/>
        <item x="346"/>
        <item x="64"/>
        <item x="47"/>
        <item x="964"/>
        <item x="578"/>
        <item x="94"/>
        <item x="48"/>
        <item x="838"/>
        <item x="816"/>
        <item x="748"/>
        <item x="71"/>
        <item x="890"/>
        <item x="185"/>
        <item x="334"/>
        <item x="476"/>
        <item x="434"/>
        <item x="227"/>
        <item x="968"/>
        <item x="398"/>
        <item x="423"/>
        <item x="316"/>
        <item x="978"/>
        <item x="230"/>
        <item x="33"/>
        <item x="768"/>
        <item x="938"/>
        <item x="127"/>
        <item x="41"/>
        <item x="936"/>
        <item x="452"/>
        <item x="281"/>
        <item x="208"/>
        <item x="799"/>
        <item x="184"/>
        <item x="441"/>
        <item x="610"/>
        <item x="905"/>
        <item x="965"/>
        <item x="774"/>
        <item x="489"/>
        <item x="973"/>
        <item x="199"/>
        <item x="568"/>
        <item x="415"/>
        <item x="839"/>
        <item x="921"/>
        <item x="461"/>
        <item x="707"/>
        <item x="674"/>
        <item x="722"/>
        <item x="287"/>
        <item x="733"/>
        <item x="900"/>
        <item x="4"/>
        <item x="61"/>
        <item x="565"/>
        <item x="274"/>
        <item x="8"/>
        <item x="174"/>
        <item x="417"/>
        <item x="248"/>
        <item x="115"/>
        <item x="219"/>
        <item x="83"/>
        <item x="576"/>
        <item x="623"/>
        <item x="754"/>
        <item x="381"/>
        <item x="760"/>
        <item x="744"/>
        <item x="825"/>
        <item x="142"/>
        <item x="76"/>
        <item x="481"/>
        <item x="960"/>
        <item x="735"/>
        <item x="206"/>
        <item x="29"/>
        <item x="925"/>
        <item x="603"/>
        <item x="160"/>
        <item x="920"/>
        <item x="600"/>
        <item x="559"/>
        <item x="263"/>
        <item x="893"/>
        <item x="283"/>
        <item x="633"/>
        <item x="443"/>
        <item x="803"/>
        <item x="824"/>
        <item x="540"/>
        <item x="786"/>
        <item x="789"/>
        <item x="200"/>
        <item x="644"/>
        <item x="723"/>
        <item x="958"/>
        <item x="538"/>
        <item x="243"/>
        <item x="896"/>
        <item x="366"/>
        <item x="777"/>
        <item x="245"/>
        <item x="391"/>
        <item x="872"/>
        <item x="237"/>
        <item x="548"/>
        <item x="410"/>
        <item x="349"/>
        <item x="457"/>
        <item x="90"/>
        <item x="545"/>
        <item x="709"/>
        <item x="619"/>
        <item x="493"/>
        <item x="740"/>
        <item x="739"/>
        <item x="967"/>
        <item x="701"/>
        <item x="918"/>
        <item x="508"/>
        <item x="265"/>
        <item x="835"/>
        <item x="286"/>
        <item x="550"/>
        <item x="640"/>
        <item x="913"/>
        <item x="766"/>
        <item x="59"/>
        <item x="28"/>
        <item x="494"/>
        <item x="133"/>
        <item x="831"/>
        <item x="589"/>
        <item x="374"/>
        <item x="130"/>
        <item x="136"/>
        <item x="846"/>
        <item x="110"/>
        <item x="344"/>
        <item x="749"/>
        <item x="743"/>
        <item x="126"/>
        <item x="32"/>
        <item x="484"/>
        <item x="692"/>
        <item x="168"/>
        <item x="815"/>
        <item x="326"/>
        <item x="151"/>
        <item x="853"/>
        <item x="314"/>
        <item x="612"/>
        <item x="488"/>
        <item x="487"/>
        <item x="704"/>
        <item x="618"/>
        <item x="478"/>
        <item x="31"/>
        <item x="818"/>
        <item x="427"/>
        <item x="153"/>
        <item x="448"/>
        <item x="721"/>
        <item x="122"/>
        <item x="657"/>
        <item x="752"/>
        <item x="138"/>
        <item x="176"/>
        <item x="680"/>
        <item x="55"/>
        <item x="575"/>
        <item x="736"/>
        <item x="386"/>
        <item x="209"/>
        <item x="449"/>
        <item x="290"/>
        <item x="560"/>
        <item x="191"/>
        <item x="67"/>
        <item x="808"/>
        <item x="486"/>
        <item x="13"/>
        <item x="783"/>
        <item x="483"/>
        <item x="19"/>
        <item x="569"/>
        <item x="475"/>
        <item x="697"/>
        <item x="635"/>
        <item x="53"/>
        <item x="285"/>
        <item x="677"/>
        <item x="797"/>
        <item x="460"/>
        <item x="507"/>
        <item x="609"/>
        <item x="738"/>
        <item x="383"/>
        <item x="58"/>
        <item x="482"/>
        <item x="753"/>
        <item x="310"/>
        <item x="495"/>
        <item x="455"/>
        <item x="573"/>
        <item x="856"/>
        <item x="190"/>
        <item x="368"/>
        <item x="284"/>
        <item x="880"/>
        <item x="869"/>
        <item x="687"/>
        <item x="396"/>
        <item x="624"/>
        <item x="271"/>
        <item x="462"/>
        <item x="801"/>
        <item x="579"/>
        <item x="425"/>
        <item x="787"/>
        <item x="689"/>
        <item x="370"/>
        <item x="764"/>
        <item x="198"/>
        <item x="535"/>
        <item x="474"/>
        <item x="371"/>
        <item x="440"/>
        <item x="937"/>
        <item x="5"/>
        <item x="442"/>
        <item x="345"/>
        <item x="238"/>
        <item x="616"/>
        <item x="333"/>
        <item x="763"/>
        <item x="775"/>
        <item x="821"/>
        <item x="502"/>
        <item x="328"/>
        <item x="394"/>
        <item x="351"/>
        <item x="782"/>
        <item x="947"/>
        <item x="772"/>
        <item x="416"/>
        <item x="7"/>
        <item x="102"/>
        <item x="659"/>
        <item x="325"/>
        <item x="885"/>
        <item x="587"/>
        <item x="397"/>
        <item x="256"/>
        <item x="143"/>
        <item x="463"/>
        <item x="848"/>
        <item x="625"/>
        <item x="412"/>
        <item x="878"/>
        <item x="254"/>
        <item x="280"/>
        <item x="604"/>
        <item x="817"/>
        <item x="922"/>
        <item x="347"/>
        <item x="601"/>
        <item x="626"/>
        <item x="451"/>
        <item x="672"/>
        <item x="70"/>
        <item x="919"/>
        <item x="651"/>
        <item x="302"/>
        <item x="445"/>
        <item x="571"/>
        <item x="523"/>
        <item x="257"/>
        <item x="974"/>
        <item x="979"/>
        <item x="915"/>
        <item x="728"/>
        <item x="682"/>
        <item x="725"/>
        <item x="36"/>
        <item x="806"/>
        <item x="60"/>
        <item x="762"/>
        <item x="750"/>
        <item x="566"/>
        <item x="278"/>
        <item x="988"/>
        <item x="162"/>
        <item x="289"/>
        <item x="10"/>
        <item x="322"/>
        <item x="593"/>
        <item x="541"/>
        <item x="119"/>
        <item x="656"/>
        <item x="857"/>
        <item x="135"/>
        <item x="859"/>
        <item x="531"/>
        <item x="382"/>
        <item x="532"/>
        <item x="429"/>
        <item x="907"/>
        <item x="726"/>
        <item x="652"/>
        <item x="933"/>
        <item x="985"/>
        <item x="590"/>
        <item x="252"/>
        <item x="908"/>
        <item x="317"/>
        <item x="139"/>
        <item x="235"/>
        <item x="294"/>
        <item x="639"/>
        <item x="863"/>
        <item x="844"/>
        <item x="526"/>
        <item x="581"/>
        <item x="214"/>
        <item x="109"/>
        <item x="904"/>
        <item x="747"/>
        <item x="390"/>
        <item x="435"/>
        <item x="308"/>
        <item x="161"/>
        <item x="546"/>
        <item x="676"/>
        <item x="572"/>
        <item x="275"/>
        <item x="288"/>
        <item x="516"/>
        <item x="670"/>
        <item x="929"/>
        <item x="812"/>
        <item x="698"/>
        <item x="319"/>
        <item x="428"/>
        <item x="118"/>
        <item x="406"/>
        <item x="3"/>
        <item x="453"/>
        <item x="68"/>
        <item x="364"/>
        <item x="306"/>
        <item x="641"/>
        <item x="422"/>
        <item x="88"/>
        <item x="542"/>
        <item x="207"/>
        <item x="25"/>
        <item x="30"/>
        <item x="466"/>
        <item x="694"/>
        <item x="864"/>
        <item x="123"/>
        <item x="658"/>
        <item x="35"/>
        <item x="182"/>
        <item x="788"/>
        <item x="987"/>
        <item x="785"/>
        <item x="114"/>
        <item x="522"/>
        <item x="120"/>
        <item x="636"/>
        <item x="756"/>
        <item x="505"/>
        <item x="718"/>
        <item x="329"/>
        <item x="361"/>
        <item x="50"/>
        <item x="20"/>
        <item x="525"/>
        <item x="881"/>
        <item x="44"/>
        <item x="467"/>
        <item x="710"/>
        <item x="331"/>
        <item x="686"/>
        <item x="852"/>
        <item x="834"/>
        <item x="909"/>
        <item x="12"/>
        <item x="375"/>
        <item x="714"/>
        <item x="932"/>
        <item x="447"/>
        <item x="169"/>
        <item x="387"/>
        <item x="833"/>
        <item x="650"/>
        <item x="981"/>
        <item x="847"/>
        <item x="111"/>
        <item x="469"/>
        <item x="924"/>
        <item x="586"/>
        <item x="262"/>
        <item x="74"/>
        <item x="941"/>
        <item x="923"/>
        <item x="514"/>
        <item x="759"/>
        <item x="498"/>
        <item x="234"/>
        <item x="720"/>
        <item x="189"/>
        <item x="646"/>
        <item x="711"/>
        <item x="512"/>
        <item x="194"/>
        <item x="84"/>
        <item x="843"/>
        <item x="536"/>
        <item x="103"/>
        <item x="157"/>
        <item x="961"/>
        <item x="861"/>
        <item x="771"/>
        <item x="956"/>
        <item x="154"/>
        <item x="297"/>
        <item x="823"/>
        <item x="340"/>
        <item x="321"/>
        <item x="990"/>
        <item x="303"/>
        <item x="506"/>
        <item x="464"/>
        <item x="705"/>
        <item x="989"/>
        <item x="668"/>
        <item x="407"/>
        <item x="653"/>
        <item x="730"/>
        <item x="1"/>
        <item x="826"/>
        <item x="337"/>
        <item x="292"/>
        <item x="983"/>
        <item x="420"/>
        <item x="499"/>
        <item x="54"/>
        <item x="899"/>
        <item x="693"/>
        <item x="807"/>
        <item x="796"/>
        <item x="836"/>
        <item x="250"/>
        <item x="45"/>
        <item x="159"/>
        <item x="2"/>
        <item x="845"/>
        <item x="79"/>
        <item x="737"/>
        <item x="113"/>
        <item x="46"/>
        <item x="758"/>
        <item x="950"/>
        <item x="402"/>
        <item x="813"/>
        <item x="491"/>
        <item x="39"/>
        <item x="72"/>
        <item x="264"/>
        <item x="963"/>
        <item x="767"/>
        <item x="914"/>
        <item x="901"/>
        <item x="236"/>
        <item x="472"/>
        <item x="879"/>
        <item x="17"/>
        <item x="372"/>
        <item x="602"/>
        <item x="438"/>
        <item x="830"/>
        <item x="411"/>
        <item x="210"/>
        <item x="630"/>
        <item x="732"/>
        <item x="270"/>
        <item x="712"/>
        <item x="804"/>
        <item x="350"/>
        <item x="454"/>
        <item x="597"/>
        <item x="533"/>
        <item x="634"/>
        <item x="247"/>
        <item x="595"/>
        <item x="972"/>
        <item x="320"/>
        <item x="137"/>
        <item x="106"/>
        <item x="389"/>
        <item x="75"/>
        <item x="524"/>
        <item x="232"/>
        <item x="537"/>
        <item x="95"/>
        <item x="156"/>
        <item x="93"/>
        <item x="554"/>
        <item x="696"/>
        <item x="439"/>
        <item x="473"/>
        <item x="897"/>
        <item x="527"/>
        <item x="279"/>
        <item x="684"/>
        <item x="352"/>
        <item x="121"/>
        <item x="778"/>
        <item x="104"/>
        <item x="89"/>
        <item x="794"/>
        <item x="497"/>
        <item x="221"/>
        <item x="181"/>
        <item x="342"/>
        <item x="883"/>
        <item x="34"/>
        <item x="82"/>
        <item x="742"/>
        <item x="170"/>
        <item x="216"/>
        <item x="931"/>
        <item x="955"/>
        <item x="38"/>
        <item x="849"/>
        <item x="567"/>
        <item x="395"/>
        <item x="952"/>
        <item x="962"/>
        <item x="298"/>
        <item x="946"/>
        <item x="746"/>
        <item x="225"/>
        <item x="596"/>
        <item x="354"/>
        <item x="193"/>
        <item x="11"/>
        <item x="92"/>
        <item x="552"/>
        <item x="851"/>
        <item x="828"/>
        <item x="107"/>
        <item x="702"/>
        <item x="860"/>
        <item x="649"/>
        <item x="42"/>
        <item x="52"/>
        <item x="380"/>
        <item x="446"/>
        <item x="98"/>
        <item x="212"/>
        <item x="510"/>
        <item x="363"/>
        <item x="810"/>
        <item x="564"/>
        <item x="969"/>
        <item x="862"/>
        <item x="934"/>
        <item x="399"/>
        <item x="521"/>
        <item x="43"/>
        <item x="365"/>
        <item x="377"/>
      </items>
    </pivotField>
    <pivotField axis="axisRow" compact="0" outline="0" showAll="0" defaultSubtotal="0">
      <items count="33">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s>
    </pivotField>
    <pivotField axis="axisRow" compact="0" outline="0" showAll="0" defaultSubtotal="0">
      <items count="7">
        <item x="0"/>
        <item x="1"/>
        <item x="2"/>
        <item x="3"/>
        <item x="4"/>
        <item x="5"/>
        <item x="6"/>
      </items>
    </pivotField>
    <pivotField axis="axisRow" compact="0" outline="0" showAll="0" defaultSubtotal="0">
      <items count="4">
        <item x="3"/>
        <item x="0"/>
        <item x="2"/>
        <item x="1"/>
      </items>
    </pivotField>
    <pivotField compact="0" outline="0" showAll="0" defaultSubtotal="0">
      <items count="2">
        <item x="1"/>
        <item x="0"/>
      </items>
    </pivotField>
    <pivotField compact="0" outline="0" showAll="0" defaultSubtotal="0">
      <items count="4">
        <item x="1"/>
        <item x="3"/>
        <item x="0"/>
        <item x="2"/>
      </items>
    </pivotField>
    <pivotField compact="0" outline="0" showAll="0" defaultSubtotal="0"/>
    <pivotField compact="0" numFmtId="14" outline="0" showAll="0" defaultSubtotal="0"/>
    <pivotField compact="0" numFmtId="3" outline="0" showAll="0" defaultSubtotal="0"/>
    <pivotField compact="0" numFmtId="3" outline="0" showAll="0" defaultSubtotal="0"/>
    <pivotField compact="0" outline="0" showAll="0" defaultSubtotal="0">
      <items count="12">
        <item x="0"/>
        <item x="9"/>
        <item x="5"/>
        <item x="4"/>
        <item x="7"/>
        <item x="6"/>
        <item x="3"/>
        <item x="11"/>
        <item x="2"/>
        <item x="10"/>
        <item x="1"/>
        <item x="8"/>
      </items>
    </pivotField>
    <pivotField compact="0" numFmtId="1" outline="0" showAll="0" defaultSubtotal="0">
      <items count="30">
        <item x="26"/>
        <item x="29"/>
        <item x="17"/>
        <item x="19"/>
        <item x="14"/>
        <item x="27"/>
        <item x="25"/>
        <item x="28"/>
        <item x="6"/>
        <item x="12"/>
        <item x="23"/>
        <item x="10"/>
        <item x="20"/>
        <item x="24"/>
        <item x="16"/>
        <item x="5"/>
        <item x="13"/>
        <item x="22"/>
        <item x="18"/>
        <item x="9"/>
        <item x="21"/>
        <item x="11"/>
        <item x="7"/>
        <item x="2"/>
        <item x="15"/>
        <item x="1"/>
        <item x="8"/>
        <item x="0"/>
        <item x="4"/>
        <item x="3"/>
      </items>
    </pivotField>
    <pivotField compact="0" numFmtId="164" outline="0" showAll="0" defaultSubtotal="0"/>
    <pivotField compact="0" outline="0" showAll="0" defaultSubtotal="0">
      <items count="3">
        <item x="2"/>
        <item x="0"/>
        <item x="1"/>
      </items>
    </pivotField>
    <pivotField compact="0" numFmtId="165" outline="0" showAll="0" defaultSubtotal="0"/>
    <pivotField compact="0" numFmtId="166" outline="0" showAll="0" defaultSubtotal="0"/>
    <pivotField compact="0" outline="0" showAll="0" defaultSubtotal="0"/>
    <pivotField compact="0" outline="0" showAll="0" defaultSubtotal="0"/>
    <pivotField compact="0" outline="0" showAll="0" defaultSubtotal="0"/>
    <pivotField axis="axisPage" compact="0" outline="0" showAll="0" defaultSubtotal="0">
      <items count="2">
        <item x="0"/>
        <item x="1"/>
      </items>
    </pivotField>
  </pivotFields>
  <rowFields count="4">
    <field x="1"/>
    <field x="2"/>
    <field x="3"/>
    <field x="4"/>
  </rowFields>
  <rowItems count="86">
    <i>
      <x/>
      <x v="32"/>
      <x v="4"/>
      <x v="3"/>
    </i>
    <i>
      <x v="1"/>
      <x v="9"/>
      <x v="6"/>
      <x v="2"/>
    </i>
    <i>
      <x v="10"/>
      <x v="9"/>
      <x v="2"/>
      <x v="3"/>
    </i>
    <i>
      <x v="19"/>
      <x v="25"/>
      <x v="2"/>
      <x/>
    </i>
    <i>
      <x v="34"/>
      <x v="9"/>
      <x v="3"/>
      <x v="1"/>
    </i>
    <i>
      <x v="54"/>
      <x v="4"/>
      <x v="3"/>
      <x v="3"/>
    </i>
    <i>
      <x v="57"/>
      <x v="28"/>
      <x v="4"/>
      <x/>
    </i>
    <i>
      <x v="71"/>
      <x v="9"/>
      <x v="1"/>
      <x v="3"/>
    </i>
    <i>
      <x v="90"/>
      <x v="27"/>
      <x v="2"/>
      <x v="3"/>
    </i>
    <i>
      <x v="98"/>
      <x v="16"/>
      <x v="5"/>
      <x v="3"/>
    </i>
    <i>
      <x v="105"/>
      <x/>
      <x v="6"/>
      <x v="1"/>
    </i>
    <i>
      <x v="131"/>
      <x v="19"/>
      <x v="4"/>
      <x v="2"/>
    </i>
    <i>
      <x v="145"/>
      <x v="4"/>
      <x v="3"/>
      <x v="1"/>
    </i>
    <i>
      <x v="147"/>
      <x v="16"/>
      <x v="5"/>
      <x v="1"/>
    </i>
    <i>
      <x v="171"/>
      <x v="27"/>
      <x v="6"/>
      <x v="1"/>
    </i>
    <i>
      <x v="183"/>
      <x v="16"/>
      <x v="6"/>
      <x v="2"/>
    </i>
    <i>
      <x v="205"/>
      <x v="2"/>
      <x/>
      <x v="3"/>
    </i>
    <i>
      <x v="209"/>
      <x v="2"/>
      <x/>
      <x/>
    </i>
    <i>
      <x v="212"/>
      <x v="10"/>
      <x v="1"/>
      <x v="2"/>
    </i>
    <i>
      <x v="246"/>
      <x v="17"/>
      <x v="4"/>
      <x v="2"/>
    </i>
    <i>
      <x v="258"/>
      <x v="32"/>
      <x v="1"/>
      <x v="1"/>
    </i>
    <i>
      <x v="264"/>
      <x v="29"/>
      <x v="4"/>
      <x/>
    </i>
    <i>
      <x v="312"/>
      <x v="27"/>
      <x v="4"/>
      <x v="2"/>
    </i>
    <i>
      <x v="340"/>
      <x v="9"/>
      <x v="1"/>
      <x v="2"/>
    </i>
    <i>
      <x v="352"/>
      <x v="13"/>
      <x v="3"/>
      <x v="3"/>
    </i>
    <i>
      <x v="357"/>
      <x v="27"/>
      <x/>
      <x/>
    </i>
    <i>
      <x v="359"/>
      <x v="27"/>
      <x v="4"/>
      <x v="1"/>
    </i>
    <i>
      <x v="373"/>
      <x v="6"/>
      <x v="4"/>
      <x v="2"/>
    </i>
    <i>
      <x v="376"/>
      <x v="25"/>
      <x v="5"/>
      <x/>
    </i>
    <i>
      <x v="395"/>
      <x v="23"/>
      <x v="4"/>
      <x/>
    </i>
    <i>
      <x v="396"/>
      <x v="9"/>
      <x/>
      <x v="1"/>
    </i>
    <i>
      <x v="405"/>
      <x v="32"/>
      <x v="5"/>
      <x/>
    </i>
    <i>
      <x v="435"/>
      <x v="3"/>
      <x v="1"/>
      <x v="1"/>
    </i>
    <i>
      <x v="444"/>
      <x v="20"/>
      <x v="1"/>
      <x/>
    </i>
    <i>
      <x v="471"/>
      <x v="21"/>
      <x v="1"/>
      <x v="2"/>
    </i>
    <i>
      <x v="475"/>
      <x v="8"/>
      <x v="1"/>
      <x v="3"/>
    </i>
    <i>
      <x v="482"/>
      <x v="16"/>
      <x v="5"/>
      <x v="2"/>
    </i>
    <i>
      <x v="484"/>
      <x v="9"/>
      <x v="1"/>
      <x v="2"/>
    </i>
    <i>
      <x v="515"/>
      <x v="27"/>
      <x v="5"/>
      <x v="2"/>
    </i>
    <i>
      <x v="526"/>
      <x v="19"/>
      <x v="4"/>
      <x v="1"/>
    </i>
    <i>
      <x v="543"/>
      <x v="25"/>
      <x/>
      <x v="2"/>
    </i>
    <i>
      <x v="546"/>
      <x v="27"/>
      <x v="5"/>
      <x v="1"/>
    </i>
    <i>
      <x v="559"/>
      <x v="28"/>
      <x v="4"/>
      <x v="1"/>
    </i>
    <i>
      <x v="571"/>
      <x v="4"/>
      <x v="3"/>
      <x v="3"/>
    </i>
    <i>
      <x v="581"/>
      <x v="10"/>
      <x v="1"/>
      <x/>
    </i>
    <i>
      <x v="589"/>
      <x v="4"/>
      <x v="3"/>
      <x v="1"/>
    </i>
    <i>
      <x v="616"/>
      <x v="16"/>
      <x v="2"/>
      <x v="2"/>
    </i>
    <i>
      <x v="617"/>
      <x v="26"/>
      <x v="3"/>
      <x v="2"/>
    </i>
    <i>
      <x v="631"/>
      <x v="9"/>
      <x v="5"/>
      <x v="2"/>
    </i>
    <i>
      <x v="636"/>
      <x v="1"/>
      <x v="2"/>
      <x v="3"/>
    </i>
    <i>
      <x v="637"/>
      <x v="1"/>
      <x v="5"/>
      <x v="2"/>
    </i>
    <i>
      <x v="643"/>
      <x v="2"/>
      <x v="6"/>
      <x v="3"/>
    </i>
    <i>
      <x v="668"/>
      <x v="1"/>
      <x v="2"/>
      <x v="1"/>
    </i>
    <i>
      <x v="688"/>
      <x v="27"/>
      <x v="2"/>
      <x v="2"/>
    </i>
    <i>
      <x v="693"/>
      <x/>
      <x v="6"/>
      <x v="2"/>
    </i>
    <i>
      <x v="700"/>
      <x v="9"/>
      <x v="5"/>
      <x v="1"/>
    </i>
    <i>
      <x v="704"/>
      <x v="15"/>
      <x v="4"/>
      <x/>
    </i>
    <i>
      <x v="710"/>
      <x v="27"/>
      <x v="2"/>
      <x v="3"/>
    </i>
    <i>
      <x v="734"/>
      <x v="9"/>
      <x v="4"/>
      <x v="1"/>
    </i>
    <i>
      <x v="739"/>
      <x v="7"/>
      <x v="1"/>
      <x/>
    </i>
    <i>
      <x v="740"/>
      <x v="31"/>
      <x v="1"/>
      <x v="2"/>
    </i>
    <i>
      <x v="752"/>
      <x v="14"/>
      <x v="4"/>
      <x v="1"/>
    </i>
    <i>
      <x v="761"/>
      <x v="25"/>
      <x/>
      <x v="1"/>
    </i>
    <i>
      <x v="767"/>
      <x v="4"/>
      <x v="3"/>
      <x v="2"/>
    </i>
    <i>
      <x v="770"/>
      <x v="21"/>
      <x v="1"/>
      <x v="3"/>
    </i>
    <i>
      <x v="780"/>
      <x v="2"/>
      <x v="5"/>
      <x v="1"/>
    </i>
    <i>
      <x v="805"/>
      <x v="26"/>
      <x v="3"/>
      <x v="3"/>
    </i>
    <i>
      <x v="812"/>
      <x v="30"/>
      <x v="4"/>
      <x/>
    </i>
    <i>
      <x v="824"/>
      <x v="25"/>
      <x v="5"/>
      <x v="2"/>
    </i>
    <i>
      <x v="841"/>
      <x v="2"/>
      <x v="6"/>
      <x/>
    </i>
    <i>
      <x v="845"/>
      <x v="9"/>
      <x v="2"/>
      <x v="2"/>
    </i>
    <i>
      <x v="857"/>
      <x v="25"/>
      <x/>
      <x v="3"/>
    </i>
    <i>
      <x v="858"/>
      <x v="32"/>
      <x v="5"/>
      <x/>
    </i>
    <i>
      <x v="867"/>
      <x v="1"/>
      <x v="5"/>
      <x v="2"/>
    </i>
    <i>
      <x v="880"/>
      <x v="25"/>
      <x v="6"/>
      <x v="3"/>
    </i>
    <i>
      <x v="900"/>
      <x v="9"/>
      <x v="1"/>
      <x v="3"/>
    </i>
    <i>
      <x v="905"/>
      <x v="25"/>
      <x v="5"/>
      <x/>
    </i>
    <i>
      <x v="907"/>
      <x v="13"/>
      <x v="3"/>
      <x v="2"/>
    </i>
    <i>
      <x v="916"/>
      <x v="10"/>
      <x v="1"/>
      <x/>
    </i>
    <i>
      <x v="917"/>
      <x v="26"/>
      <x v="3"/>
      <x v="2"/>
    </i>
    <i>
      <x v="923"/>
      <x v="20"/>
      <x v="1"/>
      <x/>
    </i>
    <i>
      <x v="950"/>
      <x/>
      <x v="6"/>
      <x v="1"/>
    </i>
    <i>
      <x v="956"/>
      <x v="27"/>
      <x v="6"/>
      <x/>
    </i>
    <i>
      <x v="969"/>
      <x v="12"/>
      <x v="1"/>
      <x v="1"/>
    </i>
    <i>
      <x v="972"/>
      <x v="6"/>
      <x v="4"/>
      <x v="2"/>
    </i>
    <i t="grand">
      <x/>
    </i>
  </rowItems>
  <colItems count="1">
    <i/>
  </colItems>
  <pageFields count="1">
    <pageField fld="20" item="1" hier="-1"/>
  </pageField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88B4751-68B4-490C-A772-DF9CD4DD5DC6}" name="Job Title &amp; gaji"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28:E62" firstHeaderRow="0" firstDataRow="1" firstDataCol="1"/>
  <pivotFields count="21">
    <pivotField dataField="1" showAll="0"/>
    <pivotField showAll="0"/>
    <pivotField axis="axisRow"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showAll="0"/>
  </pivotFields>
  <rowFields count="1">
    <field x="2"/>
  </rowFields>
  <rowItems count="34">
    <i>
      <x v="9"/>
    </i>
    <i>
      <x v="27"/>
    </i>
    <i>
      <x v="32"/>
    </i>
    <i>
      <x v="16"/>
    </i>
    <i>
      <x v="25"/>
    </i>
    <i>
      <x v="2"/>
    </i>
    <i>
      <x v="1"/>
    </i>
    <i>
      <x v="12"/>
    </i>
    <i>
      <x/>
    </i>
    <i>
      <x v="6"/>
    </i>
    <i>
      <x v="21"/>
    </i>
    <i>
      <x v="10"/>
    </i>
    <i>
      <x v="8"/>
    </i>
    <i>
      <x v="4"/>
    </i>
    <i>
      <x v="11"/>
    </i>
    <i>
      <x v="18"/>
    </i>
    <i>
      <x v="30"/>
    </i>
    <i>
      <x v="26"/>
    </i>
    <i>
      <x v="13"/>
    </i>
    <i>
      <x v="5"/>
    </i>
    <i>
      <x v="28"/>
    </i>
    <i>
      <x v="29"/>
    </i>
    <i>
      <x v="7"/>
    </i>
    <i>
      <x v="23"/>
    </i>
    <i>
      <x v="31"/>
    </i>
    <i>
      <x v="20"/>
    </i>
    <i>
      <x v="15"/>
    </i>
    <i>
      <x v="14"/>
    </i>
    <i>
      <x v="22"/>
    </i>
    <i>
      <x v="17"/>
    </i>
    <i>
      <x v="24"/>
    </i>
    <i>
      <x v="3"/>
    </i>
    <i>
      <x v="19"/>
    </i>
    <i t="grand">
      <x/>
    </i>
  </rowItems>
  <colFields count="1">
    <field x="-2"/>
  </colFields>
  <colItems count="4">
    <i>
      <x/>
    </i>
    <i i="1">
      <x v="1"/>
    </i>
    <i i="2">
      <x v="2"/>
    </i>
    <i i="3">
      <x v="3"/>
    </i>
  </colItem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95">
      <pivotArea outline="0" collapsedLevelsAreSubtotals="1" fieldPosition="0">
        <references count="1">
          <reference field="4294967294" count="3" selected="0">
            <x v="1"/>
            <x v="2"/>
            <x v="3"/>
          </reference>
        </references>
      </pivotArea>
    </format>
    <format dxfId="94">
      <pivotArea dataOnly="0" labelOnly="1" outline="0" fieldPosition="0">
        <references count="1">
          <reference field="4294967294" count="3">
            <x v="1"/>
            <x v="2"/>
            <x v="3"/>
          </reference>
        </references>
      </pivotArea>
    </format>
  </formats>
  <conditionalFormats count="2">
    <conditionalFormat priority="11">
      <pivotAreas count="1">
        <pivotArea type="data" collapsedLevelsAreSubtotals="1" fieldPosition="0">
          <references count="2">
            <reference field="4294967294" count="1" selected="0">
              <x v="0"/>
            </reference>
            <reference field="2" count="33">
              <x v="0"/>
              <x v="1"/>
              <x v="2"/>
              <x v="3"/>
              <x v="4"/>
              <x v="5"/>
              <x v="6"/>
              <x v="7"/>
              <x v="8"/>
              <x v="9"/>
              <x v="10"/>
              <x v="11"/>
              <x v="12"/>
              <x v="13"/>
              <x v="14"/>
              <x v="15"/>
              <x v="16"/>
              <x v="17"/>
              <x v="18"/>
              <x v="19"/>
              <x v="20"/>
              <x v="21"/>
              <x v="22"/>
              <x v="23"/>
              <x v="24"/>
              <x v="25"/>
              <x v="26"/>
              <x v="27"/>
              <x v="28"/>
              <x v="29"/>
              <x v="30"/>
              <x v="31"/>
              <x v="32"/>
            </reference>
          </references>
        </pivotArea>
      </pivotAreas>
    </conditionalFormat>
    <conditionalFormat priority="1">
      <pivotAreas count="1">
        <pivotArea type="data" collapsedLevelsAreSubtotals="1" fieldPosition="0">
          <references count="2">
            <reference field="4294967294" count="3" selected="0">
              <x v="1"/>
              <x v="2"/>
              <x v="3"/>
            </reference>
            <reference field="2" count="33">
              <x v="0"/>
              <x v="1"/>
              <x v="2"/>
              <x v="3"/>
              <x v="4"/>
              <x v="5"/>
              <x v="6"/>
              <x v="7"/>
              <x v="8"/>
              <x v="9"/>
              <x v="10"/>
              <x v="11"/>
              <x v="12"/>
              <x v="13"/>
              <x v="14"/>
              <x v="15"/>
              <x v="16"/>
              <x v="17"/>
              <x v="18"/>
              <x v="19"/>
              <x v="20"/>
              <x v="21"/>
              <x v="22"/>
              <x v="23"/>
              <x v="24"/>
              <x v="25"/>
              <x v="26"/>
              <x v="27"/>
              <x v="28"/>
              <x v="29"/>
              <x v="30"/>
              <x v="31"/>
              <x v="32"/>
            </reference>
          </references>
        </pivotArea>
      </pivotAreas>
    </conditionalFormat>
  </conditional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F2F500A-74AB-43B7-8C64-B92F84A0A617}" name="Range Income"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7">
  <location ref="A3:B7" firstHeaderRow="1" firstDataRow="1" firstDataCol="1"/>
  <pivotFields count="21">
    <pivotField showAll="0"/>
    <pivotField showAll="0"/>
    <pivotField showAll="0"/>
    <pivotField showAll="0"/>
    <pivotField showAll="0"/>
    <pivotField showAll="0"/>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axis="axisRow" showAll="0">
      <items count="4">
        <item x="2"/>
        <item x="0"/>
        <item x="1"/>
        <item t="default"/>
      </items>
    </pivotField>
    <pivotField numFmtId="165" showAll="0"/>
    <pivotField numFmtId="166" showAll="0"/>
    <pivotField showAll="0"/>
    <pivotField showAll="0"/>
    <pivotField showAll="0"/>
    <pivotField showAll="0"/>
  </pivotFields>
  <rowFields count="1">
    <field x="14"/>
  </rowFields>
  <rowItems count="4">
    <i>
      <x/>
    </i>
    <i>
      <x v="1"/>
    </i>
    <i>
      <x v="2"/>
    </i>
    <i t="grand">
      <x/>
    </i>
  </rowItems>
  <colItems count="1">
    <i/>
  </colItems>
  <dataFields count="1">
    <dataField name="Average of  Annual Salary" fld="13" subtotal="average" baseField="0" baseItem="0" numFmtId="167"/>
  </dataFields>
  <chartFormats count="4">
    <chartFormat chart="3" format="8" series="1">
      <pivotArea type="data" outline="0" fieldPosition="0">
        <references count="1">
          <reference field="4294967294" count="1" selected="0">
            <x v="0"/>
          </reference>
        </references>
      </pivotArea>
    </chartFormat>
    <chartFormat chart="3" format="9">
      <pivotArea type="data" outline="0" fieldPosition="0">
        <references count="2">
          <reference field="4294967294" count="1" selected="0">
            <x v="0"/>
          </reference>
          <reference field="14" count="1" selected="0">
            <x v="0"/>
          </reference>
        </references>
      </pivotArea>
    </chartFormat>
    <chartFormat chart="3" format="10">
      <pivotArea type="data" outline="0" fieldPosition="0">
        <references count="2">
          <reference field="4294967294" count="1" selected="0">
            <x v="0"/>
          </reference>
          <reference field="14" count="1" selected="0">
            <x v="1"/>
          </reference>
        </references>
      </pivotArea>
    </chartFormat>
    <chartFormat chart="3" format="11">
      <pivotArea type="data" outline="0" fieldPosition="0">
        <references count="2">
          <reference field="4294967294" count="1" selected="0">
            <x v="0"/>
          </reference>
          <reference field="1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B4AF13F-69BB-4B16-8B08-9AFE4A815FFC}" name="Wilayah"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1" rowHeaderCaption="Departemen">
  <location ref="A3:B6" firstHeaderRow="1" firstDataRow="1" firstDataCol="1" rowPageCount="1" colPageCount="1"/>
  <pivotFields count="21">
    <pivotField dataField="1" showAll="0"/>
    <pivotField showAll="0"/>
    <pivotField showAll="0"/>
    <pivotField showAll="0">
      <items count="8">
        <item x="0"/>
        <item x="1"/>
        <item x="2"/>
        <item x="3"/>
        <item x="4"/>
        <item x="5"/>
        <item x="6"/>
        <item t="default"/>
      </items>
    </pivotField>
    <pivotField showAll="0"/>
    <pivotField axis="axisPage" showAll="0">
      <items count="3">
        <item x="1"/>
        <item x="0"/>
        <item t="default"/>
      </items>
    </pivotField>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numFmtId="164" showAll="0"/>
    <pivotField showAll="0">
      <items count="4">
        <item x="2"/>
        <item x="0"/>
        <item x="1"/>
        <item t="default"/>
      </items>
    </pivotField>
    <pivotField numFmtId="165" showAll="0"/>
    <pivotField numFmtId="166" showAll="0"/>
    <pivotField axis="axisRow" showAll="0">
      <items count="4">
        <item x="1"/>
        <item x="2"/>
        <item x="0"/>
        <item t="default"/>
      </items>
    </pivotField>
    <pivotField showAll="0"/>
    <pivotField showAll="0"/>
    <pivotField showAll="0"/>
  </pivotFields>
  <rowFields count="1">
    <field x="17"/>
  </rowFields>
  <rowItems count="3">
    <i>
      <x/>
    </i>
    <i>
      <x v="1"/>
    </i>
    <i>
      <x v="2"/>
    </i>
  </rowItems>
  <colItems count="1">
    <i/>
  </colItems>
  <pageFields count="1">
    <pageField fld="5" hier="-1"/>
  </pageFields>
  <dataFields count="1">
    <dataField name="Total Karyawan" fld="0" subtotal="count" baseField="3" baseItem="0"/>
  </dataField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D799C0F-2C5B-435B-9F68-CCDB1F425272}" name="Range Income"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rowHeaderCaption="Departemen">
  <location ref="A14:B18" firstHeaderRow="1" firstDataRow="1" firstDataCol="1"/>
  <pivotFields count="21">
    <pivotField showAll="0"/>
    <pivotField showAll="0"/>
    <pivotField showAll="0"/>
    <pivotField showAll="0">
      <items count="8">
        <item x="0"/>
        <item x="1"/>
        <item x="2"/>
        <item x="3"/>
        <item x="4"/>
        <item x="5"/>
        <item x="6"/>
        <item t="default"/>
      </items>
    </pivotField>
    <pivotField showAll="0"/>
    <pivotField showAll="0">
      <items count="3">
        <item x="1"/>
        <item x="0"/>
        <item t="default"/>
      </items>
    </pivotField>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axis="axisRow" showAll="0">
      <items count="4">
        <item x="2"/>
        <item x="0"/>
        <item x="1"/>
        <item t="default"/>
      </items>
    </pivotField>
    <pivotField numFmtId="165" showAll="0"/>
    <pivotField numFmtId="166" showAll="0"/>
    <pivotField showAll="0">
      <items count="4">
        <item x="1"/>
        <item x="2"/>
        <item x="0"/>
        <item t="default"/>
      </items>
    </pivotField>
    <pivotField showAll="0"/>
    <pivotField showAll="0"/>
    <pivotField showAll="0"/>
  </pivotFields>
  <rowFields count="1">
    <field x="14"/>
  </rowFields>
  <rowItems count="4">
    <i>
      <x/>
    </i>
    <i>
      <x v="1"/>
    </i>
    <i>
      <x v="2"/>
    </i>
    <i t="grand">
      <x/>
    </i>
  </rowItems>
  <colItems count="1">
    <i/>
  </colItems>
  <dataFields count="1">
    <dataField name="Average of  Annual Salary" fld="13" subtotal="average" baseField="0" baseItem="0" numFmtId="168"/>
  </dataFields>
  <formats count="2">
    <format dxfId="93">
      <pivotArea collapsedLevelsAreSubtotals="1" fieldPosition="0">
        <references count="1">
          <reference field="14" count="0"/>
        </references>
      </pivotArea>
    </format>
    <format dxfId="92">
      <pivotArea outline="0" collapsedLevelsAreSubtotals="1" fieldPosition="0"/>
    </format>
  </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D11CA93-AF48-452F-B523-576E0A5F5C3C}" name="Gender"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rowHeaderCaption="Departemen">
  <location ref="A3:B6" firstHeaderRow="1" firstDataRow="1" firstDataCol="1"/>
  <pivotFields count="21">
    <pivotField dataField="1" showAll="0"/>
    <pivotField showAll="0"/>
    <pivotField showAll="0"/>
    <pivotField showAll="0">
      <items count="8">
        <item x="0"/>
        <item x="1"/>
        <item x="2"/>
        <item x="3"/>
        <item x="4"/>
        <item x="5"/>
        <item x="6"/>
        <item t="default"/>
      </items>
    </pivotField>
    <pivotField showAll="0"/>
    <pivotField axis="axisRow" showAll="0">
      <items count="3">
        <item x="1"/>
        <item x="0"/>
        <item t="default"/>
      </items>
    </pivotField>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numFmtId="164" showAll="0"/>
    <pivotField showAll="0">
      <items count="4">
        <item x="2"/>
        <item x="0"/>
        <item x="1"/>
        <item t="default"/>
      </items>
    </pivotField>
    <pivotField numFmtId="165" showAll="0"/>
    <pivotField numFmtId="166" showAll="0"/>
    <pivotField showAll="0">
      <items count="4">
        <item x="1"/>
        <item x="2"/>
        <item x="0"/>
        <item t="default"/>
      </items>
    </pivotField>
    <pivotField showAll="0"/>
    <pivotField showAll="0"/>
    <pivotField showAll="0"/>
  </pivotFields>
  <rowFields count="1">
    <field x="5"/>
  </rowFields>
  <rowItems count="3">
    <i>
      <x/>
    </i>
    <i>
      <x v="1"/>
    </i>
    <i t="grand">
      <x/>
    </i>
  </rowItems>
  <colItems count="1">
    <i/>
  </colItems>
  <dataFields count="1">
    <dataField name="Total Karyawan" fld="0" subtotal="count" baseField="3" baseItem="0"/>
  </dataField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C788FE5-3CB2-4EFE-BCF4-D3DF5D393F32}" name="PivotTable9"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Q10:U13" firstHeaderRow="0" firstDataRow="1" firstDataCol="1"/>
  <pivotFields count="21">
    <pivotField dataField="1" showAll="0"/>
    <pivotField showAll="0"/>
    <pivotField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showAll="0">
      <items count="8">
        <item x="0"/>
        <item x="1"/>
        <item x="2"/>
        <item x="3"/>
        <item x="4"/>
        <item x="5"/>
        <item x="6"/>
        <item t="default"/>
      </items>
    </pivotField>
    <pivotField showAll="0">
      <items count="5">
        <item x="3"/>
        <item x="0"/>
        <item x="2"/>
        <item x="1"/>
        <item t="default"/>
      </items>
    </pivotField>
    <pivotField axis="axisRow" showAll="0">
      <items count="3">
        <item x="1"/>
        <item x="0"/>
        <item t="default"/>
      </items>
    </pivotField>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showAll="0"/>
  </pivotFields>
  <rowFields count="1">
    <field x="5"/>
  </rowFields>
  <rowItems count="3">
    <i>
      <x/>
    </i>
    <i>
      <x v="1"/>
    </i>
    <i t="grand">
      <x/>
    </i>
  </rowItems>
  <colFields count="1">
    <field x="-2"/>
  </colFields>
  <colItems count="4">
    <i>
      <x/>
    </i>
    <i i="1">
      <x v="1"/>
    </i>
    <i i="2">
      <x v="2"/>
    </i>
    <i i="3">
      <x v="3"/>
    </i>
  </colItem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83">
      <pivotArea outline="0" collapsedLevelsAreSubtotals="1" fieldPosition="0">
        <references count="1">
          <reference field="4294967294" count="3" selected="0">
            <x v="1"/>
            <x v="2"/>
            <x v="3"/>
          </reference>
        </references>
      </pivotArea>
    </format>
    <format dxfId="82">
      <pivotArea dataOnly="0" labelOnly="1" outline="0" fieldPosition="0">
        <references count="1">
          <reference field="4294967294" count="3">
            <x v="1"/>
            <x v="2"/>
            <x v="3"/>
          </reference>
        </references>
      </pivotArea>
    </format>
  </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1668ADF-21B9-4FBD-9FA4-F2F7A683AC74}" name="PivotTable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K10:O15" firstHeaderRow="0" firstDataRow="1" firstDataCol="1"/>
  <pivotFields count="21">
    <pivotField dataField="1" showAll="0"/>
    <pivotField showAll="0"/>
    <pivotField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showAll="0">
      <items count="8">
        <item x="0"/>
        <item x="1"/>
        <item x="2"/>
        <item x="3"/>
        <item x="4"/>
        <item x="5"/>
        <item x="6"/>
        <item t="default"/>
      </items>
    </pivotField>
    <pivotField axis="axisRow" showAll="0">
      <items count="5">
        <item x="3"/>
        <item x="0"/>
        <item x="2"/>
        <item x="1"/>
        <item t="default"/>
      </items>
    </pivotField>
    <pivotField showAll="0"/>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showAll="0"/>
  </pivotFields>
  <rowFields count="1">
    <field x="4"/>
  </rowFields>
  <rowItems count="5">
    <i>
      <x/>
    </i>
    <i>
      <x v="1"/>
    </i>
    <i>
      <x v="2"/>
    </i>
    <i>
      <x v="3"/>
    </i>
    <i t="grand">
      <x/>
    </i>
  </rowItems>
  <colFields count="1">
    <field x="-2"/>
  </colFields>
  <colItems count="4">
    <i>
      <x/>
    </i>
    <i i="1">
      <x v="1"/>
    </i>
    <i i="2">
      <x v="2"/>
    </i>
    <i i="3">
      <x v="3"/>
    </i>
  </colItem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85">
      <pivotArea outline="0" collapsedLevelsAreSubtotals="1" fieldPosition="0">
        <references count="1">
          <reference field="4294967294" count="3" selected="0">
            <x v="1"/>
            <x v="2"/>
            <x v="3"/>
          </reference>
        </references>
      </pivotArea>
    </format>
    <format dxfId="84">
      <pivotArea dataOnly="0" labelOnly="1" outline="0" fieldPosition="0">
        <references count="1">
          <reference field="4294967294" count="3">
            <x v="1"/>
            <x v="2"/>
            <x v="3"/>
          </reference>
        </references>
      </pivotArea>
    </format>
  </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907AE88-576F-408F-9802-F1392FDA30A9}" name="PivotTable7"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K19:O27" firstHeaderRow="0" firstDataRow="1" firstDataCol="1"/>
  <pivotFields count="21">
    <pivotField dataField="1" showAll="0"/>
    <pivotField showAll="0"/>
    <pivotField showAll="0" sortType="descending">
      <items count="34">
        <item x="31"/>
        <item x="5"/>
        <item x="3"/>
        <item x="11"/>
        <item x="17"/>
        <item x="22"/>
        <item x="19"/>
        <item x="7"/>
        <item x="14"/>
        <item x="2"/>
        <item x="9"/>
        <item x="21"/>
        <item x="10"/>
        <item x="16"/>
        <item x="20"/>
        <item x="28"/>
        <item x="0"/>
        <item x="30"/>
        <item x="23"/>
        <item x="24"/>
        <item x="12"/>
        <item x="8"/>
        <item x="29"/>
        <item x="27"/>
        <item x="32"/>
        <item x="1"/>
        <item x="15"/>
        <item x="6"/>
        <item x="25"/>
        <item x="26"/>
        <item x="18"/>
        <item x="13"/>
        <item x="4"/>
        <item t="default"/>
      </items>
      <autoSortScope>
        <pivotArea dataOnly="0" outline="0" fieldPosition="0">
          <references count="1">
            <reference field="4294967294" count="1" selected="0">
              <x v="0"/>
            </reference>
          </references>
        </pivotArea>
      </autoSortScope>
    </pivotField>
    <pivotField axis="axisRow" showAll="0">
      <items count="8">
        <item x="0"/>
        <item x="1"/>
        <item x="2"/>
        <item x="3"/>
        <item x="4"/>
        <item x="5"/>
        <item x="6"/>
        <item t="default"/>
      </items>
    </pivotField>
    <pivotField showAll="0"/>
    <pivotField showAll="0"/>
    <pivotField showAll="0"/>
    <pivotField showAll="0"/>
    <pivotField numFmtId="14" showAll="0"/>
    <pivotField numFmtId="3" showAll="0"/>
    <pivotField numFmtId="3" showAll="0"/>
    <pivotField showAll="0">
      <items count="13">
        <item x="0"/>
        <item x="9"/>
        <item x="5"/>
        <item x="4"/>
        <item x="7"/>
        <item x="6"/>
        <item x="3"/>
        <item x="11"/>
        <item x="2"/>
        <item x="10"/>
        <item x="1"/>
        <item x="8"/>
        <item t="default"/>
      </items>
    </pivotField>
    <pivotField numFmtId="1" showAll="0">
      <items count="31">
        <item x="26"/>
        <item x="29"/>
        <item x="17"/>
        <item x="19"/>
        <item x="14"/>
        <item x="27"/>
        <item x="25"/>
        <item x="28"/>
        <item x="6"/>
        <item x="12"/>
        <item x="23"/>
        <item x="10"/>
        <item x="20"/>
        <item x="24"/>
        <item x="16"/>
        <item x="5"/>
        <item x="13"/>
        <item x="22"/>
        <item x="18"/>
        <item x="9"/>
        <item x="21"/>
        <item x="11"/>
        <item x="7"/>
        <item x="2"/>
        <item x="15"/>
        <item x="1"/>
        <item x="8"/>
        <item x="0"/>
        <item x="4"/>
        <item x="3"/>
        <item t="default"/>
      </items>
    </pivotField>
    <pivotField dataField="1" numFmtId="164" showAll="0"/>
    <pivotField showAll="0">
      <items count="4">
        <item x="2"/>
        <item x="0"/>
        <item x="1"/>
        <item t="default"/>
      </items>
    </pivotField>
    <pivotField numFmtId="165" showAll="0"/>
    <pivotField numFmtId="166" showAll="0"/>
    <pivotField showAll="0"/>
    <pivotField showAll="0"/>
    <pivotField showAll="0"/>
    <pivotField showAll="0"/>
  </pivotFields>
  <rowFields count="1">
    <field x="3"/>
  </rowFields>
  <rowItems count="8">
    <i>
      <x/>
    </i>
    <i>
      <x v="1"/>
    </i>
    <i>
      <x v="2"/>
    </i>
    <i>
      <x v="3"/>
    </i>
    <i>
      <x v="4"/>
    </i>
    <i>
      <x v="5"/>
    </i>
    <i>
      <x v="6"/>
    </i>
    <i t="grand">
      <x/>
    </i>
  </rowItems>
  <colFields count="1">
    <field x="-2"/>
  </colFields>
  <colItems count="4">
    <i>
      <x/>
    </i>
    <i i="1">
      <x v="1"/>
    </i>
    <i i="2">
      <x v="2"/>
    </i>
    <i i="3">
      <x v="3"/>
    </i>
  </colItems>
  <dataFields count="4">
    <dataField name="Total Karyawan" fld="0" subtotal="count" baseField="2" baseItem="0"/>
    <dataField name="Min Salary" fld="13" subtotal="min" baseField="2" baseItem="0" numFmtId="168"/>
    <dataField name="Avg Salary" fld="13" subtotal="average" baseField="2" baseItem="0" numFmtId="168"/>
    <dataField name="Max Salary" fld="13" subtotal="max" baseField="2" baseItem="0" numFmtId="168"/>
  </dataFields>
  <formats count="2">
    <format dxfId="87">
      <pivotArea outline="0" collapsedLevelsAreSubtotals="1" fieldPosition="0">
        <references count="1">
          <reference field="4294967294" count="3" selected="0">
            <x v="1"/>
            <x v="2"/>
            <x v="3"/>
          </reference>
        </references>
      </pivotArea>
    </format>
    <format dxfId="86">
      <pivotArea dataOnly="0" labelOnly="1" outline="0" fieldPosition="0">
        <references count="1">
          <reference field="4294967294" count="3">
            <x v="1"/>
            <x v="2"/>
            <x v="3"/>
          </reference>
        </references>
      </pivotArea>
    </format>
  </formats>
  <chartFormats count="1">
    <chartFormat chart="0" format="0" series="1">
      <pivotArea type="data" outline="0" fieldPosition="0">
        <references count="1">
          <reference field="4294967294"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a_Bulan" xr10:uid="{A2D67E56-FA3B-44CC-9BDE-3F5FF6D30385}" sourceName="Nama Bulan">
  <pivotTables>
    <pivotTable tabId="4" name="Gender"/>
    <pivotTable tabId="4" name="Range Income"/>
    <pivotTable tabId="2" name="Departemen"/>
    <pivotTable tabId="2" name="Job Title &amp; gaji"/>
    <pivotTable tabId="2" name="Range Income"/>
    <pivotTable tabId="3" name="Wilayah"/>
    <pivotTable tabId="11" name="PivotTable1"/>
    <pivotTable tabId="11" name="PivotTable7"/>
    <pivotTable tabId="11" name="PivotTable8"/>
    <pivotTable tabId="11" name="PivotTable9"/>
    <pivotTable tabId="11" name="PivotTable10"/>
    <pivotTable tabId="11" name="PivotTable11"/>
    <pivotTable tabId="13" name="PivotTable11"/>
    <pivotTable tabId="13" name="PivotTable10"/>
    <pivotTable tabId="13" name="PivotTable9"/>
    <pivotTable tabId="13" name="PivotTable8"/>
    <pivotTable tabId="13" name="PivotTable7"/>
    <pivotTable tabId="13" name="PivotTable13"/>
  </pivotTables>
  <data>
    <tabular pivotCacheId="2012263815">
      <items count="12">
        <i x="0" s="1"/>
        <i x="9" s="1"/>
        <i x="5" s="1"/>
        <i x="4" s="1"/>
        <i x="7" s="1"/>
        <i x="6" s="1"/>
        <i x="3" s="1"/>
        <i x="11" s="1"/>
        <i x="2" s="1"/>
        <i x="10" s="1"/>
        <i x="1" s="1"/>
        <i x="8"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E9F722ED-2871-462E-A869-8DF90FED154C}" sourceName="Year">
  <pivotTables>
    <pivotTable tabId="4" name="Range Income"/>
    <pivotTable tabId="4" name="Gender"/>
    <pivotTable tabId="2" name="Departemen"/>
    <pivotTable tabId="2" name="Job Title &amp; gaji"/>
    <pivotTable tabId="2" name="Range Income"/>
    <pivotTable tabId="3" name="Wilayah"/>
    <pivotTable tabId="11" name="PivotTable1"/>
    <pivotTable tabId="11" name="PivotTable7"/>
    <pivotTable tabId="11" name="PivotTable8"/>
    <pivotTable tabId="11" name="PivotTable9"/>
    <pivotTable tabId="11" name="PivotTable10"/>
    <pivotTable tabId="11" name="PivotTable11"/>
    <pivotTable tabId="13" name="PivotTable11"/>
    <pivotTable tabId="13" name="PivotTable10"/>
    <pivotTable tabId="13" name="PivotTable9"/>
    <pivotTable tabId="13" name="PivotTable8"/>
    <pivotTable tabId="13" name="PivotTable7"/>
    <pivotTable tabId="13" name="PivotTable13"/>
  </pivotTables>
  <data>
    <tabular pivotCacheId="2012263815">
      <items count="30">
        <i x="26" s="1"/>
        <i x="29" s="1"/>
        <i x="17" s="1"/>
        <i x="19" s="1"/>
        <i x="14" s="1"/>
        <i x="27" s="1"/>
        <i x="25" s="1"/>
        <i x="28" s="1"/>
        <i x="6" s="1"/>
        <i x="12" s="1"/>
        <i x="23" s="1"/>
        <i x="10" s="1"/>
        <i x="20" s="1"/>
        <i x="24" s="1"/>
        <i x="16" s="1"/>
        <i x="5" s="1"/>
        <i x="13" s="1"/>
        <i x="22" s="1"/>
        <i x="18" s="1"/>
        <i x="9" s="1"/>
        <i x="21" s="1"/>
        <i x="11" s="1"/>
        <i x="7" s="1"/>
        <i x="2" s="1"/>
        <i x="15" s="1"/>
        <i x="1" s="1"/>
        <i x="8" s="1"/>
        <i x="0" s="1"/>
        <i x="4"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a Bulan" xr10:uid="{C904BDC0-0E7A-4243-A85B-370E785B80B1}" cache="Slicer_Nama_Bulan" caption="Hire Month" columnCount="4" rowHeight="241300"/>
  <slicer name="Year" xr10:uid="{329B02B5-9926-49DA-8D80-7BCA62B2F8C4}" cache="Slicer_Year" caption="Year" startItem="6" columnCount="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7CA8898-8363-4905-AB67-C7A42F7FDBFA}" name="TBL_Employees" displayName="TBL_Employees" ref="A1:U1001" totalsRowShown="0" headerRowDxfId="107">
  <autoFilter ref="A1:U1001" xr:uid="{D7CA8898-8363-4905-AB67-C7A42F7FDBFA}"/>
  <sortState xmlns:xlrd2="http://schemas.microsoft.com/office/spreadsheetml/2017/richdata2" ref="A2:T1001">
    <sortCondition ref="D1:D1001"/>
  </sortState>
  <tableColumns count="21">
    <tableColumn id="1" xr3:uid="{C53A9B11-526E-4544-9240-8F1BF85C6750}" name="EEID"/>
    <tableColumn id="2" xr3:uid="{D9E04A7B-3C65-4F91-BF60-EAFF40E6085B}" name="Full Name"/>
    <tableColumn id="3" xr3:uid="{3249248C-14E8-4285-95BD-E69D813A3385}" name="Job Title"/>
    <tableColumn id="4" xr3:uid="{E33EB952-346C-41A1-B164-C8F3F5985E7C}" name="Department"/>
    <tableColumn id="5" xr3:uid="{CEA661FD-99FA-487A-A15C-1D7E22600BE1}" name="Business Unit"/>
    <tableColumn id="6" xr3:uid="{8EF3B415-18BF-405F-975C-1743BB4C3757}" name="Gender"/>
    <tableColumn id="7" xr3:uid="{6A0E630E-DF29-47EA-84F9-2F0B09D21C30}" name="Ethnicity"/>
    <tableColumn id="8" xr3:uid="{E15FD44F-389F-4F09-9585-BC74F2C33EC0}" name="Age"/>
    <tableColumn id="9" xr3:uid="{94A02DFC-97C6-4041-9BB7-B996CFD8DC0F}" name="Hire Date" dataDxfId="106"/>
    <tableColumn id="17" xr3:uid="{1DCDF609-EAB1-473D-BE56-F6E41B7C4F06}" name="Day" dataDxfId="105">
      <calculatedColumnFormula>DAY(TBL_Employees[[#This Row],[Hire Date]])</calculatedColumnFormula>
    </tableColumn>
    <tableColumn id="16" xr3:uid="{CF5CDB06-B022-40BB-86A9-B728C0E62F46}" name="Month" dataDxfId="104">
      <calculatedColumnFormula>MONTH(TBL_Employees[[#This Row],[Hire Date]])</calculatedColumnFormula>
    </tableColumn>
    <tableColumn id="18" xr3:uid="{3C16E67B-CD9F-47FA-BB42-C89DBBD571D6}" name="Nama Bulan" dataDxfId="103">
      <calculatedColumnFormula>UPPER(TEXT(DATE(2025,TBL_Employees[[#This Row],[Month]],1), "mmm"))</calculatedColumnFormula>
    </tableColumn>
    <tableColumn id="15" xr3:uid="{D36D1C30-15AB-4264-A7D1-784204F3BF02}" name="Year" dataDxfId="102">
      <calculatedColumnFormula>YEAR(TBL_Employees[[#This Row],[Hire Date]])</calculatedColumnFormula>
    </tableColumn>
    <tableColumn id="10" xr3:uid="{CA3B0D4F-FCC2-4967-BC8E-979F23AA32F2}" name=" Annual Salary" dataDxfId="101"/>
    <tableColumn id="19" xr3:uid="{69EB1422-CCD3-4970-AA5F-23B13309750A}" name="Range Salary" dataDxfId="100">
      <calculatedColumnFormula>IF(TBL_Employees[[#This Row],[ Annual Salary]]&lt;70000,"Low Income",IF(AND(TBL_Employees[[#This Row],[ Annual Salary]]&gt;=70000,TBL_Employees[[#This Row],[ Annual Salary]]&lt;=140000),"Middle Income","High Income" ))</calculatedColumnFormula>
    </tableColumn>
    <tableColumn id="11" xr3:uid="{84DC6F9B-C840-4378-9E1C-BEB4EB18E284}" name="Bonus %" dataDxfId="99"/>
    <tableColumn id="21" xr3:uid="{6E179DF2-F164-4C71-9A47-8ABC9313C36B}" name="Bonus($)" dataDxfId="98">
      <calculatedColumnFormula>TBL_Employees[[#This Row],[Bonus %]]*TBL_Employees[[#This Row],[ Annual Salary]]</calculatedColumnFormula>
    </tableColumn>
    <tableColumn id="12" xr3:uid="{CE1EEE5A-39A1-487E-BBC4-1A7B33DC7D56}" name="Country"/>
    <tableColumn id="13" xr3:uid="{7A08E8D1-8DAD-46E1-B6BA-B9ED0ABD69C7}" name="City"/>
    <tableColumn id="14" xr3:uid="{C7E08E0D-5677-461D-982F-21737E3F492B}" name="Exit Date" dataDxfId="97"/>
    <tableColumn id="22" xr3:uid="{5FEB08FC-6C57-4C7D-AC8C-F60E89882033}" name="Employed" dataDxfId="96">
      <calculatedColumnFormula>IF(TBL_Employees[[#This Row],[Exit Date]]="","Employed","Resign")</calculatedColumnFormula>
    </tableColumn>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TheSpreadsheetGuru 2021">
      <a:dk1>
        <a:srgbClr val="000000"/>
      </a:dk1>
      <a:lt1>
        <a:sysClr val="window" lastClr="FFFFFF"/>
      </a:lt1>
      <a:dk2>
        <a:srgbClr val="7E8995"/>
      </a:dk2>
      <a:lt2>
        <a:srgbClr val="414042"/>
      </a:lt2>
      <a:accent1>
        <a:srgbClr val="439FFD"/>
      </a:accent1>
      <a:accent2>
        <a:srgbClr val="E04C41"/>
      </a:accent2>
      <a:accent3>
        <a:srgbClr val="8D67E3"/>
      </a:accent3>
      <a:accent4>
        <a:srgbClr val="FFC000"/>
      </a:accent4>
      <a:accent5>
        <a:srgbClr val="2E3E51"/>
      </a:accent5>
      <a:accent6>
        <a:srgbClr val="3DB182"/>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pivotTable" Target="../pivotTables/pivotTable9.xml"/><Relationship Id="rId7" Type="http://schemas.openxmlformats.org/officeDocument/2006/relationships/printerSettings" Target="../printerSettings/printerSettings3.bin"/><Relationship Id="rId2" Type="http://schemas.openxmlformats.org/officeDocument/2006/relationships/pivotTable" Target="../pivotTables/pivotTable8.xml"/><Relationship Id="rId1" Type="http://schemas.openxmlformats.org/officeDocument/2006/relationships/pivotTable" Target="../pivotTables/pivotTable7.xml"/><Relationship Id="rId6" Type="http://schemas.openxmlformats.org/officeDocument/2006/relationships/pivotTable" Target="../pivotTables/pivotTable12.xml"/><Relationship Id="rId5" Type="http://schemas.openxmlformats.org/officeDocument/2006/relationships/pivotTable" Target="../pivotTables/pivotTable11.xml"/><Relationship Id="rId4" Type="http://schemas.openxmlformats.org/officeDocument/2006/relationships/pivotTable" Target="../pivotTables/pivotTable10.xml"/></Relationships>
</file>

<file path=xl/worksheets/_rels/sheet7.xml.rels><?xml version="1.0" encoding="UTF-8" standalone="yes"?>
<Relationships xmlns="http://schemas.openxmlformats.org/package/2006/relationships"><Relationship Id="rId8" Type="http://schemas.openxmlformats.org/officeDocument/2006/relationships/drawing" Target="../drawings/drawing3.xml"/><Relationship Id="rId3" Type="http://schemas.openxmlformats.org/officeDocument/2006/relationships/pivotTable" Target="../pivotTables/pivotTable15.xml"/><Relationship Id="rId7" Type="http://schemas.openxmlformats.org/officeDocument/2006/relationships/printerSettings" Target="../printerSettings/printerSettings4.bin"/><Relationship Id="rId2" Type="http://schemas.openxmlformats.org/officeDocument/2006/relationships/pivotTable" Target="../pivotTables/pivotTable14.xml"/><Relationship Id="rId1" Type="http://schemas.openxmlformats.org/officeDocument/2006/relationships/pivotTable" Target="../pivotTables/pivotTable13.xml"/><Relationship Id="rId6" Type="http://schemas.openxmlformats.org/officeDocument/2006/relationships/pivotTable" Target="../pivotTables/pivotTable18.xml"/><Relationship Id="rId5" Type="http://schemas.openxmlformats.org/officeDocument/2006/relationships/pivotTable" Target="../pivotTables/pivotTable17.xml"/><Relationship Id="rId4" Type="http://schemas.openxmlformats.org/officeDocument/2006/relationships/pivotTable" Target="../pivotTables/pivotTable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60FD4-E818-43DD-82F8-08E3A45897CD}">
  <dimension ref="A1:U1001"/>
  <sheetViews>
    <sheetView topLeftCell="A970" zoomScale="70" zoomScaleNormal="70" workbookViewId="0">
      <selection activeCell="L32" sqref="L32"/>
    </sheetView>
  </sheetViews>
  <sheetFormatPr defaultRowHeight="14.5" x14ac:dyDescent="0.35"/>
  <cols>
    <col min="1" max="1" width="7.08984375" bestFit="1" customWidth="1"/>
    <col min="2" max="2" width="20.54296875" bestFit="1" customWidth="1"/>
    <col min="3" max="3" width="27.6328125" bestFit="1" customWidth="1"/>
    <col min="4" max="4" width="16.90625" bestFit="1" customWidth="1"/>
    <col min="5" max="5" width="23.90625" bestFit="1" customWidth="1"/>
    <col min="6" max="6" width="10" bestFit="1" customWidth="1"/>
    <col min="7" max="7" width="11" bestFit="1" customWidth="1"/>
    <col min="8" max="8" width="6.6328125" bestFit="1" customWidth="1"/>
    <col min="9" max="9" width="11.54296875" bestFit="1" customWidth="1"/>
    <col min="10" max="12" width="11.54296875" style="9" customWidth="1"/>
    <col min="13" max="13" width="11.54296875" style="11" customWidth="1"/>
    <col min="14" max="14" width="15.453125" bestFit="1" customWidth="1"/>
    <col min="15" max="15" width="15.453125" customWidth="1"/>
    <col min="16" max="16" width="10.6328125" bestFit="1" customWidth="1"/>
    <col min="17" max="17" width="10.6328125" style="13" customWidth="1"/>
    <col min="18" max="18" width="12.90625" bestFit="1" customWidth="1"/>
    <col min="19" max="19" width="13.54296875" bestFit="1" customWidth="1"/>
    <col min="20" max="20" width="11.08984375" bestFit="1" customWidth="1"/>
  </cols>
  <sheetData>
    <row r="1" spans="1:21" s="7" customFormat="1" x14ac:dyDescent="0.35">
      <c r="A1" s="4" t="s">
        <v>0</v>
      </c>
      <c r="B1" s="5" t="s">
        <v>1</v>
      </c>
      <c r="C1" s="5" t="s">
        <v>2</v>
      </c>
      <c r="D1" s="5" t="s">
        <v>3</v>
      </c>
      <c r="E1" s="5" t="s">
        <v>4</v>
      </c>
      <c r="F1" s="5" t="s">
        <v>5</v>
      </c>
      <c r="G1" s="5" t="s">
        <v>6</v>
      </c>
      <c r="H1" s="5" t="s">
        <v>7</v>
      </c>
      <c r="I1" s="5" t="s">
        <v>8</v>
      </c>
      <c r="J1" s="8" t="s">
        <v>1982</v>
      </c>
      <c r="K1" s="8" t="s">
        <v>1983</v>
      </c>
      <c r="L1" s="8" t="s">
        <v>1986</v>
      </c>
      <c r="M1" s="10" t="s">
        <v>1984</v>
      </c>
      <c r="N1" s="5" t="s">
        <v>1987</v>
      </c>
      <c r="O1" s="5" t="s">
        <v>1990</v>
      </c>
      <c r="P1" s="5" t="s">
        <v>9</v>
      </c>
      <c r="Q1" s="12" t="s">
        <v>1988</v>
      </c>
      <c r="R1" s="5" t="s">
        <v>10</v>
      </c>
      <c r="S1" s="5" t="s">
        <v>11</v>
      </c>
      <c r="T1" s="6" t="s">
        <v>12</v>
      </c>
      <c r="U1" s="5" t="s">
        <v>1989</v>
      </c>
    </row>
    <row r="2" spans="1:21" x14ac:dyDescent="0.35">
      <c r="A2" t="s">
        <v>419</v>
      </c>
      <c r="B2" t="s">
        <v>420</v>
      </c>
      <c r="C2" t="s">
        <v>61</v>
      </c>
      <c r="D2" t="s">
        <v>64</v>
      </c>
      <c r="E2" t="s">
        <v>35</v>
      </c>
      <c r="F2" t="s">
        <v>27</v>
      </c>
      <c r="G2" t="s">
        <v>17</v>
      </c>
      <c r="H2">
        <v>29</v>
      </c>
      <c r="I2" s="1">
        <v>43490</v>
      </c>
      <c r="J2" s="9">
        <f>DAY(TBL_Employees[[#This Row],[Hire Date]])</f>
        <v>25</v>
      </c>
      <c r="K2" s="9">
        <f>MONTH(TBL_Employees[[#This Row],[Hire Date]])</f>
        <v>1</v>
      </c>
      <c r="L2" s="9" t="str">
        <f>UPPER(TEXT(DATE(2025,TBL_Employees[[#This Row],[Month]],1), "mmm"))</f>
        <v>JAN</v>
      </c>
      <c r="M2" s="11">
        <f>YEAR(TBL_Employees[[#This Row],[Hire Date]])</f>
        <v>2019</v>
      </c>
      <c r="N2" s="2">
        <v>113527</v>
      </c>
      <c r="O2" s="2" t="str">
        <f>IF(TBL_Employees[[#This Row],[ Annual Salary]]&lt;70000,"Low Income",IF(AND(TBL_Employees[[#This Row],[ Annual Salary]]&gt;=70000,TBL_Employees[[#This Row],[ Annual Salary]]&lt;=140000),"Middle Income","High Income" ))</f>
        <v>Middle Income</v>
      </c>
      <c r="P2" s="3">
        <v>0.06</v>
      </c>
      <c r="Q2" s="13">
        <f>TBL_Employees[[#This Row],[Bonus %]]*TBL_Employees[[#This Row],[ Annual Salary]]</f>
        <v>6811.62</v>
      </c>
      <c r="R2" t="s">
        <v>18</v>
      </c>
      <c r="S2" t="s">
        <v>24</v>
      </c>
      <c r="T2" s="1" t="s">
        <v>20</v>
      </c>
      <c r="U2" t="str">
        <f>IF(TBL_Employees[[#This Row],[Exit Date]]="","Employed","Resign")</f>
        <v>Employed</v>
      </c>
    </row>
    <row r="3" spans="1:21" x14ac:dyDescent="0.35">
      <c r="A3" t="s">
        <v>429</v>
      </c>
      <c r="B3" t="s">
        <v>430</v>
      </c>
      <c r="C3" t="s">
        <v>41</v>
      </c>
      <c r="D3" t="s">
        <v>64</v>
      </c>
      <c r="E3" t="s">
        <v>43</v>
      </c>
      <c r="F3" t="s">
        <v>27</v>
      </c>
      <c r="G3" t="s">
        <v>23</v>
      </c>
      <c r="H3">
        <v>31</v>
      </c>
      <c r="I3" s="1">
        <v>43043</v>
      </c>
      <c r="J3" s="9">
        <f>DAY(TBL_Employees[[#This Row],[Hire Date]])</f>
        <v>4</v>
      </c>
      <c r="K3" s="9">
        <f>MONTH(TBL_Employees[[#This Row],[Hire Date]])</f>
        <v>11</v>
      </c>
      <c r="L3" s="9" t="str">
        <f>UPPER(TEXT(DATE(2025,TBL_Employees[[#This Row],[Month]],1), "mmm"))</f>
        <v>NOV</v>
      </c>
      <c r="M3" s="11">
        <f>YEAR(TBL_Employees[[#This Row],[Hire Date]])</f>
        <v>2017</v>
      </c>
      <c r="N3" s="2">
        <v>97078</v>
      </c>
      <c r="O3" s="2" t="str">
        <f>IF(TBL_Employees[[#This Row],[ Annual Salary]]&lt;70000,"Low Income",IF(AND(TBL_Employees[[#This Row],[ Annual Salary]]&gt;=70000,TBL_Employees[[#This Row],[ Annual Salary]]&lt;=140000),"Middle Income","High Income" ))</f>
        <v>Middle Income</v>
      </c>
      <c r="P3" s="3">
        <v>0</v>
      </c>
      <c r="Q3" s="13">
        <f>TBL_Employees[[#This Row],[Bonus %]]*TBL_Employees[[#This Row],[ Annual Salary]]</f>
        <v>0</v>
      </c>
      <c r="R3" t="s">
        <v>18</v>
      </c>
      <c r="S3" t="s">
        <v>24</v>
      </c>
      <c r="T3" s="1">
        <v>43899</v>
      </c>
      <c r="U3" t="str">
        <f>IF(TBL_Employees[[#This Row],[Exit Date]]="","Employed","Resign")</f>
        <v>Resign</v>
      </c>
    </row>
    <row r="4" spans="1:21" x14ac:dyDescent="0.35">
      <c r="A4" t="s">
        <v>379</v>
      </c>
      <c r="B4" t="s">
        <v>495</v>
      </c>
      <c r="C4" t="s">
        <v>39</v>
      </c>
      <c r="D4" t="s">
        <v>64</v>
      </c>
      <c r="E4" t="s">
        <v>15</v>
      </c>
      <c r="F4" t="s">
        <v>16</v>
      </c>
      <c r="G4" t="s">
        <v>23</v>
      </c>
      <c r="H4">
        <v>36</v>
      </c>
      <c r="I4" s="1">
        <v>42276</v>
      </c>
      <c r="J4" s="9">
        <f>DAY(TBL_Employees[[#This Row],[Hire Date]])</f>
        <v>29</v>
      </c>
      <c r="K4" s="9">
        <f>MONTH(TBL_Employees[[#This Row],[Hire Date]])</f>
        <v>9</v>
      </c>
      <c r="L4" s="9" t="str">
        <f>UPPER(TEXT(DATE(2025,TBL_Employees[[#This Row],[Month]],1), "mmm"))</f>
        <v>SEP</v>
      </c>
      <c r="M4" s="11">
        <f>YEAR(TBL_Employees[[#This Row],[Hire Date]])</f>
        <v>2015</v>
      </c>
      <c r="N4" s="2">
        <v>178700</v>
      </c>
      <c r="O4" s="2" t="str">
        <f>IF(TBL_Employees[[#This Row],[ Annual Salary]]&lt;70000,"Low Income",IF(AND(TBL_Employees[[#This Row],[ Annual Salary]]&gt;=70000,TBL_Employees[[#This Row],[ Annual Salary]]&lt;=140000),"Middle Income","High Income" ))</f>
        <v>High Income</v>
      </c>
      <c r="P4" s="3">
        <v>0.28999999999999998</v>
      </c>
      <c r="Q4" s="13">
        <f>TBL_Employees[[#This Row],[Bonus %]]*TBL_Employees[[#This Row],[ Annual Salary]]</f>
        <v>51823</v>
      </c>
      <c r="R4" t="s">
        <v>18</v>
      </c>
      <c r="S4" t="s">
        <v>62</v>
      </c>
      <c r="T4" s="1" t="s">
        <v>20</v>
      </c>
      <c r="U4" t="str">
        <f>IF(TBL_Employees[[#This Row],[Exit Date]]="","Employed","Resign")</f>
        <v>Employed</v>
      </c>
    </row>
    <row r="5" spans="1:21" x14ac:dyDescent="0.35">
      <c r="A5" t="s">
        <v>169</v>
      </c>
      <c r="B5" t="s">
        <v>507</v>
      </c>
      <c r="C5" t="s">
        <v>41</v>
      </c>
      <c r="D5" t="s">
        <v>64</v>
      </c>
      <c r="E5" t="s">
        <v>35</v>
      </c>
      <c r="F5" t="s">
        <v>16</v>
      </c>
      <c r="G5" t="s">
        <v>50</v>
      </c>
      <c r="H5">
        <v>44</v>
      </c>
      <c r="I5" s="1">
        <v>43467</v>
      </c>
      <c r="J5" s="9">
        <f>DAY(TBL_Employees[[#This Row],[Hire Date]])</f>
        <v>2</v>
      </c>
      <c r="K5" s="9">
        <f>MONTH(TBL_Employees[[#This Row],[Hire Date]])</f>
        <v>1</v>
      </c>
      <c r="L5" s="9" t="str">
        <f>UPPER(TEXT(DATE(2025,TBL_Employees[[#This Row],[Month]],1), "mmm"))</f>
        <v>JAN</v>
      </c>
      <c r="M5" s="11">
        <f>YEAR(TBL_Employees[[#This Row],[Hire Date]])</f>
        <v>2019</v>
      </c>
      <c r="N5" s="2">
        <v>74691</v>
      </c>
      <c r="O5" s="2" t="str">
        <f>IF(TBL_Employees[[#This Row],[ Annual Salary]]&lt;70000,"Low Income",IF(AND(TBL_Employees[[#This Row],[ Annual Salary]]&gt;=70000,TBL_Employees[[#This Row],[ Annual Salary]]&lt;=140000),"Middle Income","High Income" ))</f>
        <v>Middle Income</v>
      </c>
      <c r="P5" s="3">
        <v>0</v>
      </c>
      <c r="Q5" s="13">
        <f>TBL_Employees[[#This Row],[Bonus %]]*TBL_Employees[[#This Row],[ Annual Salary]]</f>
        <v>0</v>
      </c>
      <c r="R5" t="s">
        <v>51</v>
      </c>
      <c r="S5" t="s">
        <v>80</v>
      </c>
      <c r="T5" s="1">
        <v>44020</v>
      </c>
      <c r="U5" t="str">
        <f>IF(TBL_Employees[[#This Row],[Exit Date]]="","Employed","Resign")</f>
        <v>Resign</v>
      </c>
    </row>
    <row r="6" spans="1:21" x14ac:dyDescent="0.35">
      <c r="A6" t="s">
        <v>523</v>
      </c>
      <c r="B6" t="s">
        <v>524</v>
      </c>
      <c r="C6" t="s">
        <v>61</v>
      </c>
      <c r="D6" t="s">
        <v>64</v>
      </c>
      <c r="E6" t="s">
        <v>43</v>
      </c>
      <c r="F6" t="s">
        <v>16</v>
      </c>
      <c r="G6" t="s">
        <v>50</v>
      </c>
      <c r="H6">
        <v>38</v>
      </c>
      <c r="I6" s="1">
        <v>44516</v>
      </c>
      <c r="J6" s="9">
        <f>DAY(TBL_Employees[[#This Row],[Hire Date]])</f>
        <v>16</v>
      </c>
      <c r="K6" s="9">
        <f>MONTH(TBL_Employees[[#This Row],[Hire Date]])</f>
        <v>11</v>
      </c>
      <c r="L6" s="9" t="str">
        <f>UPPER(TEXT(DATE(2025,TBL_Employees[[#This Row],[Month]],1), "mmm"))</f>
        <v>NOV</v>
      </c>
      <c r="M6" s="11">
        <f>YEAR(TBL_Employees[[#This Row],[Hire Date]])</f>
        <v>2021</v>
      </c>
      <c r="N6" s="2">
        <v>109812</v>
      </c>
      <c r="O6" s="2" t="str">
        <f>IF(TBL_Employees[[#This Row],[ Annual Salary]]&lt;70000,"Low Income",IF(AND(TBL_Employees[[#This Row],[ Annual Salary]]&gt;=70000,TBL_Employees[[#This Row],[ Annual Salary]]&lt;=140000),"Middle Income","High Income" ))</f>
        <v>Middle Income</v>
      </c>
      <c r="P6" s="3">
        <v>0.09</v>
      </c>
      <c r="Q6" s="13">
        <f>TBL_Employees[[#This Row],[Bonus %]]*TBL_Employees[[#This Row],[ Annual Salary]]</f>
        <v>9883.08</v>
      </c>
      <c r="R6" t="s">
        <v>51</v>
      </c>
      <c r="S6" t="s">
        <v>80</v>
      </c>
      <c r="T6" s="1" t="s">
        <v>20</v>
      </c>
      <c r="U6" t="str">
        <f>IF(TBL_Employees[[#This Row],[Exit Date]]="","Employed","Resign")</f>
        <v>Employed</v>
      </c>
    </row>
    <row r="7" spans="1:21" x14ac:dyDescent="0.35">
      <c r="A7" t="s">
        <v>544</v>
      </c>
      <c r="B7" t="s">
        <v>545</v>
      </c>
      <c r="C7" t="s">
        <v>39</v>
      </c>
      <c r="D7" t="s">
        <v>64</v>
      </c>
      <c r="E7" t="s">
        <v>43</v>
      </c>
      <c r="F7" t="s">
        <v>27</v>
      </c>
      <c r="G7" t="s">
        <v>17</v>
      </c>
      <c r="H7">
        <v>26</v>
      </c>
      <c r="I7" s="1">
        <v>44040</v>
      </c>
      <c r="J7" s="9">
        <f>DAY(TBL_Employees[[#This Row],[Hire Date]])</f>
        <v>28</v>
      </c>
      <c r="K7" s="9">
        <f>MONTH(TBL_Employees[[#This Row],[Hire Date]])</f>
        <v>7</v>
      </c>
      <c r="L7" s="9" t="str">
        <f>UPPER(TEXT(DATE(2025,TBL_Employees[[#This Row],[Month]],1), "mmm"))</f>
        <v>JUL</v>
      </c>
      <c r="M7" s="11">
        <f>YEAR(TBL_Employees[[#This Row],[Hire Date]])</f>
        <v>2020</v>
      </c>
      <c r="N7" s="2">
        <v>180664</v>
      </c>
      <c r="O7" s="2" t="str">
        <f>IF(TBL_Employees[[#This Row],[ Annual Salary]]&lt;70000,"Low Income",IF(AND(TBL_Employees[[#This Row],[ Annual Salary]]&gt;=70000,TBL_Employees[[#This Row],[ Annual Salary]]&lt;=140000),"Middle Income","High Income" ))</f>
        <v>High Income</v>
      </c>
      <c r="P7" s="3">
        <v>0.27</v>
      </c>
      <c r="Q7" s="13">
        <f>TBL_Employees[[#This Row],[Bonus %]]*TBL_Employees[[#This Row],[ Annual Salary]]</f>
        <v>48779.280000000006</v>
      </c>
      <c r="R7" t="s">
        <v>18</v>
      </c>
      <c r="S7" t="s">
        <v>19</v>
      </c>
      <c r="T7" s="1" t="s">
        <v>20</v>
      </c>
      <c r="U7" t="str">
        <f>IF(TBL_Employees[[#This Row],[Exit Date]]="","Employed","Resign")</f>
        <v>Employed</v>
      </c>
    </row>
    <row r="8" spans="1:21" x14ac:dyDescent="0.35">
      <c r="A8" t="s">
        <v>577</v>
      </c>
      <c r="B8" t="s">
        <v>578</v>
      </c>
      <c r="C8" t="s">
        <v>63</v>
      </c>
      <c r="D8" t="s">
        <v>64</v>
      </c>
      <c r="E8" t="s">
        <v>43</v>
      </c>
      <c r="F8" t="s">
        <v>27</v>
      </c>
      <c r="G8" t="s">
        <v>17</v>
      </c>
      <c r="H8">
        <v>55</v>
      </c>
      <c r="I8" s="1">
        <v>39177</v>
      </c>
      <c r="J8" s="9">
        <f>DAY(TBL_Employees[[#This Row],[Hire Date]])</f>
        <v>5</v>
      </c>
      <c r="K8" s="9">
        <f>MONTH(TBL_Employees[[#This Row],[Hire Date]])</f>
        <v>4</v>
      </c>
      <c r="L8" s="9" t="str">
        <f>UPPER(TEXT(DATE(2025,TBL_Employees[[#This Row],[Month]],1), "mmm"))</f>
        <v>APR</v>
      </c>
      <c r="M8" s="11">
        <f>YEAR(TBL_Employees[[#This Row],[Hire Date]])</f>
        <v>2007</v>
      </c>
      <c r="N8" s="2">
        <v>52310</v>
      </c>
      <c r="O8" s="2" t="str">
        <f>IF(TBL_Employees[[#This Row],[ Annual Salary]]&lt;70000,"Low Income",IF(AND(TBL_Employees[[#This Row],[ Annual Salary]]&gt;=70000,TBL_Employees[[#This Row],[ Annual Salary]]&lt;=140000),"Middle Income","High Income" ))</f>
        <v>Low Income</v>
      </c>
      <c r="P8" s="3">
        <v>0</v>
      </c>
      <c r="Q8" s="13">
        <f>TBL_Employees[[#This Row],[Bonus %]]*TBL_Employees[[#This Row],[ Annual Salary]]</f>
        <v>0</v>
      </c>
      <c r="R8" t="s">
        <v>18</v>
      </c>
      <c r="S8" t="s">
        <v>44</v>
      </c>
      <c r="T8" s="1">
        <v>43385</v>
      </c>
      <c r="U8" t="str">
        <f>IF(TBL_Employees[[#This Row],[Exit Date]]="","Employed","Resign")</f>
        <v>Resign</v>
      </c>
    </row>
    <row r="9" spans="1:21" x14ac:dyDescent="0.35">
      <c r="A9" t="s">
        <v>534</v>
      </c>
      <c r="B9" t="s">
        <v>666</v>
      </c>
      <c r="C9" t="s">
        <v>61</v>
      </c>
      <c r="D9" t="s">
        <v>64</v>
      </c>
      <c r="E9" t="s">
        <v>15</v>
      </c>
      <c r="F9" t="s">
        <v>27</v>
      </c>
      <c r="G9" t="s">
        <v>17</v>
      </c>
      <c r="H9">
        <v>55</v>
      </c>
      <c r="I9" s="1">
        <v>36644</v>
      </c>
      <c r="J9" s="9">
        <f>DAY(TBL_Employees[[#This Row],[Hire Date]])</f>
        <v>28</v>
      </c>
      <c r="K9" s="9">
        <f>MONTH(TBL_Employees[[#This Row],[Hire Date]])</f>
        <v>4</v>
      </c>
      <c r="L9" s="9" t="str">
        <f>UPPER(TEXT(DATE(2025,TBL_Employees[[#This Row],[Month]],1), "mmm"))</f>
        <v>APR</v>
      </c>
      <c r="M9" s="11">
        <f>YEAR(TBL_Employees[[#This Row],[Hire Date]])</f>
        <v>2000</v>
      </c>
      <c r="N9" s="2">
        <v>115798</v>
      </c>
      <c r="O9" s="2" t="str">
        <f>IF(TBL_Employees[[#This Row],[ Annual Salary]]&lt;70000,"Low Income",IF(AND(TBL_Employees[[#This Row],[ Annual Salary]]&gt;=70000,TBL_Employees[[#This Row],[ Annual Salary]]&lt;=140000),"Middle Income","High Income" ))</f>
        <v>Middle Income</v>
      </c>
      <c r="P9" s="3">
        <v>0.05</v>
      </c>
      <c r="Q9" s="13">
        <f>TBL_Employees[[#This Row],[Bonus %]]*TBL_Employees[[#This Row],[ Annual Salary]]</f>
        <v>5789.9000000000005</v>
      </c>
      <c r="R9" t="s">
        <v>18</v>
      </c>
      <c r="S9" t="s">
        <v>44</v>
      </c>
      <c r="T9" s="1" t="s">
        <v>20</v>
      </c>
      <c r="U9" t="str">
        <f>IF(TBL_Employees[[#This Row],[Exit Date]]="","Employed","Resign")</f>
        <v>Employed</v>
      </c>
    </row>
    <row r="10" spans="1:21" x14ac:dyDescent="0.35">
      <c r="A10" t="s">
        <v>680</v>
      </c>
      <c r="B10" t="s">
        <v>681</v>
      </c>
      <c r="C10" t="s">
        <v>13</v>
      </c>
      <c r="D10" t="s">
        <v>64</v>
      </c>
      <c r="E10" t="s">
        <v>31</v>
      </c>
      <c r="F10" t="s">
        <v>16</v>
      </c>
      <c r="G10" t="s">
        <v>23</v>
      </c>
      <c r="H10">
        <v>56</v>
      </c>
      <c r="I10" s="1">
        <v>41714</v>
      </c>
      <c r="J10" s="9">
        <f>DAY(TBL_Employees[[#This Row],[Hire Date]])</f>
        <v>16</v>
      </c>
      <c r="K10" s="9">
        <f>MONTH(TBL_Employees[[#This Row],[Hire Date]])</f>
        <v>3</v>
      </c>
      <c r="L10" s="9" t="str">
        <f>UPPER(TEXT(DATE(2025,TBL_Employees[[#This Row],[Month]],1), "mmm"))</f>
        <v>MAR</v>
      </c>
      <c r="M10" s="11">
        <f>YEAR(TBL_Employees[[#This Row],[Hire Date]])</f>
        <v>2014</v>
      </c>
      <c r="N10" s="2">
        <v>190815</v>
      </c>
      <c r="O10" s="2" t="str">
        <f>IF(TBL_Employees[[#This Row],[ Annual Salary]]&lt;70000,"Low Income",IF(AND(TBL_Employees[[#This Row],[ Annual Salary]]&gt;=70000,TBL_Employees[[#This Row],[ Annual Salary]]&lt;=140000),"Middle Income","High Income" ))</f>
        <v>High Income</v>
      </c>
      <c r="P10" s="3">
        <v>0.4</v>
      </c>
      <c r="Q10" s="13">
        <f>TBL_Employees[[#This Row],[Bonus %]]*TBL_Employees[[#This Row],[ Annual Salary]]</f>
        <v>76326</v>
      </c>
      <c r="R10" t="s">
        <v>18</v>
      </c>
      <c r="S10" t="s">
        <v>24</v>
      </c>
      <c r="T10" s="1" t="s">
        <v>20</v>
      </c>
      <c r="U10" t="str">
        <f>IF(TBL_Employees[[#This Row],[Exit Date]]="","Employed","Resign")</f>
        <v>Employed</v>
      </c>
    </row>
    <row r="11" spans="1:21" x14ac:dyDescent="0.35">
      <c r="A11" t="s">
        <v>234</v>
      </c>
      <c r="B11" t="s">
        <v>687</v>
      </c>
      <c r="C11" t="s">
        <v>39</v>
      </c>
      <c r="D11" t="s">
        <v>64</v>
      </c>
      <c r="E11" t="s">
        <v>35</v>
      </c>
      <c r="F11" t="s">
        <v>16</v>
      </c>
      <c r="G11" t="s">
        <v>50</v>
      </c>
      <c r="H11">
        <v>27</v>
      </c>
      <c r="I11" s="1">
        <v>43276</v>
      </c>
      <c r="J11" s="9">
        <f>DAY(TBL_Employees[[#This Row],[Hire Date]])</f>
        <v>25</v>
      </c>
      <c r="K11" s="9">
        <f>MONTH(TBL_Employees[[#This Row],[Hire Date]])</f>
        <v>6</v>
      </c>
      <c r="L11" s="9" t="str">
        <f>UPPER(TEXT(DATE(2025,TBL_Employees[[#This Row],[Month]],1), "mmm"))</f>
        <v>JUN</v>
      </c>
      <c r="M11" s="11">
        <f>YEAR(TBL_Employees[[#This Row],[Hire Date]])</f>
        <v>2018</v>
      </c>
      <c r="N11" s="2">
        <v>174097</v>
      </c>
      <c r="O11" s="2" t="str">
        <f>IF(TBL_Employees[[#This Row],[ Annual Salary]]&lt;70000,"Low Income",IF(AND(TBL_Employees[[#This Row],[ Annual Salary]]&gt;=70000,TBL_Employees[[#This Row],[ Annual Salary]]&lt;=140000),"Middle Income","High Income" ))</f>
        <v>High Income</v>
      </c>
      <c r="P11" s="3">
        <v>0.21</v>
      </c>
      <c r="Q11" s="13">
        <f>TBL_Employees[[#This Row],[Bonus %]]*TBL_Employees[[#This Row],[ Annual Salary]]</f>
        <v>36560.369999999995</v>
      </c>
      <c r="R11" t="s">
        <v>18</v>
      </c>
      <c r="S11" t="s">
        <v>38</v>
      </c>
      <c r="T11" s="1" t="s">
        <v>20</v>
      </c>
      <c r="U11" t="str">
        <f>IF(TBL_Employees[[#This Row],[Exit Date]]="","Employed","Resign")</f>
        <v>Employed</v>
      </c>
    </row>
    <row r="12" spans="1:21" x14ac:dyDescent="0.35">
      <c r="A12" t="s">
        <v>257</v>
      </c>
      <c r="B12" t="s">
        <v>744</v>
      </c>
      <c r="C12" t="s">
        <v>13</v>
      </c>
      <c r="D12" t="s">
        <v>64</v>
      </c>
      <c r="E12" t="s">
        <v>15</v>
      </c>
      <c r="F12" t="s">
        <v>27</v>
      </c>
      <c r="G12" t="s">
        <v>23</v>
      </c>
      <c r="H12">
        <v>59</v>
      </c>
      <c r="I12" s="1">
        <v>40681</v>
      </c>
      <c r="J12" s="9">
        <f>DAY(TBL_Employees[[#This Row],[Hire Date]])</f>
        <v>18</v>
      </c>
      <c r="K12" s="9">
        <f>MONTH(TBL_Employees[[#This Row],[Hire Date]])</f>
        <v>5</v>
      </c>
      <c r="L12" s="9" t="str">
        <f>UPPER(TEXT(DATE(2025,TBL_Employees[[#This Row],[Month]],1), "mmm"))</f>
        <v>MAY</v>
      </c>
      <c r="M12" s="11">
        <f>YEAR(TBL_Employees[[#This Row],[Hire Date]])</f>
        <v>2011</v>
      </c>
      <c r="N12" s="2">
        <v>192213</v>
      </c>
      <c r="O12" s="2" t="str">
        <f>IF(TBL_Employees[[#This Row],[ Annual Salary]]&lt;70000,"Low Income",IF(AND(TBL_Employees[[#This Row],[ Annual Salary]]&gt;=70000,TBL_Employees[[#This Row],[ Annual Salary]]&lt;=140000),"Middle Income","High Income" ))</f>
        <v>High Income</v>
      </c>
      <c r="P12" s="3">
        <v>0.4</v>
      </c>
      <c r="Q12" s="13">
        <f>TBL_Employees[[#This Row],[Bonus %]]*TBL_Employees[[#This Row],[ Annual Salary]]</f>
        <v>76885.2</v>
      </c>
      <c r="R12" t="s">
        <v>18</v>
      </c>
      <c r="S12" t="s">
        <v>19</v>
      </c>
      <c r="T12" s="1" t="s">
        <v>20</v>
      </c>
      <c r="U12" t="str">
        <f>IF(TBL_Employees[[#This Row],[Exit Date]]="","Employed","Resign")</f>
        <v>Employed</v>
      </c>
    </row>
    <row r="13" spans="1:21" x14ac:dyDescent="0.35">
      <c r="A13" t="s">
        <v>749</v>
      </c>
      <c r="B13" t="s">
        <v>750</v>
      </c>
      <c r="C13" t="s">
        <v>41</v>
      </c>
      <c r="D13" t="s">
        <v>64</v>
      </c>
      <c r="E13" t="s">
        <v>43</v>
      </c>
      <c r="F13" t="s">
        <v>27</v>
      </c>
      <c r="G13" t="s">
        <v>17</v>
      </c>
      <c r="H13">
        <v>62</v>
      </c>
      <c r="I13" s="1">
        <v>37733</v>
      </c>
      <c r="J13" s="9">
        <f>DAY(TBL_Employees[[#This Row],[Hire Date]])</f>
        <v>22</v>
      </c>
      <c r="K13" s="9">
        <f>MONTH(TBL_Employees[[#This Row],[Hire Date]])</f>
        <v>4</v>
      </c>
      <c r="L13" s="9" t="str">
        <f>UPPER(TEXT(DATE(2025,TBL_Employees[[#This Row],[Month]],1), "mmm"))</f>
        <v>APR</v>
      </c>
      <c r="M13" s="11">
        <f>YEAR(TBL_Employees[[#This Row],[Hire Date]])</f>
        <v>2003</v>
      </c>
      <c r="N13" s="2">
        <v>76906</v>
      </c>
      <c r="O13" s="2" t="str">
        <f>IF(TBL_Employees[[#This Row],[ Annual Salary]]&lt;70000,"Low Income",IF(AND(TBL_Employees[[#This Row],[ Annual Salary]]&gt;=70000,TBL_Employees[[#This Row],[ Annual Salary]]&lt;=140000),"Middle Income","High Income" ))</f>
        <v>Middle Income</v>
      </c>
      <c r="P13" s="3">
        <v>0</v>
      </c>
      <c r="Q13" s="13">
        <f>TBL_Employees[[#This Row],[Bonus %]]*TBL_Employees[[#This Row],[ Annual Salary]]</f>
        <v>0</v>
      </c>
      <c r="R13" t="s">
        <v>18</v>
      </c>
      <c r="S13" t="s">
        <v>62</v>
      </c>
      <c r="T13" s="1" t="s">
        <v>20</v>
      </c>
      <c r="U13" t="str">
        <f>IF(TBL_Employees[[#This Row],[Exit Date]]="","Employed","Resign")</f>
        <v>Employed</v>
      </c>
    </row>
    <row r="14" spans="1:21" x14ac:dyDescent="0.35">
      <c r="A14" t="s">
        <v>166</v>
      </c>
      <c r="B14" t="s">
        <v>781</v>
      </c>
      <c r="C14" t="s">
        <v>67</v>
      </c>
      <c r="D14" t="s">
        <v>64</v>
      </c>
      <c r="E14" t="s">
        <v>31</v>
      </c>
      <c r="F14" t="s">
        <v>27</v>
      </c>
      <c r="G14" t="s">
        <v>23</v>
      </c>
      <c r="H14">
        <v>28</v>
      </c>
      <c r="I14" s="1">
        <v>42867</v>
      </c>
      <c r="J14" s="9">
        <f>DAY(TBL_Employees[[#This Row],[Hire Date]])</f>
        <v>12</v>
      </c>
      <c r="K14" s="9">
        <f>MONTH(TBL_Employees[[#This Row],[Hire Date]])</f>
        <v>5</v>
      </c>
      <c r="L14" s="9" t="str">
        <f>UPPER(TEXT(DATE(2025,TBL_Employees[[#This Row],[Month]],1), "mmm"))</f>
        <v>MAY</v>
      </c>
      <c r="M14" s="11">
        <f>YEAR(TBL_Employees[[#This Row],[Hire Date]])</f>
        <v>2017</v>
      </c>
      <c r="N14" s="2">
        <v>52069</v>
      </c>
      <c r="O14" s="2" t="str">
        <f>IF(TBL_Employees[[#This Row],[ Annual Salary]]&lt;70000,"Low Income",IF(AND(TBL_Employees[[#This Row],[ Annual Salary]]&gt;=70000,TBL_Employees[[#This Row],[ Annual Salary]]&lt;=140000),"Middle Income","High Income" ))</f>
        <v>Low Income</v>
      </c>
      <c r="P14" s="3">
        <v>0</v>
      </c>
      <c r="Q14" s="13">
        <f>TBL_Employees[[#This Row],[Bonus %]]*TBL_Employees[[#This Row],[ Annual Salary]]</f>
        <v>0</v>
      </c>
      <c r="R14" t="s">
        <v>32</v>
      </c>
      <c r="S14" t="s">
        <v>79</v>
      </c>
      <c r="T14" s="1" t="s">
        <v>20</v>
      </c>
      <c r="U14" t="str">
        <f>IF(TBL_Employees[[#This Row],[Exit Date]]="","Employed","Resign")</f>
        <v>Employed</v>
      </c>
    </row>
    <row r="15" spans="1:21" x14ac:dyDescent="0.35">
      <c r="A15" t="s">
        <v>782</v>
      </c>
      <c r="B15" t="s">
        <v>783</v>
      </c>
      <c r="C15" t="s">
        <v>13</v>
      </c>
      <c r="D15" t="s">
        <v>64</v>
      </c>
      <c r="E15" t="s">
        <v>31</v>
      </c>
      <c r="F15" t="s">
        <v>16</v>
      </c>
      <c r="G15" t="s">
        <v>50</v>
      </c>
      <c r="H15">
        <v>33</v>
      </c>
      <c r="I15" s="1">
        <v>44181</v>
      </c>
      <c r="J15" s="9">
        <f>DAY(TBL_Employees[[#This Row],[Hire Date]])</f>
        <v>16</v>
      </c>
      <c r="K15" s="9">
        <f>MONTH(TBL_Employees[[#This Row],[Hire Date]])</f>
        <v>12</v>
      </c>
      <c r="L15" s="9" t="str">
        <f>UPPER(TEXT(DATE(2025,TBL_Employees[[#This Row],[Month]],1), "mmm"))</f>
        <v>DEC</v>
      </c>
      <c r="M15" s="11">
        <f>YEAR(TBL_Employees[[#This Row],[Hire Date]])</f>
        <v>2020</v>
      </c>
      <c r="N15" s="2">
        <v>258426</v>
      </c>
      <c r="O15" s="2" t="str">
        <f>IF(TBL_Employees[[#This Row],[ Annual Salary]]&lt;70000,"Low Income",IF(AND(TBL_Employees[[#This Row],[ Annual Salary]]&gt;=70000,TBL_Employees[[#This Row],[ Annual Salary]]&lt;=140000),"Middle Income","High Income" ))</f>
        <v>High Income</v>
      </c>
      <c r="P15" s="3">
        <v>0.4</v>
      </c>
      <c r="Q15" s="13">
        <f>TBL_Employees[[#This Row],[Bonus %]]*TBL_Employees[[#This Row],[ Annual Salary]]</f>
        <v>103370.40000000001</v>
      </c>
      <c r="R15" t="s">
        <v>51</v>
      </c>
      <c r="S15" t="s">
        <v>65</v>
      </c>
      <c r="T15" s="1" t="s">
        <v>20</v>
      </c>
      <c r="U15" t="str">
        <f>IF(TBL_Employees[[#This Row],[Exit Date]]="","Employed","Resign")</f>
        <v>Employed</v>
      </c>
    </row>
    <row r="16" spans="1:21" x14ac:dyDescent="0.35">
      <c r="A16" t="s">
        <v>786</v>
      </c>
      <c r="B16" t="s">
        <v>787</v>
      </c>
      <c r="C16" t="s">
        <v>13</v>
      </c>
      <c r="D16" t="s">
        <v>64</v>
      </c>
      <c r="E16" t="s">
        <v>35</v>
      </c>
      <c r="F16" t="s">
        <v>27</v>
      </c>
      <c r="G16" t="s">
        <v>23</v>
      </c>
      <c r="H16">
        <v>25</v>
      </c>
      <c r="I16" s="1">
        <v>44235</v>
      </c>
      <c r="J16" s="9">
        <f>DAY(TBL_Employees[[#This Row],[Hire Date]])</f>
        <v>8</v>
      </c>
      <c r="K16" s="9">
        <f>MONTH(TBL_Employees[[#This Row],[Hire Date]])</f>
        <v>2</v>
      </c>
      <c r="L16" s="9" t="str">
        <f>UPPER(TEXT(DATE(2025,TBL_Employees[[#This Row],[Month]],1), "mmm"))</f>
        <v>FEB</v>
      </c>
      <c r="M16" s="11">
        <f>YEAR(TBL_Employees[[#This Row],[Hire Date]])</f>
        <v>2021</v>
      </c>
      <c r="N16" s="2">
        <v>198243</v>
      </c>
      <c r="O16" s="2" t="str">
        <f>IF(TBL_Employees[[#This Row],[ Annual Salary]]&lt;70000,"Low Income",IF(AND(TBL_Employees[[#This Row],[ Annual Salary]]&gt;=70000,TBL_Employees[[#This Row],[ Annual Salary]]&lt;=140000),"Middle Income","High Income" ))</f>
        <v>High Income</v>
      </c>
      <c r="P16" s="3">
        <v>0.31</v>
      </c>
      <c r="Q16" s="13">
        <f>TBL_Employees[[#This Row],[Bonus %]]*TBL_Employees[[#This Row],[ Annual Salary]]</f>
        <v>61455.33</v>
      </c>
      <c r="R16" t="s">
        <v>18</v>
      </c>
      <c r="S16" t="s">
        <v>44</v>
      </c>
      <c r="T16" s="1" t="s">
        <v>20</v>
      </c>
      <c r="U16" t="str">
        <f>IF(TBL_Employees[[#This Row],[Exit Date]]="","Employed","Resign")</f>
        <v>Employed</v>
      </c>
    </row>
    <row r="17" spans="1:21" x14ac:dyDescent="0.35">
      <c r="A17" t="s">
        <v>344</v>
      </c>
      <c r="B17" t="s">
        <v>793</v>
      </c>
      <c r="C17" t="s">
        <v>60</v>
      </c>
      <c r="D17" t="s">
        <v>64</v>
      </c>
      <c r="E17" t="s">
        <v>31</v>
      </c>
      <c r="F17" t="s">
        <v>27</v>
      </c>
      <c r="G17" t="s">
        <v>17</v>
      </c>
      <c r="H17">
        <v>33</v>
      </c>
      <c r="I17" s="1">
        <v>41315</v>
      </c>
      <c r="J17" s="9">
        <f>DAY(TBL_Employees[[#This Row],[Hire Date]])</f>
        <v>10</v>
      </c>
      <c r="K17" s="9">
        <f>MONTH(TBL_Employees[[#This Row],[Hire Date]])</f>
        <v>2</v>
      </c>
      <c r="L17" s="9" t="str">
        <f>UPPER(TEXT(DATE(2025,TBL_Employees[[#This Row],[Month]],1), "mmm"))</f>
        <v>FEB</v>
      </c>
      <c r="M17" s="11">
        <f>YEAR(TBL_Employees[[#This Row],[Hire Date]])</f>
        <v>2013</v>
      </c>
      <c r="N17" s="2">
        <v>144231</v>
      </c>
      <c r="O17" s="2" t="str">
        <f>IF(TBL_Employees[[#This Row],[ Annual Salary]]&lt;70000,"Low Income",IF(AND(TBL_Employees[[#This Row],[ Annual Salary]]&gt;=70000,TBL_Employees[[#This Row],[ Annual Salary]]&lt;=140000),"Middle Income","High Income" ))</f>
        <v>High Income</v>
      </c>
      <c r="P17" s="3">
        <v>0.14000000000000001</v>
      </c>
      <c r="Q17" s="13">
        <f>TBL_Employees[[#This Row],[Bonus %]]*TBL_Employees[[#This Row],[ Annual Salary]]</f>
        <v>20192.34</v>
      </c>
      <c r="R17" t="s">
        <v>18</v>
      </c>
      <c r="S17" t="s">
        <v>28</v>
      </c>
      <c r="T17" s="1">
        <v>44029</v>
      </c>
      <c r="U17" t="str">
        <f>IF(TBL_Employees[[#This Row],[Exit Date]]="","Employed","Resign")</f>
        <v>Resign</v>
      </c>
    </row>
    <row r="18" spans="1:21" x14ac:dyDescent="0.35">
      <c r="A18" t="s">
        <v>808</v>
      </c>
      <c r="B18" t="s">
        <v>809</v>
      </c>
      <c r="C18" t="s">
        <v>60</v>
      </c>
      <c r="D18" t="s">
        <v>64</v>
      </c>
      <c r="E18" t="s">
        <v>35</v>
      </c>
      <c r="F18" t="s">
        <v>16</v>
      </c>
      <c r="G18" t="s">
        <v>23</v>
      </c>
      <c r="H18">
        <v>49</v>
      </c>
      <c r="I18" s="1">
        <v>36983</v>
      </c>
      <c r="J18" s="9">
        <f>DAY(TBL_Employees[[#This Row],[Hire Date]])</f>
        <v>2</v>
      </c>
      <c r="K18" s="9">
        <f>MONTH(TBL_Employees[[#This Row],[Hire Date]])</f>
        <v>4</v>
      </c>
      <c r="L18" s="9" t="str">
        <f>UPPER(TEXT(DATE(2025,TBL_Employees[[#This Row],[Month]],1), "mmm"))</f>
        <v>APR</v>
      </c>
      <c r="M18" s="11">
        <f>YEAR(TBL_Employees[[#This Row],[Hire Date]])</f>
        <v>2001</v>
      </c>
      <c r="N18" s="2">
        <v>129124</v>
      </c>
      <c r="O18" s="2" t="str">
        <f>IF(TBL_Employees[[#This Row],[ Annual Salary]]&lt;70000,"Low Income",IF(AND(TBL_Employees[[#This Row],[ Annual Salary]]&gt;=70000,TBL_Employees[[#This Row],[ Annual Salary]]&lt;=140000),"Middle Income","High Income" ))</f>
        <v>Middle Income</v>
      </c>
      <c r="P18" s="3">
        <v>0.12</v>
      </c>
      <c r="Q18" s="13">
        <f>TBL_Employees[[#This Row],[Bonus %]]*TBL_Employees[[#This Row],[ Annual Salary]]</f>
        <v>15494.88</v>
      </c>
      <c r="R18" t="s">
        <v>32</v>
      </c>
      <c r="S18" t="s">
        <v>73</v>
      </c>
      <c r="T18" s="1" t="s">
        <v>20</v>
      </c>
      <c r="U18" t="str">
        <f>IF(TBL_Employees[[#This Row],[Exit Date]]="","Employed","Resign")</f>
        <v>Employed</v>
      </c>
    </row>
    <row r="19" spans="1:21" x14ac:dyDescent="0.35">
      <c r="A19" t="s">
        <v>816</v>
      </c>
      <c r="B19" t="s">
        <v>817</v>
      </c>
      <c r="C19" t="s">
        <v>60</v>
      </c>
      <c r="D19" t="s">
        <v>64</v>
      </c>
      <c r="E19" t="s">
        <v>35</v>
      </c>
      <c r="F19" t="s">
        <v>16</v>
      </c>
      <c r="G19" t="s">
        <v>17</v>
      </c>
      <c r="H19">
        <v>55</v>
      </c>
      <c r="I19" s="1">
        <v>40552</v>
      </c>
      <c r="J19" s="9">
        <f>DAY(TBL_Employees[[#This Row],[Hire Date]])</f>
        <v>9</v>
      </c>
      <c r="K19" s="9">
        <f>MONTH(TBL_Employees[[#This Row],[Hire Date]])</f>
        <v>1</v>
      </c>
      <c r="L19" s="9" t="str">
        <f>UPPER(TEXT(DATE(2025,TBL_Employees[[#This Row],[Month]],1), "mmm"))</f>
        <v>JAN</v>
      </c>
      <c r="M19" s="11">
        <f>YEAR(TBL_Employees[[#This Row],[Hire Date]])</f>
        <v>2011</v>
      </c>
      <c r="N19" s="2">
        <v>138521</v>
      </c>
      <c r="O19" s="2" t="str">
        <f>IF(TBL_Employees[[#This Row],[ Annual Salary]]&lt;70000,"Low Income",IF(AND(TBL_Employees[[#This Row],[ Annual Salary]]&gt;=70000,TBL_Employees[[#This Row],[ Annual Salary]]&lt;=140000),"Middle Income","High Income" ))</f>
        <v>Middle Income</v>
      </c>
      <c r="P19" s="3">
        <v>0.1</v>
      </c>
      <c r="Q19" s="13">
        <f>TBL_Employees[[#This Row],[Bonus %]]*TBL_Employees[[#This Row],[ Annual Salary]]</f>
        <v>13852.1</v>
      </c>
      <c r="R19" t="s">
        <v>18</v>
      </c>
      <c r="S19" t="s">
        <v>44</v>
      </c>
      <c r="T19" s="1" t="s">
        <v>20</v>
      </c>
      <c r="U19" t="str">
        <f>IF(TBL_Employees[[#This Row],[Exit Date]]="","Employed","Resign")</f>
        <v>Employed</v>
      </c>
    </row>
    <row r="20" spans="1:21" x14ac:dyDescent="0.35">
      <c r="A20" t="s">
        <v>210</v>
      </c>
      <c r="B20" t="s">
        <v>848</v>
      </c>
      <c r="C20" t="s">
        <v>39</v>
      </c>
      <c r="D20" t="s">
        <v>64</v>
      </c>
      <c r="E20" t="s">
        <v>15</v>
      </c>
      <c r="F20" t="s">
        <v>16</v>
      </c>
      <c r="G20" t="s">
        <v>23</v>
      </c>
      <c r="H20">
        <v>58</v>
      </c>
      <c r="I20" s="1">
        <v>37755</v>
      </c>
      <c r="J20" s="9">
        <f>DAY(TBL_Employees[[#This Row],[Hire Date]])</f>
        <v>14</v>
      </c>
      <c r="K20" s="9">
        <f>MONTH(TBL_Employees[[#This Row],[Hire Date]])</f>
        <v>5</v>
      </c>
      <c r="L20" s="9" t="str">
        <f>UPPER(TEXT(DATE(2025,TBL_Employees[[#This Row],[Month]],1), "mmm"))</f>
        <v>MAY</v>
      </c>
      <c r="M20" s="11">
        <f>YEAR(TBL_Employees[[#This Row],[Hire Date]])</f>
        <v>2003</v>
      </c>
      <c r="N20" s="2">
        <v>173071</v>
      </c>
      <c r="O20" s="2" t="str">
        <f>IF(TBL_Employees[[#This Row],[ Annual Salary]]&lt;70000,"Low Income",IF(AND(TBL_Employees[[#This Row],[ Annual Salary]]&gt;=70000,TBL_Employees[[#This Row],[ Annual Salary]]&lt;=140000),"Middle Income","High Income" ))</f>
        <v>High Income</v>
      </c>
      <c r="P20" s="3">
        <v>0.28999999999999998</v>
      </c>
      <c r="Q20" s="13">
        <f>TBL_Employees[[#This Row],[Bonus %]]*TBL_Employees[[#This Row],[ Annual Salary]]</f>
        <v>50190.59</v>
      </c>
      <c r="R20" t="s">
        <v>18</v>
      </c>
      <c r="S20" t="s">
        <v>28</v>
      </c>
      <c r="T20" s="1" t="s">
        <v>20</v>
      </c>
      <c r="U20" t="str">
        <f>IF(TBL_Employees[[#This Row],[Exit Date]]="","Employed","Resign")</f>
        <v>Employed</v>
      </c>
    </row>
    <row r="21" spans="1:21" x14ac:dyDescent="0.35">
      <c r="A21" t="s">
        <v>853</v>
      </c>
      <c r="B21" t="s">
        <v>854</v>
      </c>
      <c r="C21" t="s">
        <v>41</v>
      </c>
      <c r="D21" t="s">
        <v>64</v>
      </c>
      <c r="E21" t="s">
        <v>35</v>
      </c>
      <c r="F21" t="s">
        <v>27</v>
      </c>
      <c r="G21" t="s">
        <v>50</v>
      </c>
      <c r="H21">
        <v>38</v>
      </c>
      <c r="I21" s="1">
        <v>39634</v>
      </c>
      <c r="J21" s="9">
        <f>DAY(TBL_Employees[[#This Row],[Hire Date]])</f>
        <v>5</v>
      </c>
      <c r="K21" s="9">
        <f>MONTH(TBL_Employees[[#This Row],[Hire Date]])</f>
        <v>7</v>
      </c>
      <c r="L21" s="9" t="str">
        <f>UPPER(TEXT(DATE(2025,TBL_Employees[[#This Row],[Month]],1), "mmm"))</f>
        <v>JUL</v>
      </c>
      <c r="M21" s="11">
        <f>YEAR(TBL_Employees[[#This Row],[Hire Date]])</f>
        <v>2008</v>
      </c>
      <c r="N21" s="2">
        <v>78056</v>
      </c>
      <c r="O21" s="2" t="str">
        <f>IF(TBL_Employees[[#This Row],[ Annual Salary]]&lt;70000,"Low Income",IF(AND(TBL_Employees[[#This Row],[ Annual Salary]]&gt;=70000,TBL_Employees[[#This Row],[ Annual Salary]]&lt;=140000),"Middle Income","High Income" ))</f>
        <v>Middle Income</v>
      </c>
      <c r="P21" s="3">
        <v>0</v>
      </c>
      <c r="Q21" s="13">
        <f>TBL_Employees[[#This Row],[Bonus %]]*TBL_Employees[[#This Row],[ Annual Salary]]</f>
        <v>0</v>
      </c>
      <c r="R21" t="s">
        <v>51</v>
      </c>
      <c r="S21" t="s">
        <v>52</v>
      </c>
      <c r="T21" s="1" t="s">
        <v>20</v>
      </c>
      <c r="U21" t="str">
        <f>IF(TBL_Employees[[#This Row],[Exit Date]]="","Employed","Resign")</f>
        <v>Employed</v>
      </c>
    </row>
    <row r="22" spans="1:21" x14ac:dyDescent="0.35">
      <c r="A22" t="s">
        <v>858</v>
      </c>
      <c r="B22" t="s">
        <v>859</v>
      </c>
      <c r="C22" t="s">
        <v>67</v>
      </c>
      <c r="D22" t="s">
        <v>64</v>
      </c>
      <c r="E22" t="s">
        <v>15</v>
      </c>
      <c r="F22" t="s">
        <v>16</v>
      </c>
      <c r="G22" t="s">
        <v>50</v>
      </c>
      <c r="H22">
        <v>55</v>
      </c>
      <c r="I22" s="1">
        <v>35242</v>
      </c>
      <c r="J22" s="9">
        <f>DAY(TBL_Employees[[#This Row],[Hire Date]])</f>
        <v>26</v>
      </c>
      <c r="K22" s="9">
        <f>MONTH(TBL_Employees[[#This Row],[Hire Date]])</f>
        <v>6</v>
      </c>
      <c r="L22" s="9" t="str">
        <f>UPPER(TEXT(DATE(2025,TBL_Employees[[#This Row],[Month]],1), "mmm"))</f>
        <v>JUN</v>
      </c>
      <c r="M22" s="11">
        <f>YEAR(TBL_Employees[[#This Row],[Hire Date]])</f>
        <v>1996</v>
      </c>
      <c r="N22" s="2">
        <v>48687</v>
      </c>
      <c r="O22" s="2" t="str">
        <f>IF(TBL_Employees[[#This Row],[ Annual Salary]]&lt;70000,"Low Income",IF(AND(TBL_Employees[[#This Row],[ Annual Salary]]&gt;=70000,TBL_Employees[[#This Row],[ Annual Salary]]&lt;=140000),"Middle Income","High Income" ))</f>
        <v>Low Income</v>
      </c>
      <c r="P22" s="3">
        <v>0</v>
      </c>
      <c r="Q22" s="13">
        <f>TBL_Employees[[#This Row],[Bonus %]]*TBL_Employees[[#This Row],[ Annual Salary]]</f>
        <v>0</v>
      </c>
      <c r="R22" t="s">
        <v>51</v>
      </c>
      <c r="S22" t="s">
        <v>65</v>
      </c>
      <c r="T22" s="1" t="s">
        <v>20</v>
      </c>
      <c r="U22" t="str">
        <f>IF(TBL_Employees[[#This Row],[Exit Date]]="","Employed","Resign")</f>
        <v>Employed</v>
      </c>
    </row>
    <row r="23" spans="1:21" x14ac:dyDescent="0.35">
      <c r="A23" t="s">
        <v>875</v>
      </c>
      <c r="B23" t="s">
        <v>876</v>
      </c>
      <c r="C23" t="s">
        <v>41</v>
      </c>
      <c r="D23" t="s">
        <v>64</v>
      </c>
      <c r="E23" t="s">
        <v>31</v>
      </c>
      <c r="F23" t="s">
        <v>16</v>
      </c>
      <c r="G23" t="s">
        <v>50</v>
      </c>
      <c r="H23">
        <v>41</v>
      </c>
      <c r="I23" s="1">
        <v>42533</v>
      </c>
      <c r="J23" s="9">
        <f>DAY(TBL_Employees[[#This Row],[Hire Date]])</f>
        <v>12</v>
      </c>
      <c r="K23" s="9">
        <f>MONTH(TBL_Employees[[#This Row],[Hire Date]])</f>
        <v>6</v>
      </c>
      <c r="L23" s="9" t="str">
        <f>UPPER(TEXT(DATE(2025,TBL_Employees[[#This Row],[Month]],1), "mmm"))</f>
        <v>JUN</v>
      </c>
      <c r="M23" s="11">
        <f>YEAR(TBL_Employees[[#This Row],[Hire Date]])</f>
        <v>2016</v>
      </c>
      <c r="N23" s="2">
        <v>70165</v>
      </c>
      <c r="O23" s="2" t="str">
        <f>IF(TBL_Employees[[#This Row],[ Annual Salary]]&lt;70000,"Low Income",IF(AND(TBL_Employees[[#This Row],[ Annual Salary]]&gt;=70000,TBL_Employees[[#This Row],[ Annual Salary]]&lt;=140000),"Middle Income","High Income" ))</f>
        <v>Middle Income</v>
      </c>
      <c r="P23" s="3">
        <v>0</v>
      </c>
      <c r="Q23" s="13">
        <f>TBL_Employees[[#This Row],[Bonus %]]*TBL_Employees[[#This Row],[ Annual Salary]]</f>
        <v>0</v>
      </c>
      <c r="R23" t="s">
        <v>18</v>
      </c>
      <c r="S23" t="s">
        <v>28</v>
      </c>
      <c r="T23" s="1" t="s">
        <v>20</v>
      </c>
      <c r="U23" t="str">
        <f>IF(TBL_Employees[[#This Row],[Exit Date]]="","Employed","Resign")</f>
        <v>Employed</v>
      </c>
    </row>
    <row r="24" spans="1:21" x14ac:dyDescent="0.35">
      <c r="A24" t="s">
        <v>885</v>
      </c>
      <c r="B24" t="s">
        <v>886</v>
      </c>
      <c r="C24" t="s">
        <v>41</v>
      </c>
      <c r="D24" t="s">
        <v>64</v>
      </c>
      <c r="E24" t="s">
        <v>35</v>
      </c>
      <c r="F24" t="s">
        <v>27</v>
      </c>
      <c r="G24" t="s">
        <v>23</v>
      </c>
      <c r="H24">
        <v>40</v>
      </c>
      <c r="I24" s="1">
        <v>42384</v>
      </c>
      <c r="J24" s="9">
        <f>DAY(TBL_Employees[[#This Row],[Hire Date]])</f>
        <v>15</v>
      </c>
      <c r="K24" s="9">
        <f>MONTH(TBL_Employees[[#This Row],[Hire Date]])</f>
        <v>1</v>
      </c>
      <c r="L24" s="9" t="str">
        <f>UPPER(TEXT(DATE(2025,TBL_Employees[[#This Row],[Month]],1), "mmm"))</f>
        <v>JAN</v>
      </c>
      <c r="M24" s="11">
        <f>YEAR(TBL_Employees[[#This Row],[Hire Date]])</f>
        <v>2016</v>
      </c>
      <c r="N24" s="2">
        <v>89984</v>
      </c>
      <c r="O24" s="2" t="str">
        <f>IF(TBL_Employees[[#This Row],[ Annual Salary]]&lt;70000,"Low Income",IF(AND(TBL_Employees[[#This Row],[ Annual Salary]]&gt;=70000,TBL_Employees[[#This Row],[ Annual Salary]]&lt;=140000),"Middle Income","High Income" ))</f>
        <v>Middle Income</v>
      </c>
      <c r="P24" s="3">
        <v>0</v>
      </c>
      <c r="Q24" s="13">
        <f>TBL_Employees[[#This Row],[Bonus %]]*TBL_Employees[[#This Row],[ Annual Salary]]</f>
        <v>0</v>
      </c>
      <c r="R24" t="s">
        <v>32</v>
      </c>
      <c r="S24" t="s">
        <v>33</v>
      </c>
      <c r="T24" s="1" t="s">
        <v>20</v>
      </c>
      <c r="U24" t="str">
        <f>IF(TBL_Employees[[#This Row],[Exit Date]]="","Employed","Resign")</f>
        <v>Employed</v>
      </c>
    </row>
    <row r="25" spans="1:21" x14ac:dyDescent="0.35">
      <c r="A25" t="s">
        <v>891</v>
      </c>
      <c r="B25" t="s">
        <v>892</v>
      </c>
      <c r="C25" t="s">
        <v>41</v>
      </c>
      <c r="D25" t="s">
        <v>64</v>
      </c>
      <c r="E25" t="s">
        <v>43</v>
      </c>
      <c r="F25" t="s">
        <v>27</v>
      </c>
      <c r="G25" t="s">
        <v>17</v>
      </c>
      <c r="H25">
        <v>27</v>
      </c>
      <c r="I25" s="1">
        <v>44482</v>
      </c>
      <c r="J25" s="9">
        <f>DAY(TBL_Employees[[#This Row],[Hire Date]])</f>
        <v>13</v>
      </c>
      <c r="K25" s="9">
        <f>MONTH(TBL_Employees[[#This Row],[Hire Date]])</f>
        <v>10</v>
      </c>
      <c r="L25" s="9" t="str">
        <f>UPPER(TEXT(DATE(2025,TBL_Employees[[#This Row],[Month]],1), "mmm"))</f>
        <v>OCT</v>
      </c>
      <c r="M25" s="11">
        <f>YEAR(TBL_Employees[[#This Row],[Hire Date]])</f>
        <v>2021</v>
      </c>
      <c r="N25" s="2">
        <v>74077</v>
      </c>
      <c r="O25" s="2" t="str">
        <f>IF(TBL_Employees[[#This Row],[ Annual Salary]]&lt;70000,"Low Income",IF(AND(TBL_Employees[[#This Row],[ Annual Salary]]&gt;=70000,TBL_Employees[[#This Row],[ Annual Salary]]&lt;=140000),"Middle Income","High Income" ))</f>
        <v>Middle Income</v>
      </c>
      <c r="P25" s="3">
        <v>0</v>
      </c>
      <c r="Q25" s="13">
        <f>TBL_Employees[[#This Row],[Bonus %]]*TBL_Employees[[#This Row],[ Annual Salary]]</f>
        <v>0</v>
      </c>
      <c r="R25" t="s">
        <v>18</v>
      </c>
      <c r="S25" t="s">
        <v>62</v>
      </c>
      <c r="T25" s="1" t="s">
        <v>20</v>
      </c>
      <c r="U25" t="str">
        <f>IF(TBL_Employees[[#This Row],[Exit Date]]="","Employed","Resign")</f>
        <v>Employed</v>
      </c>
    </row>
    <row r="26" spans="1:21" x14ac:dyDescent="0.35">
      <c r="A26" t="s">
        <v>897</v>
      </c>
      <c r="B26" t="s">
        <v>898</v>
      </c>
      <c r="C26" t="s">
        <v>41</v>
      </c>
      <c r="D26" t="s">
        <v>64</v>
      </c>
      <c r="E26" t="s">
        <v>35</v>
      </c>
      <c r="F26" t="s">
        <v>27</v>
      </c>
      <c r="G26" t="s">
        <v>46</v>
      </c>
      <c r="H26">
        <v>51</v>
      </c>
      <c r="I26" s="1">
        <v>44113</v>
      </c>
      <c r="J26" s="9">
        <f>DAY(TBL_Employees[[#This Row],[Hire Date]])</f>
        <v>9</v>
      </c>
      <c r="K26" s="9">
        <f>MONTH(TBL_Employees[[#This Row],[Hire Date]])</f>
        <v>10</v>
      </c>
      <c r="L26" s="9" t="str">
        <f>UPPER(TEXT(DATE(2025,TBL_Employees[[#This Row],[Month]],1), "mmm"))</f>
        <v>OCT</v>
      </c>
      <c r="M26" s="11">
        <f>YEAR(TBL_Employees[[#This Row],[Hire Date]])</f>
        <v>2020</v>
      </c>
      <c r="N26" s="2">
        <v>91853</v>
      </c>
      <c r="O26" s="2" t="str">
        <f>IF(TBL_Employees[[#This Row],[ Annual Salary]]&lt;70000,"Low Income",IF(AND(TBL_Employees[[#This Row],[ Annual Salary]]&gt;=70000,TBL_Employees[[#This Row],[ Annual Salary]]&lt;=140000),"Middle Income","High Income" ))</f>
        <v>Middle Income</v>
      </c>
      <c r="P26" s="3">
        <v>0</v>
      </c>
      <c r="Q26" s="13">
        <f>TBL_Employees[[#This Row],[Bonus %]]*TBL_Employees[[#This Row],[ Annual Salary]]</f>
        <v>0</v>
      </c>
      <c r="R26" t="s">
        <v>18</v>
      </c>
      <c r="S26" t="s">
        <v>19</v>
      </c>
      <c r="T26" s="1" t="s">
        <v>20</v>
      </c>
      <c r="U26" t="str">
        <f>IF(TBL_Employees[[#This Row],[Exit Date]]="","Employed","Resign")</f>
        <v>Employed</v>
      </c>
    </row>
    <row r="27" spans="1:21" x14ac:dyDescent="0.35">
      <c r="A27" t="s">
        <v>912</v>
      </c>
      <c r="B27" t="s">
        <v>913</v>
      </c>
      <c r="C27" t="s">
        <v>60</v>
      </c>
      <c r="D27" t="s">
        <v>64</v>
      </c>
      <c r="E27" t="s">
        <v>35</v>
      </c>
      <c r="F27" t="s">
        <v>27</v>
      </c>
      <c r="G27" t="s">
        <v>23</v>
      </c>
      <c r="H27">
        <v>45</v>
      </c>
      <c r="I27" s="1">
        <v>39063</v>
      </c>
      <c r="J27" s="9">
        <f>DAY(TBL_Employees[[#This Row],[Hire Date]])</f>
        <v>12</v>
      </c>
      <c r="K27" s="9">
        <f>MONTH(TBL_Employees[[#This Row],[Hire Date]])</f>
        <v>12</v>
      </c>
      <c r="L27" s="9" t="str">
        <f>UPPER(TEXT(DATE(2025,TBL_Employees[[#This Row],[Month]],1), "mmm"))</f>
        <v>DEC</v>
      </c>
      <c r="M27" s="11">
        <f>YEAR(TBL_Employees[[#This Row],[Hire Date]])</f>
        <v>2006</v>
      </c>
      <c r="N27" s="2">
        <v>149537</v>
      </c>
      <c r="O27" s="2" t="str">
        <f>IF(TBL_Employees[[#This Row],[ Annual Salary]]&lt;70000,"Low Income",IF(AND(TBL_Employees[[#This Row],[ Annual Salary]]&gt;=70000,TBL_Employees[[#This Row],[ Annual Salary]]&lt;=140000),"Middle Income","High Income" ))</f>
        <v>High Income</v>
      </c>
      <c r="P27" s="3">
        <v>0.14000000000000001</v>
      </c>
      <c r="Q27" s="13">
        <f>TBL_Employees[[#This Row],[Bonus %]]*TBL_Employees[[#This Row],[ Annual Salary]]</f>
        <v>20935.18</v>
      </c>
      <c r="R27" t="s">
        <v>18</v>
      </c>
      <c r="S27" t="s">
        <v>62</v>
      </c>
      <c r="T27" s="1" t="s">
        <v>20</v>
      </c>
      <c r="U27" t="str">
        <f>IF(TBL_Employees[[#This Row],[Exit Date]]="","Employed","Resign")</f>
        <v>Employed</v>
      </c>
    </row>
    <row r="28" spans="1:21" x14ac:dyDescent="0.35">
      <c r="A28" t="s">
        <v>919</v>
      </c>
      <c r="B28" t="s">
        <v>920</v>
      </c>
      <c r="C28" t="s">
        <v>61</v>
      </c>
      <c r="D28" t="s">
        <v>64</v>
      </c>
      <c r="E28" t="s">
        <v>43</v>
      </c>
      <c r="F28" t="s">
        <v>27</v>
      </c>
      <c r="G28" t="s">
        <v>23</v>
      </c>
      <c r="H28">
        <v>40</v>
      </c>
      <c r="I28" s="1">
        <v>43147</v>
      </c>
      <c r="J28" s="9">
        <f>DAY(TBL_Employees[[#This Row],[Hire Date]])</f>
        <v>16</v>
      </c>
      <c r="K28" s="9">
        <f>MONTH(TBL_Employees[[#This Row],[Hire Date]])</f>
        <v>2</v>
      </c>
      <c r="L28" s="9" t="str">
        <f>UPPER(TEXT(DATE(2025,TBL_Employees[[#This Row],[Month]],1), "mmm"))</f>
        <v>FEB</v>
      </c>
      <c r="M28" s="11">
        <f>YEAR(TBL_Employees[[#This Row],[Hire Date]])</f>
        <v>2018</v>
      </c>
      <c r="N28" s="2">
        <v>120905</v>
      </c>
      <c r="O28" s="2" t="str">
        <f>IF(TBL_Employees[[#This Row],[ Annual Salary]]&lt;70000,"Low Income",IF(AND(TBL_Employees[[#This Row],[ Annual Salary]]&gt;=70000,TBL_Employees[[#This Row],[ Annual Salary]]&lt;=140000),"Middle Income","High Income" ))</f>
        <v>Middle Income</v>
      </c>
      <c r="P28" s="3">
        <v>0.05</v>
      </c>
      <c r="Q28" s="13">
        <f>TBL_Employees[[#This Row],[Bonus %]]*TBL_Employees[[#This Row],[ Annual Salary]]</f>
        <v>6045.25</v>
      </c>
      <c r="R28" t="s">
        <v>18</v>
      </c>
      <c r="S28" t="s">
        <v>62</v>
      </c>
      <c r="T28" s="1" t="s">
        <v>20</v>
      </c>
      <c r="U28" t="str">
        <f>IF(TBL_Employees[[#This Row],[Exit Date]]="","Employed","Resign")</f>
        <v>Employed</v>
      </c>
    </row>
    <row r="29" spans="1:21" x14ac:dyDescent="0.35">
      <c r="A29" t="s">
        <v>300</v>
      </c>
      <c r="B29" t="s">
        <v>935</v>
      </c>
      <c r="C29" t="s">
        <v>39</v>
      </c>
      <c r="D29" t="s">
        <v>64</v>
      </c>
      <c r="E29" t="s">
        <v>35</v>
      </c>
      <c r="F29" t="s">
        <v>27</v>
      </c>
      <c r="G29" t="s">
        <v>17</v>
      </c>
      <c r="H29">
        <v>29</v>
      </c>
      <c r="I29" s="1">
        <v>42785</v>
      </c>
      <c r="J29" s="9">
        <f>DAY(TBL_Employees[[#This Row],[Hire Date]])</f>
        <v>19</v>
      </c>
      <c r="K29" s="9">
        <f>MONTH(TBL_Employees[[#This Row],[Hire Date]])</f>
        <v>2</v>
      </c>
      <c r="L29" s="9" t="str">
        <f>UPPER(TEXT(DATE(2025,TBL_Employees[[#This Row],[Month]],1), "mmm"))</f>
        <v>FEB</v>
      </c>
      <c r="M29" s="11">
        <f>YEAR(TBL_Employees[[#This Row],[Hire Date]])</f>
        <v>2017</v>
      </c>
      <c r="N29" s="2">
        <v>181854</v>
      </c>
      <c r="O29" s="2" t="str">
        <f>IF(TBL_Employees[[#This Row],[ Annual Salary]]&lt;70000,"Low Income",IF(AND(TBL_Employees[[#This Row],[ Annual Salary]]&gt;=70000,TBL_Employees[[#This Row],[ Annual Salary]]&lt;=140000),"Middle Income","High Income" ))</f>
        <v>High Income</v>
      </c>
      <c r="P29" s="3">
        <v>0.28999999999999998</v>
      </c>
      <c r="Q29" s="13">
        <f>TBL_Employees[[#This Row],[Bonus %]]*TBL_Employees[[#This Row],[ Annual Salary]]</f>
        <v>52737.659999999996</v>
      </c>
      <c r="R29" t="s">
        <v>18</v>
      </c>
      <c r="S29" t="s">
        <v>62</v>
      </c>
      <c r="T29" s="1">
        <v>43945</v>
      </c>
      <c r="U29" t="str">
        <f>IF(TBL_Employees[[#This Row],[Exit Date]]="","Employed","Resign")</f>
        <v>Resign</v>
      </c>
    </row>
    <row r="30" spans="1:21" x14ac:dyDescent="0.35">
      <c r="A30" t="s">
        <v>316</v>
      </c>
      <c r="B30" t="s">
        <v>962</v>
      </c>
      <c r="C30" t="s">
        <v>41</v>
      </c>
      <c r="D30" t="s">
        <v>64</v>
      </c>
      <c r="E30" t="s">
        <v>15</v>
      </c>
      <c r="F30" t="s">
        <v>27</v>
      </c>
      <c r="G30" t="s">
        <v>50</v>
      </c>
      <c r="H30">
        <v>58</v>
      </c>
      <c r="I30" s="1">
        <v>34592</v>
      </c>
      <c r="J30" s="9">
        <f>DAY(TBL_Employees[[#This Row],[Hire Date]])</f>
        <v>15</v>
      </c>
      <c r="K30" s="9">
        <f>MONTH(TBL_Employees[[#This Row],[Hire Date]])</f>
        <v>9</v>
      </c>
      <c r="L30" s="9" t="str">
        <f>UPPER(TEXT(DATE(2025,TBL_Employees[[#This Row],[Month]],1), "mmm"))</f>
        <v>SEP</v>
      </c>
      <c r="M30" s="11">
        <f>YEAR(TBL_Employees[[#This Row],[Hire Date]])</f>
        <v>1994</v>
      </c>
      <c r="N30" s="2">
        <v>98769</v>
      </c>
      <c r="O30" s="2" t="str">
        <f>IF(TBL_Employees[[#This Row],[ Annual Salary]]&lt;70000,"Low Income",IF(AND(TBL_Employees[[#This Row],[ Annual Salary]]&gt;=70000,TBL_Employees[[#This Row],[ Annual Salary]]&lt;=140000),"Middle Income","High Income" ))</f>
        <v>Middle Income</v>
      </c>
      <c r="P30" s="3">
        <v>0</v>
      </c>
      <c r="Q30" s="13">
        <f>TBL_Employees[[#This Row],[Bonus %]]*TBL_Employees[[#This Row],[ Annual Salary]]</f>
        <v>0</v>
      </c>
      <c r="R30" t="s">
        <v>51</v>
      </c>
      <c r="S30" t="s">
        <v>65</v>
      </c>
      <c r="T30" s="1">
        <v>42646</v>
      </c>
      <c r="U30" t="str">
        <f>IF(TBL_Employees[[#This Row],[Exit Date]]="","Employed","Resign")</f>
        <v>Resign</v>
      </c>
    </row>
    <row r="31" spans="1:21" x14ac:dyDescent="0.35">
      <c r="A31" t="s">
        <v>965</v>
      </c>
      <c r="B31" t="s">
        <v>966</v>
      </c>
      <c r="C31" t="s">
        <v>39</v>
      </c>
      <c r="D31" t="s">
        <v>64</v>
      </c>
      <c r="E31" t="s">
        <v>15</v>
      </c>
      <c r="F31" t="s">
        <v>27</v>
      </c>
      <c r="G31" t="s">
        <v>17</v>
      </c>
      <c r="H31">
        <v>36</v>
      </c>
      <c r="I31" s="1">
        <v>42616</v>
      </c>
      <c r="J31" s="9">
        <f>DAY(TBL_Employees[[#This Row],[Hire Date]])</f>
        <v>3</v>
      </c>
      <c r="K31" s="9">
        <f>MONTH(TBL_Employees[[#This Row],[Hire Date]])</f>
        <v>9</v>
      </c>
      <c r="L31" s="9" t="str">
        <f>UPPER(TEXT(DATE(2025,TBL_Employees[[#This Row],[Month]],1), "mmm"))</f>
        <v>SEP</v>
      </c>
      <c r="M31" s="11">
        <f>YEAR(TBL_Employees[[#This Row],[Hire Date]])</f>
        <v>2016</v>
      </c>
      <c r="N31" s="2">
        <v>150399</v>
      </c>
      <c r="O31" s="2" t="str">
        <f>IF(TBL_Employees[[#This Row],[ Annual Salary]]&lt;70000,"Low Income",IF(AND(TBL_Employees[[#This Row],[ Annual Salary]]&gt;=70000,TBL_Employees[[#This Row],[ Annual Salary]]&lt;=140000),"Middle Income","High Income" ))</f>
        <v>High Income</v>
      </c>
      <c r="P31" s="3">
        <v>0.28000000000000003</v>
      </c>
      <c r="Q31" s="13">
        <f>TBL_Employees[[#This Row],[Bonus %]]*TBL_Employees[[#This Row],[ Annual Salary]]</f>
        <v>42111.72</v>
      </c>
      <c r="R31" t="s">
        <v>18</v>
      </c>
      <c r="S31" t="s">
        <v>19</v>
      </c>
      <c r="T31" s="1" t="s">
        <v>20</v>
      </c>
      <c r="U31" t="str">
        <f>IF(TBL_Employees[[#This Row],[Exit Date]]="","Employed","Resign")</f>
        <v>Employed</v>
      </c>
    </row>
    <row r="32" spans="1:21" x14ac:dyDescent="0.35">
      <c r="A32" t="s">
        <v>988</v>
      </c>
      <c r="B32" t="s">
        <v>989</v>
      </c>
      <c r="C32" t="s">
        <v>61</v>
      </c>
      <c r="D32" t="s">
        <v>64</v>
      </c>
      <c r="E32" t="s">
        <v>43</v>
      </c>
      <c r="F32" t="s">
        <v>27</v>
      </c>
      <c r="G32" t="s">
        <v>23</v>
      </c>
      <c r="H32">
        <v>63</v>
      </c>
      <c r="I32" s="1">
        <v>42214</v>
      </c>
      <c r="J32" s="9">
        <f>DAY(TBL_Employees[[#This Row],[Hire Date]])</f>
        <v>29</v>
      </c>
      <c r="K32" s="9">
        <f>MONTH(TBL_Employees[[#This Row],[Hire Date]])</f>
        <v>7</v>
      </c>
      <c r="L32" s="9" t="str">
        <f>UPPER(TEXT(DATE(2025,TBL_Employees[[#This Row],[Month]],1), "mmm"))</f>
        <v>JUL</v>
      </c>
      <c r="M32" s="11">
        <f>YEAR(TBL_Employees[[#This Row],[Hire Date]])</f>
        <v>2015</v>
      </c>
      <c r="N32" s="2">
        <v>103724</v>
      </c>
      <c r="O32" s="2" t="str">
        <f>IF(TBL_Employees[[#This Row],[ Annual Salary]]&lt;70000,"Low Income",IF(AND(TBL_Employees[[#This Row],[ Annual Salary]]&gt;=70000,TBL_Employees[[#This Row],[ Annual Salary]]&lt;=140000),"Middle Income","High Income" ))</f>
        <v>Middle Income</v>
      </c>
      <c r="P32" s="3">
        <v>0.05</v>
      </c>
      <c r="Q32" s="13">
        <f>TBL_Employees[[#This Row],[Bonus %]]*TBL_Employees[[#This Row],[ Annual Salary]]</f>
        <v>5186.2000000000007</v>
      </c>
      <c r="R32" t="s">
        <v>32</v>
      </c>
      <c r="S32" t="s">
        <v>73</v>
      </c>
      <c r="T32" s="1" t="s">
        <v>20</v>
      </c>
      <c r="U32" t="str">
        <f>IF(TBL_Employees[[#This Row],[Exit Date]]="","Employed","Resign")</f>
        <v>Employed</v>
      </c>
    </row>
    <row r="33" spans="1:21" x14ac:dyDescent="0.35">
      <c r="A33" t="s">
        <v>301</v>
      </c>
      <c r="B33" t="s">
        <v>998</v>
      </c>
      <c r="C33" t="s">
        <v>60</v>
      </c>
      <c r="D33" t="s">
        <v>64</v>
      </c>
      <c r="E33" t="s">
        <v>15</v>
      </c>
      <c r="F33" t="s">
        <v>16</v>
      </c>
      <c r="G33" t="s">
        <v>23</v>
      </c>
      <c r="H33">
        <v>55</v>
      </c>
      <c r="I33" s="1">
        <v>38888</v>
      </c>
      <c r="J33" s="9">
        <f>DAY(TBL_Employees[[#This Row],[Hire Date]])</f>
        <v>20</v>
      </c>
      <c r="K33" s="9">
        <f>MONTH(TBL_Employees[[#This Row],[Hire Date]])</f>
        <v>6</v>
      </c>
      <c r="L33" s="9" t="str">
        <f>UPPER(TEXT(DATE(2025,TBL_Employees[[#This Row],[Month]],1), "mmm"))</f>
        <v>JUN</v>
      </c>
      <c r="M33" s="11">
        <f>YEAR(TBL_Employees[[#This Row],[Hire Date]])</f>
        <v>2006</v>
      </c>
      <c r="N33" s="2">
        <v>142628</v>
      </c>
      <c r="O33" s="2" t="str">
        <f>IF(TBL_Employees[[#This Row],[ Annual Salary]]&lt;70000,"Low Income",IF(AND(TBL_Employees[[#This Row],[ Annual Salary]]&gt;=70000,TBL_Employees[[#This Row],[ Annual Salary]]&lt;=140000),"Middle Income","High Income" ))</f>
        <v>High Income</v>
      </c>
      <c r="P33" s="3">
        <v>0.12</v>
      </c>
      <c r="Q33" s="13">
        <f>TBL_Employees[[#This Row],[Bonus %]]*TBL_Employees[[#This Row],[ Annual Salary]]</f>
        <v>17115.36</v>
      </c>
      <c r="R33" t="s">
        <v>32</v>
      </c>
      <c r="S33" t="s">
        <v>79</v>
      </c>
      <c r="T33" s="1" t="s">
        <v>20</v>
      </c>
      <c r="U33" t="str">
        <f>IF(TBL_Employees[[#This Row],[Exit Date]]="","Employed","Resign")</f>
        <v>Employed</v>
      </c>
    </row>
    <row r="34" spans="1:21" x14ac:dyDescent="0.35">
      <c r="A34" t="s">
        <v>1023</v>
      </c>
      <c r="B34" t="s">
        <v>1024</v>
      </c>
      <c r="C34" t="s">
        <v>60</v>
      </c>
      <c r="D34" t="s">
        <v>64</v>
      </c>
      <c r="E34" t="s">
        <v>43</v>
      </c>
      <c r="F34" t="s">
        <v>27</v>
      </c>
      <c r="G34" t="s">
        <v>50</v>
      </c>
      <c r="H34">
        <v>40</v>
      </c>
      <c r="I34" s="1">
        <v>43488</v>
      </c>
      <c r="J34" s="9">
        <f>DAY(TBL_Employees[[#This Row],[Hire Date]])</f>
        <v>23</v>
      </c>
      <c r="K34" s="9">
        <f>MONTH(TBL_Employees[[#This Row],[Hire Date]])</f>
        <v>1</v>
      </c>
      <c r="L34" s="9" t="str">
        <f>UPPER(TEXT(DATE(2025,TBL_Employees[[#This Row],[Month]],1), "mmm"))</f>
        <v>JAN</v>
      </c>
      <c r="M34" s="11">
        <f>YEAR(TBL_Employees[[#This Row],[Hire Date]])</f>
        <v>2019</v>
      </c>
      <c r="N34" s="2">
        <v>159031</v>
      </c>
      <c r="O34" s="2" t="str">
        <f>IF(TBL_Employees[[#This Row],[ Annual Salary]]&lt;70000,"Low Income",IF(AND(TBL_Employees[[#This Row],[ Annual Salary]]&gt;=70000,TBL_Employees[[#This Row],[ Annual Salary]]&lt;=140000),"Middle Income","High Income" ))</f>
        <v>High Income</v>
      </c>
      <c r="P34" s="3">
        <v>0.1</v>
      </c>
      <c r="Q34" s="13">
        <f>TBL_Employees[[#This Row],[Bonus %]]*TBL_Employees[[#This Row],[ Annual Salary]]</f>
        <v>15903.1</v>
      </c>
      <c r="R34" t="s">
        <v>18</v>
      </c>
      <c r="S34" t="s">
        <v>44</v>
      </c>
      <c r="T34" s="1" t="s">
        <v>20</v>
      </c>
      <c r="U34" t="str">
        <f>IF(TBL_Employees[[#This Row],[Exit Date]]="","Employed","Resign")</f>
        <v>Employed</v>
      </c>
    </row>
    <row r="35" spans="1:21" x14ac:dyDescent="0.35">
      <c r="A35" t="s">
        <v>1029</v>
      </c>
      <c r="B35" t="s">
        <v>1030</v>
      </c>
      <c r="C35" t="s">
        <v>39</v>
      </c>
      <c r="D35" t="s">
        <v>64</v>
      </c>
      <c r="E35" t="s">
        <v>35</v>
      </c>
      <c r="F35" t="s">
        <v>27</v>
      </c>
      <c r="G35" t="s">
        <v>23</v>
      </c>
      <c r="H35">
        <v>55</v>
      </c>
      <c r="I35" s="1">
        <v>40340</v>
      </c>
      <c r="J35" s="9">
        <f>DAY(TBL_Employees[[#This Row],[Hire Date]])</f>
        <v>11</v>
      </c>
      <c r="K35" s="9">
        <f>MONTH(TBL_Employees[[#This Row],[Hire Date]])</f>
        <v>6</v>
      </c>
      <c r="L35" s="9" t="str">
        <f>UPPER(TEXT(DATE(2025,TBL_Employees[[#This Row],[Month]],1), "mmm"))</f>
        <v>JUN</v>
      </c>
      <c r="M35" s="11">
        <f>YEAR(TBL_Employees[[#This Row],[Hire Date]])</f>
        <v>2010</v>
      </c>
      <c r="N35" s="2">
        <v>187389</v>
      </c>
      <c r="O35" s="2" t="str">
        <f>IF(TBL_Employees[[#This Row],[ Annual Salary]]&lt;70000,"Low Income",IF(AND(TBL_Employees[[#This Row],[ Annual Salary]]&gt;=70000,TBL_Employees[[#This Row],[ Annual Salary]]&lt;=140000),"Middle Income","High Income" ))</f>
        <v>High Income</v>
      </c>
      <c r="P35" s="3">
        <v>0.25</v>
      </c>
      <c r="Q35" s="13">
        <f>TBL_Employees[[#This Row],[Bonus %]]*TBL_Employees[[#This Row],[ Annual Salary]]</f>
        <v>46847.25</v>
      </c>
      <c r="R35" t="s">
        <v>32</v>
      </c>
      <c r="S35" t="s">
        <v>33</v>
      </c>
      <c r="T35" s="1" t="s">
        <v>20</v>
      </c>
      <c r="U35" t="str">
        <f>IF(TBL_Employees[[#This Row],[Exit Date]]="","Employed","Resign")</f>
        <v>Employed</v>
      </c>
    </row>
    <row r="36" spans="1:21" x14ac:dyDescent="0.35">
      <c r="A36" t="s">
        <v>104</v>
      </c>
      <c r="B36" t="s">
        <v>1032</v>
      </c>
      <c r="C36" t="s">
        <v>41</v>
      </c>
      <c r="D36" t="s">
        <v>64</v>
      </c>
      <c r="E36" t="s">
        <v>15</v>
      </c>
      <c r="F36" t="s">
        <v>27</v>
      </c>
      <c r="G36" t="s">
        <v>23</v>
      </c>
      <c r="H36">
        <v>34</v>
      </c>
      <c r="I36" s="1">
        <v>40750</v>
      </c>
      <c r="J36" s="9">
        <f>DAY(TBL_Employees[[#This Row],[Hire Date]])</f>
        <v>26</v>
      </c>
      <c r="K36" s="9">
        <f>MONTH(TBL_Employees[[#This Row],[Hire Date]])</f>
        <v>7</v>
      </c>
      <c r="L36" s="9" t="str">
        <f>UPPER(TEXT(DATE(2025,TBL_Employees[[#This Row],[Month]],1), "mmm"))</f>
        <v>JUL</v>
      </c>
      <c r="M36" s="11">
        <f>YEAR(TBL_Employees[[#This Row],[Hire Date]])</f>
        <v>2011</v>
      </c>
      <c r="N36" s="2">
        <v>97231</v>
      </c>
      <c r="O36" s="2" t="str">
        <f>IF(TBL_Employees[[#This Row],[ Annual Salary]]&lt;70000,"Low Income",IF(AND(TBL_Employees[[#This Row],[ Annual Salary]]&gt;=70000,TBL_Employees[[#This Row],[ Annual Salary]]&lt;=140000),"Middle Income","High Income" ))</f>
        <v>Middle Income</v>
      </c>
      <c r="P36" s="3">
        <v>0</v>
      </c>
      <c r="Q36" s="13">
        <f>TBL_Employees[[#This Row],[Bonus %]]*TBL_Employees[[#This Row],[ Annual Salary]]</f>
        <v>0</v>
      </c>
      <c r="R36" t="s">
        <v>32</v>
      </c>
      <c r="S36" t="s">
        <v>59</v>
      </c>
      <c r="T36" s="1" t="s">
        <v>20</v>
      </c>
      <c r="U36" t="str">
        <f>IF(TBL_Employees[[#This Row],[Exit Date]]="","Employed","Resign")</f>
        <v>Employed</v>
      </c>
    </row>
    <row r="37" spans="1:21" x14ac:dyDescent="0.35">
      <c r="A37" t="s">
        <v>1052</v>
      </c>
      <c r="B37" t="s">
        <v>1053</v>
      </c>
      <c r="C37" t="s">
        <v>63</v>
      </c>
      <c r="D37" t="s">
        <v>64</v>
      </c>
      <c r="E37" t="s">
        <v>35</v>
      </c>
      <c r="F37" t="s">
        <v>27</v>
      </c>
      <c r="G37" t="s">
        <v>17</v>
      </c>
      <c r="H37">
        <v>43</v>
      </c>
      <c r="I37" s="1">
        <v>43028</v>
      </c>
      <c r="J37" s="9">
        <f>DAY(TBL_Employees[[#This Row],[Hire Date]])</f>
        <v>20</v>
      </c>
      <c r="K37" s="9">
        <f>MONTH(TBL_Employees[[#This Row],[Hire Date]])</f>
        <v>10</v>
      </c>
      <c r="L37" s="9" t="str">
        <f>UPPER(TEXT(DATE(2025,TBL_Employees[[#This Row],[Month]],1), "mmm"))</f>
        <v>OCT</v>
      </c>
      <c r="M37" s="11">
        <f>YEAR(TBL_Employees[[#This Row],[Hire Date]])</f>
        <v>2017</v>
      </c>
      <c r="N37" s="2">
        <v>56555</v>
      </c>
      <c r="O37" s="2" t="str">
        <f>IF(TBL_Employees[[#This Row],[ Annual Salary]]&lt;70000,"Low Income",IF(AND(TBL_Employees[[#This Row],[ Annual Salary]]&gt;=70000,TBL_Employees[[#This Row],[ Annual Salary]]&lt;=140000),"Middle Income","High Income" ))</f>
        <v>Low Income</v>
      </c>
      <c r="P37" s="3">
        <v>0</v>
      </c>
      <c r="Q37" s="13">
        <f>TBL_Employees[[#This Row],[Bonus %]]*TBL_Employees[[#This Row],[ Annual Salary]]</f>
        <v>0</v>
      </c>
      <c r="R37" t="s">
        <v>18</v>
      </c>
      <c r="S37" t="s">
        <v>38</v>
      </c>
      <c r="T37" s="1" t="s">
        <v>20</v>
      </c>
      <c r="U37" t="str">
        <f>IF(TBL_Employees[[#This Row],[Exit Date]]="","Employed","Resign")</f>
        <v>Employed</v>
      </c>
    </row>
    <row r="38" spans="1:21" x14ac:dyDescent="0.35">
      <c r="A38" t="s">
        <v>239</v>
      </c>
      <c r="B38" t="s">
        <v>1074</v>
      </c>
      <c r="C38" t="s">
        <v>39</v>
      </c>
      <c r="D38" t="s">
        <v>64</v>
      </c>
      <c r="E38" t="s">
        <v>43</v>
      </c>
      <c r="F38" t="s">
        <v>16</v>
      </c>
      <c r="G38" t="s">
        <v>23</v>
      </c>
      <c r="H38">
        <v>55</v>
      </c>
      <c r="I38" s="1">
        <v>40468</v>
      </c>
      <c r="J38" s="9">
        <f>DAY(TBL_Employees[[#This Row],[Hire Date]])</f>
        <v>17</v>
      </c>
      <c r="K38" s="9">
        <f>MONTH(TBL_Employees[[#This Row],[Hire Date]])</f>
        <v>10</v>
      </c>
      <c r="L38" s="9" t="str">
        <f>UPPER(TEXT(DATE(2025,TBL_Employees[[#This Row],[Month]],1), "mmm"))</f>
        <v>OCT</v>
      </c>
      <c r="M38" s="11">
        <f>YEAR(TBL_Employees[[#This Row],[Hire Date]])</f>
        <v>2010</v>
      </c>
      <c r="N38" s="2">
        <v>188727</v>
      </c>
      <c r="O38" s="2" t="str">
        <f>IF(TBL_Employees[[#This Row],[ Annual Salary]]&lt;70000,"Low Income",IF(AND(TBL_Employees[[#This Row],[ Annual Salary]]&gt;=70000,TBL_Employees[[#This Row],[ Annual Salary]]&lt;=140000),"Middle Income","High Income" ))</f>
        <v>High Income</v>
      </c>
      <c r="P38" s="3">
        <v>0.23</v>
      </c>
      <c r="Q38" s="13">
        <f>TBL_Employees[[#This Row],[Bonus %]]*TBL_Employees[[#This Row],[ Annual Salary]]</f>
        <v>43407.21</v>
      </c>
      <c r="R38" t="s">
        <v>32</v>
      </c>
      <c r="S38" t="s">
        <v>33</v>
      </c>
      <c r="T38" s="1" t="s">
        <v>20</v>
      </c>
      <c r="U38" t="str">
        <f>IF(TBL_Employees[[#This Row],[Exit Date]]="","Employed","Resign")</f>
        <v>Employed</v>
      </c>
    </row>
    <row r="39" spans="1:21" x14ac:dyDescent="0.35">
      <c r="A39" t="s">
        <v>1078</v>
      </c>
      <c r="B39" t="s">
        <v>327</v>
      </c>
      <c r="C39" t="s">
        <v>67</v>
      </c>
      <c r="D39" t="s">
        <v>64</v>
      </c>
      <c r="E39" t="s">
        <v>31</v>
      </c>
      <c r="F39" t="s">
        <v>16</v>
      </c>
      <c r="G39" t="s">
        <v>50</v>
      </c>
      <c r="H39">
        <v>56</v>
      </c>
      <c r="I39" s="1">
        <v>34802</v>
      </c>
      <c r="J39" s="9">
        <f>DAY(TBL_Employees[[#This Row],[Hire Date]])</f>
        <v>13</v>
      </c>
      <c r="K39" s="9">
        <f>MONTH(TBL_Employees[[#This Row],[Hire Date]])</f>
        <v>4</v>
      </c>
      <c r="L39" s="9" t="str">
        <f>UPPER(TEXT(DATE(2025,TBL_Employees[[#This Row],[Month]],1), "mmm"))</f>
        <v>APR</v>
      </c>
      <c r="M39" s="11">
        <f>YEAR(TBL_Employees[[#This Row],[Hire Date]])</f>
        <v>1995</v>
      </c>
      <c r="N39" s="2">
        <v>50857</v>
      </c>
      <c r="O39" s="2" t="str">
        <f>IF(TBL_Employees[[#This Row],[ Annual Salary]]&lt;70000,"Low Income",IF(AND(TBL_Employees[[#This Row],[ Annual Salary]]&gt;=70000,TBL_Employees[[#This Row],[ Annual Salary]]&lt;=140000),"Middle Income","High Income" ))</f>
        <v>Low Income</v>
      </c>
      <c r="P39" s="3">
        <v>0</v>
      </c>
      <c r="Q39" s="13">
        <f>TBL_Employees[[#This Row],[Bonus %]]*TBL_Employees[[#This Row],[ Annual Salary]]</f>
        <v>0</v>
      </c>
      <c r="R39" t="s">
        <v>51</v>
      </c>
      <c r="S39" t="s">
        <v>80</v>
      </c>
      <c r="T39" s="1" t="s">
        <v>20</v>
      </c>
      <c r="U39" t="str">
        <f>IF(TBL_Employees[[#This Row],[Exit Date]]="","Employed","Resign")</f>
        <v>Employed</v>
      </c>
    </row>
    <row r="40" spans="1:21" x14ac:dyDescent="0.35">
      <c r="A40" t="s">
        <v>1084</v>
      </c>
      <c r="B40" t="s">
        <v>1085</v>
      </c>
      <c r="C40" t="s">
        <v>60</v>
      </c>
      <c r="D40" t="s">
        <v>64</v>
      </c>
      <c r="E40" t="s">
        <v>31</v>
      </c>
      <c r="F40" t="s">
        <v>16</v>
      </c>
      <c r="G40" t="s">
        <v>17</v>
      </c>
      <c r="H40">
        <v>55</v>
      </c>
      <c r="I40" s="1">
        <v>38135</v>
      </c>
      <c r="J40" s="9">
        <f>DAY(TBL_Employees[[#This Row],[Hire Date]])</f>
        <v>28</v>
      </c>
      <c r="K40" s="9">
        <f>MONTH(TBL_Employees[[#This Row],[Hire Date]])</f>
        <v>5</v>
      </c>
      <c r="L40" s="9" t="str">
        <f>UPPER(TEXT(DATE(2025,TBL_Employees[[#This Row],[Month]],1), "mmm"))</f>
        <v>MAY</v>
      </c>
      <c r="M40" s="11">
        <f>YEAR(TBL_Employees[[#This Row],[Hire Date]])</f>
        <v>2004</v>
      </c>
      <c r="N40" s="2">
        <v>159885</v>
      </c>
      <c r="O40" s="2" t="str">
        <f>IF(TBL_Employees[[#This Row],[ Annual Salary]]&lt;70000,"Low Income",IF(AND(TBL_Employees[[#This Row],[ Annual Salary]]&gt;=70000,TBL_Employees[[#This Row],[ Annual Salary]]&lt;=140000),"Middle Income","High Income" ))</f>
        <v>High Income</v>
      </c>
      <c r="P40" s="3">
        <v>0.12</v>
      </c>
      <c r="Q40" s="13">
        <f>TBL_Employees[[#This Row],[Bonus %]]*TBL_Employees[[#This Row],[ Annual Salary]]</f>
        <v>19186.2</v>
      </c>
      <c r="R40" t="s">
        <v>18</v>
      </c>
      <c r="S40" t="s">
        <v>28</v>
      </c>
      <c r="T40" s="1" t="s">
        <v>20</v>
      </c>
      <c r="U40" t="str">
        <f>IF(TBL_Employees[[#This Row],[Exit Date]]="","Employed","Resign")</f>
        <v>Employed</v>
      </c>
    </row>
    <row r="41" spans="1:21" x14ac:dyDescent="0.35">
      <c r="A41" t="s">
        <v>1106</v>
      </c>
      <c r="B41" t="s">
        <v>1107</v>
      </c>
      <c r="C41" t="s">
        <v>67</v>
      </c>
      <c r="D41" t="s">
        <v>64</v>
      </c>
      <c r="E41" t="s">
        <v>43</v>
      </c>
      <c r="F41" t="s">
        <v>16</v>
      </c>
      <c r="G41" t="s">
        <v>17</v>
      </c>
      <c r="H41">
        <v>56</v>
      </c>
      <c r="I41" s="1">
        <v>43824</v>
      </c>
      <c r="J41" s="9">
        <f>DAY(TBL_Employees[[#This Row],[Hire Date]])</f>
        <v>25</v>
      </c>
      <c r="K41" s="9">
        <f>MONTH(TBL_Employees[[#This Row],[Hire Date]])</f>
        <v>12</v>
      </c>
      <c r="L41" s="9" t="str">
        <f>UPPER(TEXT(DATE(2025,TBL_Employees[[#This Row],[Month]],1), "mmm"))</f>
        <v>DEC</v>
      </c>
      <c r="M41" s="11">
        <f>YEAR(TBL_Employees[[#This Row],[Hire Date]])</f>
        <v>2019</v>
      </c>
      <c r="N41" s="2">
        <v>54829</v>
      </c>
      <c r="O41" s="2" t="str">
        <f>IF(TBL_Employees[[#This Row],[ Annual Salary]]&lt;70000,"Low Income",IF(AND(TBL_Employees[[#This Row],[ Annual Salary]]&gt;=70000,TBL_Employees[[#This Row],[ Annual Salary]]&lt;=140000),"Middle Income","High Income" ))</f>
        <v>Low Income</v>
      </c>
      <c r="P41" s="3">
        <v>0</v>
      </c>
      <c r="Q41" s="13">
        <f>TBL_Employees[[#This Row],[Bonus %]]*TBL_Employees[[#This Row],[ Annual Salary]]</f>
        <v>0</v>
      </c>
      <c r="R41" t="s">
        <v>18</v>
      </c>
      <c r="S41" t="s">
        <v>38</v>
      </c>
      <c r="T41" s="1" t="s">
        <v>20</v>
      </c>
      <c r="U41" t="str">
        <f>IF(TBL_Employees[[#This Row],[Exit Date]]="","Employed","Resign")</f>
        <v>Employed</v>
      </c>
    </row>
    <row r="42" spans="1:21" x14ac:dyDescent="0.35">
      <c r="A42" t="s">
        <v>1118</v>
      </c>
      <c r="B42" t="s">
        <v>1119</v>
      </c>
      <c r="C42" t="s">
        <v>67</v>
      </c>
      <c r="D42" t="s">
        <v>64</v>
      </c>
      <c r="E42" t="s">
        <v>31</v>
      </c>
      <c r="F42" t="s">
        <v>16</v>
      </c>
      <c r="G42" t="s">
        <v>23</v>
      </c>
      <c r="H42">
        <v>27</v>
      </c>
      <c r="I42" s="1">
        <v>43701</v>
      </c>
      <c r="J42" s="9">
        <f>DAY(TBL_Employees[[#This Row],[Hire Date]])</f>
        <v>24</v>
      </c>
      <c r="K42" s="9">
        <f>MONTH(TBL_Employees[[#This Row],[Hire Date]])</f>
        <v>8</v>
      </c>
      <c r="L42" s="9" t="str">
        <f>UPPER(TEXT(DATE(2025,TBL_Employees[[#This Row],[Month]],1), "mmm"))</f>
        <v>AUG</v>
      </c>
      <c r="M42" s="11">
        <f>YEAR(TBL_Employees[[#This Row],[Hire Date]])</f>
        <v>2019</v>
      </c>
      <c r="N42" s="2">
        <v>50809</v>
      </c>
      <c r="O42" s="2" t="str">
        <f>IF(TBL_Employees[[#This Row],[ Annual Salary]]&lt;70000,"Low Income",IF(AND(TBL_Employees[[#This Row],[ Annual Salary]]&gt;=70000,TBL_Employees[[#This Row],[ Annual Salary]]&lt;=140000),"Middle Income","High Income" ))</f>
        <v>Low Income</v>
      </c>
      <c r="P42" s="3">
        <v>0</v>
      </c>
      <c r="Q42" s="13">
        <f>TBL_Employees[[#This Row],[Bonus %]]*TBL_Employees[[#This Row],[ Annual Salary]]</f>
        <v>0</v>
      </c>
      <c r="R42" t="s">
        <v>32</v>
      </c>
      <c r="S42" t="s">
        <v>79</v>
      </c>
      <c r="T42" s="1" t="s">
        <v>20</v>
      </c>
      <c r="U42" t="str">
        <f>IF(TBL_Employees[[#This Row],[Exit Date]]="","Employed","Resign")</f>
        <v>Employed</v>
      </c>
    </row>
    <row r="43" spans="1:21" x14ac:dyDescent="0.35">
      <c r="A43" t="s">
        <v>1154</v>
      </c>
      <c r="B43" t="s">
        <v>1155</v>
      </c>
      <c r="C43" t="s">
        <v>63</v>
      </c>
      <c r="D43" t="s">
        <v>64</v>
      </c>
      <c r="E43" t="s">
        <v>35</v>
      </c>
      <c r="F43" t="s">
        <v>27</v>
      </c>
      <c r="G43" t="s">
        <v>46</v>
      </c>
      <c r="H43">
        <v>30</v>
      </c>
      <c r="I43" s="1">
        <v>44124</v>
      </c>
      <c r="J43" s="9">
        <f>DAY(TBL_Employees[[#This Row],[Hire Date]])</f>
        <v>20</v>
      </c>
      <c r="K43" s="9">
        <f>MONTH(TBL_Employees[[#This Row],[Hire Date]])</f>
        <v>10</v>
      </c>
      <c r="L43" s="9" t="str">
        <f>UPPER(TEXT(DATE(2025,TBL_Employees[[#This Row],[Month]],1), "mmm"))</f>
        <v>OCT</v>
      </c>
      <c r="M43" s="11">
        <f>YEAR(TBL_Employees[[#This Row],[Hire Date]])</f>
        <v>2020</v>
      </c>
      <c r="N43" s="2">
        <v>67753</v>
      </c>
      <c r="O43" s="2" t="str">
        <f>IF(TBL_Employees[[#This Row],[ Annual Salary]]&lt;70000,"Low Income",IF(AND(TBL_Employees[[#This Row],[ Annual Salary]]&gt;=70000,TBL_Employees[[#This Row],[ Annual Salary]]&lt;=140000),"Middle Income","High Income" ))</f>
        <v>Low Income</v>
      </c>
      <c r="P43" s="3">
        <v>0</v>
      </c>
      <c r="Q43" s="13">
        <f>TBL_Employees[[#This Row],[Bonus %]]*TBL_Employees[[#This Row],[ Annual Salary]]</f>
        <v>0</v>
      </c>
      <c r="R43" t="s">
        <v>18</v>
      </c>
      <c r="S43" t="s">
        <v>38</v>
      </c>
      <c r="T43" s="1" t="s">
        <v>20</v>
      </c>
      <c r="U43" t="str">
        <f>IF(TBL_Employees[[#This Row],[Exit Date]]="","Employed","Resign")</f>
        <v>Employed</v>
      </c>
    </row>
    <row r="44" spans="1:21" x14ac:dyDescent="0.35">
      <c r="A44" t="s">
        <v>1166</v>
      </c>
      <c r="B44" t="s">
        <v>1167</v>
      </c>
      <c r="C44" t="s">
        <v>39</v>
      </c>
      <c r="D44" t="s">
        <v>64</v>
      </c>
      <c r="E44" t="s">
        <v>43</v>
      </c>
      <c r="F44" t="s">
        <v>27</v>
      </c>
      <c r="G44" t="s">
        <v>17</v>
      </c>
      <c r="H44">
        <v>41</v>
      </c>
      <c r="I44" s="1">
        <v>41429</v>
      </c>
      <c r="J44" s="9">
        <f>DAY(TBL_Employees[[#This Row],[Hire Date]])</f>
        <v>4</v>
      </c>
      <c r="K44" s="9">
        <f>MONTH(TBL_Employees[[#This Row],[Hire Date]])</f>
        <v>6</v>
      </c>
      <c r="L44" s="9" t="str">
        <f>UPPER(TEXT(DATE(2025,TBL_Employees[[#This Row],[Month]],1), "mmm"))</f>
        <v>JUN</v>
      </c>
      <c r="M44" s="11">
        <f>YEAR(TBL_Employees[[#This Row],[Hire Date]])</f>
        <v>2013</v>
      </c>
      <c r="N44" s="2">
        <v>167526</v>
      </c>
      <c r="O44" s="2" t="str">
        <f>IF(TBL_Employees[[#This Row],[ Annual Salary]]&lt;70000,"Low Income",IF(AND(TBL_Employees[[#This Row],[ Annual Salary]]&gt;=70000,TBL_Employees[[#This Row],[ Annual Salary]]&lt;=140000),"Middle Income","High Income" ))</f>
        <v>High Income</v>
      </c>
      <c r="P44" s="3">
        <v>0.26</v>
      </c>
      <c r="Q44" s="13">
        <f>TBL_Employees[[#This Row],[Bonus %]]*TBL_Employees[[#This Row],[ Annual Salary]]</f>
        <v>43556.76</v>
      </c>
      <c r="R44" t="s">
        <v>18</v>
      </c>
      <c r="S44" t="s">
        <v>44</v>
      </c>
      <c r="T44" s="1" t="s">
        <v>20</v>
      </c>
      <c r="U44" t="str">
        <f>IF(TBL_Employees[[#This Row],[Exit Date]]="","Employed","Resign")</f>
        <v>Employed</v>
      </c>
    </row>
    <row r="45" spans="1:21" x14ac:dyDescent="0.35">
      <c r="A45" t="s">
        <v>1184</v>
      </c>
      <c r="B45" t="s">
        <v>385</v>
      </c>
      <c r="C45" t="s">
        <v>41</v>
      </c>
      <c r="D45" t="s">
        <v>64</v>
      </c>
      <c r="E45" t="s">
        <v>15</v>
      </c>
      <c r="F45" t="s">
        <v>16</v>
      </c>
      <c r="G45" t="s">
        <v>50</v>
      </c>
      <c r="H45">
        <v>53</v>
      </c>
      <c r="I45" s="1">
        <v>38344</v>
      </c>
      <c r="J45" s="9">
        <f>DAY(TBL_Employees[[#This Row],[Hire Date]])</f>
        <v>23</v>
      </c>
      <c r="K45" s="9">
        <f>MONTH(TBL_Employees[[#This Row],[Hire Date]])</f>
        <v>12</v>
      </c>
      <c r="L45" s="9" t="str">
        <f>UPPER(TEXT(DATE(2025,TBL_Employees[[#This Row],[Month]],1), "mmm"))</f>
        <v>DEC</v>
      </c>
      <c r="M45" s="11">
        <f>YEAR(TBL_Employees[[#This Row],[Hire Date]])</f>
        <v>2004</v>
      </c>
      <c r="N45" s="2">
        <v>90212</v>
      </c>
      <c r="O45" s="2" t="str">
        <f>IF(TBL_Employees[[#This Row],[ Annual Salary]]&lt;70000,"Low Income",IF(AND(TBL_Employees[[#This Row],[ Annual Salary]]&gt;=70000,TBL_Employees[[#This Row],[ Annual Salary]]&lt;=140000),"Middle Income","High Income" ))</f>
        <v>Middle Income</v>
      </c>
      <c r="P45" s="3">
        <v>0</v>
      </c>
      <c r="Q45" s="13">
        <f>TBL_Employees[[#This Row],[Bonus %]]*TBL_Employees[[#This Row],[ Annual Salary]]</f>
        <v>0</v>
      </c>
      <c r="R45" t="s">
        <v>51</v>
      </c>
      <c r="S45" t="s">
        <v>52</v>
      </c>
      <c r="T45" s="1" t="s">
        <v>20</v>
      </c>
      <c r="U45" t="str">
        <f>IF(TBL_Employees[[#This Row],[Exit Date]]="","Employed","Resign")</f>
        <v>Employed</v>
      </c>
    </row>
    <row r="46" spans="1:21" x14ac:dyDescent="0.35">
      <c r="A46" t="s">
        <v>142</v>
      </c>
      <c r="B46" t="s">
        <v>1203</v>
      </c>
      <c r="C46" t="s">
        <v>41</v>
      </c>
      <c r="D46" t="s">
        <v>64</v>
      </c>
      <c r="E46" t="s">
        <v>35</v>
      </c>
      <c r="F46" t="s">
        <v>16</v>
      </c>
      <c r="G46" t="s">
        <v>17</v>
      </c>
      <c r="H46">
        <v>56</v>
      </c>
      <c r="I46" s="1">
        <v>43169</v>
      </c>
      <c r="J46" s="9">
        <f>DAY(TBL_Employees[[#This Row],[Hire Date]])</f>
        <v>10</v>
      </c>
      <c r="K46" s="9">
        <f>MONTH(TBL_Employees[[#This Row],[Hire Date]])</f>
        <v>3</v>
      </c>
      <c r="L46" s="9" t="str">
        <f>UPPER(TEXT(DATE(2025,TBL_Employees[[#This Row],[Month]],1), "mmm"))</f>
        <v>MAR</v>
      </c>
      <c r="M46" s="11">
        <f>YEAR(TBL_Employees[[#This Row],[Hire Date]])</f>
        <v>2018</v>
      </c>
      <c r="N46" s="2">
        <v>90040</v>
      </c>
      <c r="O46" s="2" t="str">
        <f>IF(TBL_Employees[[#This Row],[ Annual Salary]]&lt;70000,"Low Income",IF(AND(TBL_Employees[[#This Row],[ Annual Salary]]&gt;=70000,TBL_Employees[[#This Row],[ Annual Salary]]&lt;=140000),"Middle Income","High Income" ))</f>
        <v>Middle Income</v>
      </c>
      <c r="P46" s="3">
        <v>0</v>
      </c>
      <c r="Q46" s="13">
        <f>TBL_Employees[[#This Row],[Bonus %]]*TBL_Employees[[#This Row],[ Annual Salary]]</f>
        <v>0</v>
      </c>
      <c r="R46" t="s">
        <v>18</v>
      </c>
      <c r="S46" t="s">
        <v>19</v>
      </c>
      <c r="T46" s="1" t="s">
        <v>20</v>
      </c>
      <c r="U46" t="str">
        <f>IF(TBL_Employees[[#This Row],[Exit Date]]="","Employed","Resign")</f>
        <v>Employed</v>
      </c>
    </row>
    <row r="47" spans="1:21" x14ac:dyDescent="0.35">
      <c r="A47" t="s">
        <v>1208</v>
      </c>
      <c r="B47" t="s">
        <v>400</v>
      </c>
      <c r="C47" t="s">
        <v>67</v>
      </c>
      <c r="D47" t="s">
        <v>64</v>
      </c>
      <c r="E47" t="s">
        <v>31</v>
      </c>
      <c r="F47" t="s">
        <v>16</v>
      </c>
      <c r="G47" t="s">
        <v>23</v>
      </c>
      <c r="H47">
        <v>55</v>
      </c>
      <c r="I47" s="1">
        <v>40899</v>
      </c>
      <c r="J47" s="9">
        <f>DAY(TBL_Employees[[#This Row],[Hire Date]])</f>
        <v>22</v>
      </c>
      <c r="K47" s="9">
        <f>MONTH(TBL_Employees[[#This Row],[Hire Date]])</f>
        <v>12</v>
      </c>
      <c r="L47" s="9" t="str">
        <f>UPPER(TEXT(DATE(2025,TBL_Employees[[#This Row],[Month]],1), "mmm"))</f>
        <v>DEC</v>
      </c>
      <c r="M47" s="11">
        <f>YEAR(TBL_Employees[[#This Row],[Hire Date]])</f>
        <v>2011</v>
      </c>
      <c r="N47" s="2">
        <v>54733</v>
      </c>
      <c r="O47" s="2" t="str">
        <f>IF(TBL_Employees[[#This Row],[ Annual Salary]]&lt;70000,"Low Income",IF(AND(TBL_Employees[[#This Row],[ Annual Salary]]&gt;=70000,TBL_Employees[[#This Row],[ Annual Salary]]&lt;=140000),"Middle Income","High Income" ))</f>
        <v>Low Income</v>
      </c>
      <c r="P47" s="3">
        <v>0</v>
      </c>
      <c r="Q47" s="13">
        <f>TBL_Employees[[#This Row],[Bonus %]]*TBL_Employees[[#This Row],[ Annual Salary]]</f>
        <v>0</v>
      </c>
      <c r="R47" t="s">
        <v>32</v>
      </c>
      <c r="S47" t="s">
        <v>79</v>
      </c>
      <c r="T47" s="1" t="s">
        <v>20</v>
      </c>
      <c r="U47" t="str">
        <f>IF(TBL_Employees[[#This Row],[Exit Date]]="","Employed","Resign")</f>
        <v>Employed</v>
      </c>
    </row>
    <row r="48" spans="1:21" x14ac:dyDescent="0.35">
      <c r="A48" t="s">
        <v>1214</v>
      </c>
      <c r="B48" t="s">
        <v>1215</v>
      </c>
      <c r="C48" t="s">
        <v>61</v>
      </c>
      <c r="D48" t="s">
        <v>64</v>
      </c>
      <c r="E48" t="s">
        <v>43</v>
      </c>
      <c r="F48" t="s">
        <v>16</v>
      </c>
      <c r="G48" t="s">
        <v>50</v>
      </c>
      <c r="H48">
        <v>46</v>
      </c>
      <c r="I48" s="1">
        <v>40292</v>
      </c>
      <c r="J48" s="9">
        <f>DAY(TBL_Employees[[#This Row],[Hire Date]])</f>
        <v>24</v>
      </c>
      <c r="K48" s="9">
        <f>MONTH(TBL_Employees[[#This Row],[Hire Date]])</f>
        <v>4</v>
      </c>
      <c r="L48" s="9" t="str">
        <f>UPPER(TEXT(DATE(2025,TBL_Employees[[#This Row],[Month]],1), "mmm"))</f>
        <v>APR</v>
      </c>
      <c r="M48" s="11">
        <f>YEAR(TBL_Employees[[#This Row],[Hire Date]])</f>
        <v>2010</v>
      </c>
      <c r="N48" s="2">
        <v>102636</v>
      </c>
      <c r="O48" s="2" t="str">
        <f>IF(TBL_Employees[[#This Row],[ Annual Salary]]&lt;70000,"Low Income",IF(AND(TBL_Employees[[#This Row],[ Annual Salary]]&gt;=70000,TBL_Employees[[#This Row],[ Annual Salary]]&lt;=140000),"Middle Income","High Income" ))</f>
        <v>Middle Income</v>
      </c>
      <c r="P48" s="3">
        <v>0.06</v>
      </c>
      <c r="Q48" s="13">
        <f>TBL_Employees[[#This Row],[Bonus %]]*TBL_Employees[[#This Row],[ Annual Salary]]</f>
        <v>6158.16</v>
      </c>
      <c r="R48" t="s">
        <v>18</v>
      </c>
      <c r="S48" t="s">
        <v>62</v>
      </c>
      <c r="T48" s="1" t="s">
        <v>20</v>
      </c>
      <c r="U48" t="str">
        <f>IF(TBL_Employees[[#This Row],[Exit Date]]="","Employed","Resign")</f>
        <v>Employed</v>
      </c>
    </row>
    <row r="49" spans="1:21" x14ac:dyDescent="0.35">
      <c r="A49" t="s">
        <v>345</v>
      </c>
      <c r="B49" t="s">
        <v>1263</v>
      </c>
      <c r="C49" t="s">
        <v>61</v>
      </c>
      <c r="D49" t="s">
        <v>64</v>
      </c>
      <c r="E49" t="s">
        <v>31</v>
      </c>
      <c r="F49" t="s">
        <v>16</v>
      </c>
      <c r="G49" t="s">
        <v>23</v>
      </c>
      <c r="H49">
        <v>52</v>
      </c>
      <c r="I49" s="1">
        <v>44519</v>
      </c>
      <c r="J49" s="9">
        <f>DAY(TBL_Employees[[#This Row],[Hire Date]])</f>
        <v>19</v>
      </c>
      <c r="K49" s="9">
        <f>MONTH(TBL_Employees[[#This Row],[Hire Date]])</f>
        <v>11</v>
      </c>
      <c r="L49" s="9" t="str">
        <f>UPPER(TEXT(DATE(2025,TBL_Employees[[#This Row],[Month]],1), "mmm"))</f>
        <v>NOV</v>
      </c>
      <c r="M49" s="11">
        <f>YEAR(TBL_Employees[[#This Row],[Hire Date]])</f>
        <v>2021</v>
      </c>
      <c r="N49" s="2">
        <v>111006</v>
      </c>
      <c r="O49" s="2" t="str">
        <f>IF(TBL_Employees[[#This Row],[ Annual Salary]]&lt;70000,"Low Income",IF(AND(TBL_Employees[[#This Row],[ Annual Salary]]&gt;=70000,TBL_Employees[[#This Row],[ Annual Salary]]&lt;=140000),"Middle Income","High Income" ))</f>
        <v>Middle Income</v>
      </c>
      <c r="P49" s="3">
        <v>0.08</v>
      </c>
      <c r="Q49" s="13">
        <f>TBL_Employees[[#This Row],[Bonus %]]*TBL_Employees[[#This Row],[ Annual Salary]]</f>
        <v>8880.48</v>
      </c>
      <c r="R49" t="s">
        <v>32</v>
      </c>
      <c r="S49" t="s">
        <v>79</v>
      </c>
      <c r="T49" s="1" t="s">
        <v>20</v>
      </c>
      <c r="U49" t="str">
        <f>IF(TBL_Employees[[#This Row],[Exit Date]]="","Employed","Resign")</f>
        <v>Employed</v>
      </c>
    </row>
    <row r="50" spans="1:21" x14ac:dyDescent="0.35">
      <c r="A50" t="s">
        <v>370</v>
      </c>
      <c r="B50" t="s">
        <v>375</v>
      </c>
      <c r="C50" t="s">
        <v>61</v>
      </c>
      <c r="D50" t="s">
        <v>64</v>
      </c>
      <c r="E50" t="s">
        <v>43</v>
      </c>
      <c r="F50" t="s">
        <v>16</v>
      </c>
      <c r="G50" t="s">
        <v>17</v>
      </c>
      <c r="H50">
        <v>31</v>
      </c>
      <c r="I50" s="1">
        <v>41919</v>
      </c>
      <c r="J50" s="9">
        <f>DAY(TBL_Employees[[#This Row],[Hire Date]])</f>
        <v>7</v>
      </c>
      <c r="K50" s="9">
        <f>MONTH(TBL_Employees[[#This Row],[Hire Date]])</f>
        <v>10</v>
      </c>
      <c r="L50" s="9" t="str">
        <f>UPPER(TEXT(DATE(2025,TBL_Employees[[#This Row],[Month]],1), "mmm"))</f>
        <v>OCT</v>
      </c>
      <c r="M50" s="11">
        <f>YEAR(TBL_Employees[[#This Row],[Hire Date]])</f>
        <v>2014</v>
      </c>
      <c r="N50" s="2">
        <v>114911</v>
      </c>
      <c r="O50" s="2" t="str">
        <f>IF(TBL_Employees[[#This Row],[ Annual Salary]]&lt;70000,"Low Income",IF(AND(TBL_Employees[[#This Row],[ Annual Salary]]&gt;=70000,TBL_Employees[[#This Row],[ Annual Salary]]&lt;=140000),"Middle Income","High Income" ))</f>
        <v>Middle Income</v>
      </c>
      <c r="P50" s="3">
        <v>7.0000000000000007E-2</v>
      </c>
      <c r="Q50" s="13">
        <f>TBL_Employees[[#This Row],[Bonus %]]*TBL_Employees[[#This Row],[ Annual Salary]]</f>
        <v>8043.77</v>
      </c>
      <c r="R50" t="s">
        <v>18</v>
      </c>
      <c r="S50" t="s">
        <v>19</v>
      </c>
      <c r="T50" s="1" t="s">
        <v>20</v>
      </c>
      <c r="U50" t="str">
        <f>IF(TBL_Employees[[#This Row],[Exit Date]]="","Employed","Resign")</f>
        <v>Employed</v>
      </c>
    </row>
    <row r="51" spans="1:21" x14ac:dyDescent="0.35">
      <c r="A51" t="s">
        <v>1270</v>
      </c>
      <c r="B51" t="s">
        <v>1271</v>
      </c>
      <c r="C51" t="s">
        <v>61</v>
      </c>
      <c r="D51" t="s">
        <v>64</v>
      </c>
      <c r="E51" t="s">
        <v>43</v>
      </c>
      <c r="F51" t="s">
        <v>27</v>
      </c>
      <c r="G51" t="s">
        <v>23</v>
      </c>
      <c r="H51">
        <v>34</v>
      </c>
      <c r="I51" s="1">
        <v>40952</v>
      </c>
      <c r="J51" s="9">
        <f>DAY(TBL_Employees[[#This Row],[Hire Date]])</f>
        <v>13</v>
      </c>
      <c r="K51" s="9">
        <f>MONTH(TBL_Employees[[#This Row],[Hire Date]])</f>
        <v>2</v>
      </c>
      <c r="L51" s="9" t="str">
        <f>UPPER(TEXT(DATE(2025,TBL_Employees[[#This Row],[Month]],1), "mmm"))</f>
        <v>FEB</v>
      </c>
      <c r="M51" s="11">
        <f>YEAR(TBL_Employees[[#This Row],[Hire Date]])</f>
        <v>2012</v>
      </c>
      <c r="N51" s="2">
        <v>118708</v>
      </c>
      <c r="O51" s="2" t="str">
        <f>IF(TBL_Employees[[#This Row],[ Annual Salary]]&lt;70000,"Low Income",IF(AND(TBL_Employees[[#This Row],[ Annual Salary]]&gt;=70000,TBL_Employees[[#This Row],[ Annual Salary]]&lt;=140000),"Middle Income","High Income" ))</f>
        <v>Middle Income</v>
      </c>
      <c r="P51" s="3">
        <v>7.0000000000000007E-2</v>
      </c>
      <c r="Q51" s="13">
        <f>TBL_Employees[[#This Row],[Bonus %]]*TBL_Employees[[#This Row],[ Annual Salary]]</f>
        <v>8309.5600000000013</v>
      </c>
      <c r="R51" t="s">
        <v>32</v>
      </c>
      <c r="S51" t="s">
        <v>73</v>
      </c>
      <c r="T51" s="1" t="s">
        <v>20</v>
      </c>
      <c r="U51" t="str">
        <f>IF(TBL_Employees[[#This Row],[Exit Date]]="","Employed","Resign")</f>
        <v>Employed</v>
      </c>
    </row>
    <row r="52" spans="1:21" x14ac:dyDescent="0.35">
      <c r="A52" t="s">
        <v>1272</v>
      </c>
      <c r="B52" t="s">
        <v>1273</v>
      </c>
      <c r="C52" t="s">
        <v>39</v>
      </c>
      <c r="D52" t="s">
        <v>64</v>
      </c>
      <c r="E52" t="s">
        <v>43</v>
      </c>
      <c r="F52" t="s">
        <v>16</v>
      </c>
      <c r="G52" t="s">
        <v>23</v>
      </c>
      <c r="H52">
        <v>29</v>
      </c>
      <c r="I52" s="1">
        <v>42914</v>
      </c>
      <c r="J52" s="9">
        <f>DAY(TBL_Employees[[#This Row],[Hire Date]])</f>
        <v>28</v>
      </c>
      <c r="K52" s="9">
        <f>MONTH(TBL_Employees[[#This Row],[Hire Date]])</f>
        <v>6</v>
      </c>
      <c r="L52" s="9" t="str">
        <f>UPPER(TEXT(DATE(2025,TBL_Employees[[#This Row],[Month]],1), "mmm"))</f>
        <v>JUN</v>
      </c>
      <c r="M52" s="11">
        <f>YEAR(TBL_Employees[[#This Row],[Hire Date]])</f>
        <v>2017</v>
      </c>
      <c r="N52" s="2">
        <v>197649</v>
      </c>
      <c r="O52" s="2" t="str">
        <f>IF(TBL_Employees[[#This Row],[ Annual Salary]]&lt;70000,"Low Income",IF(AND(TBL_Employees[[#This Row],[ Annual Salary]]&gt;=70000,TBL_Employees[[#This Row],[ Annual Salary]]&lt;=140000),"Middle Income","High Income" ))</f>
        <v>High Income</v>
      </c>
      <c r="P52" s="3">
        <v>0.2</v>
      </c>
      <c r="Q52" s="13">
        <f>TBL_Employees[[#This Row],[Bonus %]]*TBL_Employees[[#This Row],[ Annual Salary]]</f>
        <v>39529.800000000003</v>
      </c>
      <c r="R52" t="s">
        <v>18</v>
      </c>
      <c r="S52" t="s">
        <v>28</v>
      </c>
      <c r="T52" s="1" t="s">
        <v>20</v>
      </c>
      <c r="U52" t="str">
        <f>IF(TBL_Employees[[#This Row],[Exit Date]]="","Employed","Resign")</f>
        <v>Employed</v>
      </c>
    </row>
    <row r="53" spans="1:21" x14ac:dyDescent="0.35">
      <c r="A53" t="s">
        <v>336</v>
      </c>
      <c r="B53" t="s">
        <v>1274</v>
      </c>
      <c r="C53" t="s">
        <v>41</v>
      </c>
      <c r="D53" t="s">
        <v>64</v>
      </c>
      <c r="E53" t="s">
        <v>43</v>
      </c>
      <c r="F53" t="s">
        <v>16</v>
      </c>
      <c r="G53" t="s">
        <v>23</v>
      </c>
      <c r="H53">
        <v>45</v>
      </c>
      <c r="I53" s="1">
        <v>43999</v>
      </c>
      <c r="J53" s="9">
        <f>DAY(TBL_Employees[[#This Row],[Hire Date]])</f>
        <v>17</v>
      </c>
      <c r="K53" s="9">
        <f>MONTH(TBL_Employees[[#This Row],[Hire Date]])</f>
        <v>6</v>
      </c>
      <c r="L53" s="9" t="str">
        <f>UPPER(TEXT(DATE(2025,TBL_Employees[[#This Row],[Month]],1), "mmm"))</f>
        <v>JUN</v>
      </c>
      <c r="M53" s="11">
        <f>YEAR(TBL_Employees[[#This Row],[Hire Date]])</f>
        <v>2020</v>
      </c>
      <c r="N53" s="2">
        <v>89841</v>
      </c>
      <c r="O53" s="2" t="str">
        <f>IF(TBL_Employees[[#This Row],[ Annual Salary]]&lt;70000,"Low Income",IF(AND(TBL_Employees[[#This Row],[ Annual Salary]]&gt;=70000,TBL_Employees[[#This Row],[ Annual Salary]]&lt;=140000),"Middle Income","High Income" ))</f>
        <v>Middle Income</v>
      </c>
      <c r="P53" s="3">
        <v>0</v>
      </c>
      <c r="Q53" s="13">
        <f>TBL_Employees[[#This Row],[Bonus %]]*TBL_Employees[[#This Row],[ Annual Salary]]</f>
        <v>0</v>
      </c>
      <c r="R53" t="s">
        <v>32</v>
      </c>
      <c r="S53" t="s">
        <v>59</v>
      </c>
      <c r="T53" s="1" t="s">
        <v>20</v>
      </c>
      <c r="U53" t="str">
        <f>IF(TBL_Employees[[#This Row],[Exit Date]]="","Employed","Resign")</f>
        <v>Employed</v>
      </c>
    </row>
    <row r="54" spans="1:21" x14ac:dyDescent="0.35">
      <c r="A54" t="s">
        <v>1294</v>
      </c>
      <c r="B54" t="s">
        <v>1295</v>
      </c>
      <c r="C54" t="s">
        <v>61</v>
      </c>
      <c r="D54" t="s">
        <v>64</v>
      </c>
      <c r="E54" t="s">
        <v>31</v>
      </c>
      <c r="F54" t="s">
        <v>16</v>
      </c>
      <c r="G54" t="s">
        <v>23</v>
      </c>
      <c r="H54">
        <v>50</v>
      </c>
      <c r="I54" s="1">
        <v>41155</v>
      </c>
      <c r="J54" s="9">
        <f>DAY(TBL_Employees[[#This Row],[Hire Date]])</f>
        <v>3</v>
      </c>
      <c r="K54" s="9">
        <f>MONTH(TBL_Employees[[#This Row],[Hire Date]])</f>
        <v>9</v>
      </c>
      <c r="L54" s="9" t="str">
        <f>UPPER(TEXT(DATE(2025,TBL_Employees[[#This Row],[Month]],1), "mmm"))</f>
        <v>SEP</v>
      </c>
      <c r="M54" s="11">
        <f>YEAR(TBL_Employees[[#This Row],[Hire Date]])</f>
        <v>2012</v>
      </c>
      <c r="N54" s="2">
        <v>102033</v>
      </c>
      <c r="O54" s="2" t="str">
        <f>IF(TBL_Employees[[#This Row],[ Annual Salary]]&lt;70000,"Low Income",IF(AND(TBL_Employees[[#This Row],[ Annual Salary]]&gt;=70000,TBL_Employees[[#This Row],[ Annual Salary]]&lt;=140000),"Middle Income","High Income" ))</f>
        <v>Middle Income</v>
      </c>
      <c r="P54" s="3">
        <v>0.08</v>
      </c>
      <c r="Q54" s="13">
        <f>TBL_Employees[[#This Row],[Bonus %]]*TBL_Employees[[#This Row],[ Annual Salary]]</f>
        <v>8162.64</v>
      </c>
      <c r="R54" t="s">
        <v>18</v>
      </c>
      <c r="S54" t="s">
        <v>24</v>
      </c>
      <c r="T54" s="1" t="s">
        <v>20</v>
      </c>
      <c r="U54" t="str">
        <f>IF(TBL_Employees[[#This Row],[Exit Date]]="","Employed","Resign")</f>
        <v>Employed</v>
      </c>
    </row>
    <row r="55" spans="1:21" x14ac:dyDescent="0.35">
      <c r="A55" t="s">
        <v>253</v>
      </c>
      <c r="B55" t="s">
        <v>1315</v>
      </c>
      <c r="C55" t="s">
        <v>60</v>
      </c>
      <c r="D55" t="s">
        <v>64</v>
      </c>
      <c r="E55" t="s">
        <v>43</v>
      </c>
      <c r="F55" t="s">
        <v>16</v>
      </c>
      <c r="G55" t="s">
        <v>17</v>
      </c>
      <c r="H55">
        <v>48</v>
      </c>
      <c r="I55" s="1">
        <v>40389</v>
      </c>
      <c r="J55" s="9">
        <f>DAY(TBL_Employees[[#This Row],[Hire Date]])</f>
        <v>30</v>
      </c>
      <c r="K55" s="9">
        <f>MONTH(TBL_Employees[[#This Row],[Hire Date]])</f>
        <v>7</v>
      </c>
      <c r="L55" s="9" t="str">
        <f>UPPER(TEXT(DATE(2025,TBL_Employees[[#This Row],[Month]],1), "mmm"))</f>
        <v>JUL</v>
      </c>
      <c r="M55" s="11">
        <f>YEAR(TBL_Employees[[#This Row],[Hire Date]])</f>
        <v>2010</v>
      </c>
      <c r="N55" s="2">
        <v>124774</v>
      </c>
      <c r="O55" s="2" t="str">
        <f>IF(TBL_Employees[[#This Row],[ Annual Salary]]&lt;70000,"Low Income",IF(AND(TBL_Employees[[#This Row],[ Annual Salary]]&gt;=70000,TBL_Employees[[#This Row],[ Annual Salary]]&lt;=140000),"Middle Income","High Income" ))</f>
        <v>Middle Income</v>
      </c>
      <c r="P55" s="3">
        <v>0.12</v>
      </c>
      <c r="Q55" s="13">
        <f>TBL_Employees[[#This Row],[Bonus %]]*TBL_Employees[[#This Row],[ Annual Salary]]</f>
        <v>14972.88</v>
      </c>
      <c r="R55" t="s">
        <v>18</v>
      </c>
      <c r="S55" t="s">
        <v>38</v>
      </c>
      <c r="T55" s="1" t="s">
        <v>20</v>
      </c>
      <c r="U55" t="str">
        <f>IF(TBL_Employees[[#This Row],[Exit Date]]="","Employed","Resign")</f>
        <v>Employed</v>
      </c>
    </row>
    <row r="56" spans="1:21" x14ac:dyDescent="0.35">
      <c r="A56" t="s">
        <v>185</v>
      </c>
      <c r="B56" t="s">
        <v>1357</v>
      </c>
      <c r="C56" t="s">
        <v>67</v>
      </c>
      <c r="D56" t="s">
        <v>64</v>
      </c>
      <c r="E56" t="s">
        <v>35</v>
      </c>
      <c r="F56" t="s">
        <v>16</v>
      </c>
      <c r="G56" t="s">
        <v>23</v>
      </c>
      <c r="H56">
        <v>40</v>
      </c>
      <c r="I56" s="1">
        <v>43440</v>
      </c>
      <c r="J56" s="9">
        <f>DAY(TBL_Employees[[#This Row],[Hire Date]])</f>
        <v>6</v>
      </c>
      <c r="K56" s="9">
        <f>MONTH(TBL_Employees[[#This Row],[Hire Date]])</f>
        <v>12</v>
      </c>
      <c r="L56" s="9" t="str">
        <f>UPPER(TEXT(DATE(2025,TBL_Employees[[#This Row],[Month]],1), "mmm"))</f>
        <v>DEC</v>
      </c>
      <c r="M56" s="11">
        <f>YEAR(TBL_Employees[[#This Row],[Hire Date]])</f>
        <v>2018</v>
      </c>
      <c r="N56" s="2">
        <v>57225</v>
      </c>
      <c r="O56" s="2" t="str">
        <f>IF(TBL_Employees[[#This Row],[ Annual Salary]]&lt;70000,"Low Income",IF(AND(TBL_Employees[[#This Row],[ Annual Salary]]&gt;=70000,TBL_Employees[[#This Row],[ Annual Salary]]&lt;=140000),"Middle Income","High Income" ))</f>
        <v>Low Income</v>
      </c>
      <c r="P56" s="3">
        <v>0</v>
      </c>
      <c r="Q56" s="13">
        <f>TBL_Employees[[#This Row],[Bonus %]]*TBL_Employees[[#This Row],[ Annual Salary]]</f>
        <v>0</v>
      </c>
      <c r="R56" t="s">
        <v>18</v>
      </c>
      <c r="S56" t="s">
        <v>28</v>
      </c>
      <c r="T56" s="1" t="s">
        <v>20</v>
      </c>
      <c r="U56" t="str">
        <f>IF(TBL_Employees[[#This Row],[Exit Date]]="","Employed","Resign")</f>
        <v>Employed</v>
      </c>
    </row>
    <row r="57" spans="1:21" x14ac:dyDescent="0.35">
      <c r="A57" t="s">
        <v>1370</v>
      </c>
      <c r="B57" t="s">
        <v>1371</v>
      </c>
      <c r="C57" t="s">
        <v>67</v>
      </c>
      <c r="D57" t="s">
        <v>64</v>
      </c>
      <c r="E57" t="s">
        <v>35</v>
      </c>
      <c r="F57" t="s">
        <v>27</v>
      </c>
      <c r="G57" t="s">
        <v>50</v>
      </c>
      <c r="H57">
        <v>58</v>
      </c>
      <c r="I57" s="1">
        <v>40287</v>
      </c>
      <c r="J57" s="9">
        <f>DAY(TBL_Employees[[#This Row],[Hire Date]])</f>
        <v>19</v>
      </c>
      <c r="K57" s="9">
        <f>MONTH(TBL_Employees[[#This Row],[Hire Date]])</f>
        <v>4</v>
      </c>
      <c r="L57" s="9" t="str">
        <f>UPPER(TEXT(DATE(2025,TBL_Employees[[#This Row],[Month]],1), "mmm"))</f>
        <v>APR</v>
      </c>
      <c r="M57" s="11">
        <f>YEAR(TBL_Employees[[#This Row],[Hire Date]])</f>
        <v>2010</v>
      </c>
      <c r="N57" s="2">
        <v>56350</v>
      </c>
      <c r="O57" s="2" t="str">
        <f>IF(TBL_Employees[[#This Row],[ Annual Salary]]&lt;70000,"Low Income",IF(AND(TBL_Employees[[#This Row],[ Annual Salary]]&gt;=70000,TBL_Employees[[#This Row],[ Annual Salary]]&lt;=140000),"Middle Income","High Income" ))</f>
        <v>Low Income</v>
      </c>
      <c r="P57" s="3">
        <v>0</v>
      </c>
      <c r="Q57" s="13">
        <f>TBL_Employees[[#This Row],[Bonus %]]*TBL_Employees[[#This Row],[ Annual Salary]]</f>
        <v>0</v>
      </c>
      <c r="R57" t="s">
        <v>51</v>
      </c>
      <c r="S57" t="s">
        <v>65</v>
      </c>
      <c r="T57" s="1" t="s">
        <v>20</v>
      </c>
      <c r="U57" t="str">
        <f>IF(TBL_Employees[[#This Row],[Exit Date]]="","Employed","Resign")</f>
        <v>Employed</v>
      </c>
    </row>
    <row r="58" spans="1:21" x14ac:dyDescent="0.35">
      <c r="A58" t="s">
        <v>217</v>
      </c>
      <c r="B58" t="s">
        <v>1396</v>
      </c>
      <c r="C58" t="s">
        <v>13</v>
      </c>
      <c r="D58" t="s">
        <v>64</v>
      </c>
      <c r="E58" t="s">
        <v>43</v>
      </c>
      <c r="F58" t="s">
        <v>16</v>
      </c>
      <c r="G58" t="s">
        <v>17</v>
      </c>
      <c r="H58">
        <v>48</v>
      </c>
      <c r="I58" s="1">
        <v>39197</v>
      </c>
      <c r="J58" s="9">
        <f>DAY(TBL_Employees[[#This Row],[Hire Date]])</f>
        <v>25</v>
      </c>
      <c r="K58" s="9">
        <f>MONTH(TBL_Employees[[#This Row],[Hire Date]])</f>
        <v>4</v>
      </c>
      <c r="L58" s="9" t="str">
        <f>UPPER(TEXT(DATE(2025,TBL_Employees[[#This Row],[Month]],1), "mmm"))</f>
        <v>APR</v>
      </c>
      <c r="M58" s="11">
        <f>YEAR(TBL_Employees[[#This Row],[Hire Date]])</f>
        <v>2007</v>
      </c>
      <c r="N58" s="2">
        <v>217783</v>
      </c>
      <c r="O58" s="2" t="str">
        <f>IF(TBL_Employees[[#This Row],[ Annual Salary]]&lt;70000,"Low Income",IF(AND(TBL_Employees[[#This Row],[ Annual Salary]]&gt;=70000,TBL_Employees[[#This Row],[ Annual Salary]]&lt;=140000),"Middle Income","High Income" ))</f>
        <v>High Income</v>
      </c>
      <c r="P58" s="3">
        <v>0.36</v>
      </c>
      <c r="Q58" s="13">
        <f>TBL_Employees[[#This Row],[Bonus %]]*TBL_Employees[[#This Row],[ Annual Salary]]</f>
        <v>78401.87999999999</v>
      </c>
      <c r="R58" t="s">
        <v>18</v>
      </c>
      <c r="S58" t="s">
        <v>62</v>
      </c>
      <c r="T58" s="1" t="s">
        <v>20</v>
      </c>
      <c r="U58" t="str">
        <f>IF(TBL_Employees[[#This Row],[Exit Date]]="","Employed","Resign")</f>
        <v>Employed</v>
      </c>
    </row>
    <row r="59" spans="1:21" x14ac:dyDescent="0.35">
      <c r="A59" t="s">
        <v>1404</v>
      </c>
      <c r="B59" t="s">
        <v>1405</v>
      </c>
      <c r="C59" t="s">
        <v>39</v>
      </c>
      <c r="D59" t="s">
        <v>64</v>
      </c>
      <c r="E59" t="s">
        <v>35</v>
      </c>
      <c r="F59" t="s">
        <v>16</v>
      </c>
      <c r="G59" t="s">
        <v>23</v>
      </c>
      <c r="H59">
        <v>63</v>
      </c>
      <c r="I59" s="1">
        <v>39147</v>
      </c>
      <c r="J59" s="9">
        <f>DAY(TBL_Employees[[#This Row],[Hire Date]])</f>
        <v>6</v>
      </c>
      <c r="K59" s="9">
        <f>MONTH(TBL_Employees[[#This Row],[Hire Date]])</f>
        <v>3</v>
      </c>
      <c r="L59" s="9" t="str">
        <f>UPPER(TEXT(DATE(2025,TBL_Employees[[#This Row],[Month]],1), "mmm"))</f>
        <v>MAR</v>
      </c>
      <c r="M59" s="11">
        <f>YEAR(TBL_Employees[[#This Row],[Hire Date]])</f>
        <v>2007</v>
      </c>
      <c r="N59" s="2">
        <v>193044</v>
      </c>
      <c r="O59" s="2" t="str">
        <f>IF(TBL_Employees[[#This Row],[ Annual Salary]]&lt;70000,"Low Income",IF(AND(TBL_Employees[[#This Row],[ Annual Salary]]&gt;=70000,TBL_Employees[[#This Row],[ Annual Salary]]&lt;=140000),"Middle Income","High Income" ))</f>
        <v>High Income</v>
      </c>
      <c r="P59" s="3">
        <v>0.15</v>
      </c>
      <c r="Q59" s="13">
        <f>TBL_Employees[[#This Row],[Bonus %]]*TBL_Employees[[#This Row],[ Annual Salary]]</f>
        <v>28956.6</v>
      </c>
      <c r="R59" t="s">
        <v>18</v>
      </c>
      <c r="S59" t="s">
        <v>44</v>
      </c>
      <c r="T59" s="1" t="s">
        <v>20</v>
      </c>
      <c r="U59" t="str">
        <f>IF(TBL_Employees[[#This Row],[Exit Date]]="","Employed","Resign")</f>
        <v>Employed</v>
      </c>
    </row>
    <row r="60" spans="1:21" x14ac:dyDescent="0.35">
      <c r="A60" t="s">
        <v>1418</v>
      </c>
      <c r="B60" t="s">
        <v>1419</v>
      </c>
      <c r="C60" t="s">
        <v>41</v>
      </c>
      <c r="D60" t="s">
        <v>64</v>
      </c>
      <c r="E60" t="s">
        <v>35</v>
      </c>
      <c r="F60" t="s">
        <v>16</v>
      </c>
      <c r="G60" t="s">
        <v>23</v>
      </c>
      <c r="H60">
        <v>43</v>
      </c>
      <c r="I60" s="1">
        <v>41662</v>
      </c>
      <c r="J60" s="9">
        <f>DAY(TBL_Employees[[#This Row],[Hire Date]])</f>
        <v>23</v>
      </c>
      <c r="K60" s="9">
        <f>MONTH(TBL_Employees[[#This Row],[Hire Date]])</f>
        <v>1</v>
      </c>
      <c r="L60" s="9" t="str">
        <f>UPPER(TEXT(DATE(2025,TBL_Employees[[#This Row],[Month]],1), "mmm"))</f>
        <v>JAN</v>
      </c>
      <c r="M60" s="11">
        <f>YEAR(TBL_Employees[[#This Row],[Hire Date]])</f>
        <v>2014</v>
      </c>
      <c r="N60" s="2">
        <v>92940</v>
      </c>
      <c r="O60" s="2" t="str">
        <f>IF(TBL_Employees[[#This Row],[ Annual Salary]]&lt;70000,"Low Income",IF(AND(TBL_Employees[[#This Row],[ Annual Salary]]&gt;=70000,TBL_Employees[[#This Row],[ Annual Salary]]&lt;=140000),"Middle Income","High Income" ))</f>
        <v>Middle Income</v>
      </c>
      <c r="P60" s="3">
        <v>0</v>
      </c>
      <c r="Q60" s="13">
        <f>TBL_Employees[[#This Row],[Bonus %]]*TBL_Employees[[#This Row],[ Annual Salary]]</f>
        <v>0</v>
      </c>
      <c r="R60" t="s">
        <v>32</v>
      </c>
      <c r="S60" t="s">
        <v>33</v>
      </c>
      <c r="T60" s="1" t="s">
        <v>20</v>
      </c>
      <c r="U60" t="str">
        <f>IF(TBL_Employees[[#This Row],[Exit Date]]="","Employed","Resign")</f>
        <v>Employed</v>
      </c>
    </row>
    <row r="61" spans="1:21" x14ac:dyDescent="0.35">
      <c r="A61" t="s">
        <v>36</v>
      </c>
      <c r="B61" t="s">
        <v>1420</v>
      </c>
      <c r="C61" t="s">
        <v>63</v>
      </c>
      <c r="D61" t="s">
        <v>64</v>
      </c>
      <c r="E61" t="s">
        <v>43</v>
      </c>
      <c r="F61" t="s">
        <v>27</v>
      </c>
      <c r="G61" t="s">
        <v>23</v>
      </c>
      <c r="H61">
        <v>28</v>
      </c>
      <c r="I61" s="1">
        <v>43336</v>
      </c>
      <c r="J61" s="9">
        <f>DAY(TBL_Employees[[#This Row],[Hire Date]])</f>
        <v>24</v>
      </c>
      <c r="K61" s="9">
        <f>MONTH(TBL_Employees[[#This Row],[Hire Date]])</f>
        <v>8</v>
      </c>
      <c r="L61" s="9" t="str">
        <f>UPPER(TEXT(DATE(2025,TBL_Employees[[#This Row],[Month]],1), "mmm"))</f>
        <v>AUG</v>
      </c>
      <c r="M61" s="11">
        <f>YEAR(TBL_Employees[[#This Row],[Hire Date]])</f>
        <v>2018</v>
      </c>
      <c r="N61" s="2">
        <v>61410</v>
      </c>
      <c r="O61" s="2" t="str">
        <f>IF(TBL_Employees[[#This Row],[ Annual Salary]]&lt;70000,"Low Income",IF(AND(TBL_Employees[[#This Row],[ Annual Salary]]&gt;=70000,TBL_Employees[[#This Row],[ Annual Salary]]&lt;=140000),"Middle Income","High Income" ))</f>
        <v>Low Income</v>
      </c>
      <c r="P61" s="3">
        <v>0</v>
      </c>
      <c r="Q61" s="13">
        <f>TBL_Employees[[#This Row],[Bonus %]]*TBL_Employees[[#This Row],[ Annual Salary]]</f>
        <v>0</v>
      </c>
      <c r="R61" t="s">
        <v>18</v>
      </c>
      <c r="S61" t="s">
        <v>38</v>
      </c>
      <c r="T61" s="1" t="s">
        <v>20</v>
      </c>
      <c r="U61" t="str">
        <f>IF(TBL_Employees[[#This Row],[Exit Date]]="","Employed","Resign")</f>
        <v>Employed</v>
      </c>
    </row>
    <row r="62" spans="1:21" x14ac:dyDescent="0.35">
      <c r="A62" t="s">
        <v>407</v>
      </c>
      <c r="B62" t="s">
        <v>1430</v>
      </c>
      <c r="C62" t="s">
        <v>39</v>
      </c>
      <c r="D62" t="s">
        <v>64</v>
      </c>
      <c r="E62" t="s">
        <v>31</v>
      </c>
      <c r="F62" t="s">
        <v>16</v>
      </c>
      <c r="G62" t="s">
        <v>17</v>
      </c>
      <c r="H62">
        <v>27</v>
      </c>
      <c r="I62" s="1">
        <v>44393</v>
      </c>
      <c r="J62" s="9">
        <f>DAY(TBL_Employees[[#This Row],[Hire Date]])</f>
        <v>16</v>
      </c>
      <c r="K62" s="9">
        <f>MONTH(TBL_Employees[[#This Row],[Hire Date]])</f>
        <v>7</v>
      </c>
      <c r="L62" s="9" t="str">
        <f>UPPER(TEXT(DATE(2025,TBL_Employees[[#This Row],[Month]],1), "mmm"))</f>
        <v>JUL</v>
      </c>
      <c r="M62" s="11">
        <f>YEAR(TBL_Employees[[#This Row],[Hire Date]])</f>
        <v>2021</v>
      </c>
      <c r="N62" s="2">
        <v>161759</v>
      </c>
      <c r="O62" s="2" t="str">
        <f>IF(TBL_Employees[[#This Row],[ Annual Salary]]&lt;70000,"Low Income",IF(AND(TBL_Employees[[#This Row],[ Annual Salary]]&gt;=70000,TBL_Employees[[#This Row],[ Annual Salary]]&lt;=140000),"Middle Income","High Income" ))</f>
        <v>High Income</v>
      </c>
      <c r="P62" s="3">
        <v>0.16</v>
      </c>
      <c r="Q62" s="13">
        <f>TBL_Employees[[#This Row],[Bonus %]]*TBL_Employees[[#This Row],[ Annual Salary]]</f>
        <v>25881.440000000002</v>
      </c>
      <c r="R62" t="s">
        <v>18</v>
      </c>
      <c r="S62" t="s">
        <v>44</v>
      </c>
      <c r="T62" s="1" t="s">
        <v>20</v>
      </c>
      <c r="U62" t="str">
        <f>IF(TBL_Employees[[#This Row],[Exit Date]]="","Employed","Resign")</f>
        <v>Employed</v>
      </c>
    </row>
    <row r="63" spans="1:21" x14ac:dyDescent="0.35">
      <c r="A63" t="s">
        <v>279</v>
      </c>
      <c r="B63" t="s">
        <v>1445</v>
      </c>
      <c r="C63" t="s">
        <v>60</v>
      </c>
      <c r="D63" t="s">
        <v>64</v>
      </c>
      <c r="E63" t="s">
        <v>43</v>
      </c>
      <c r="F63" t="s">
        <v>16</v>
      </c>
      <c r="G63" t="s">
        <v>50</v>
      </c>
      <c r="H63">
        <v>28</v>
      </c>
      <c r="I63" s="1">
        <v>43652</v>
      </c>
      <c r="J63" s="9">
        <f>DAY(TBL_Employees[[#This Row],[Hire Date]])</f>
        <v>6</v>
      </c>
      <c r="K63" s="9">
        <f>MONTH(TBL_Employees[[#This Row],[Hire Date]])</f>
        <v>7</v>
      </c>
      <c r="L63" s="9" t="str">
        <f>UPPER(TEXT(DATE(2025,TBL_Employees[[#This Row],[Month]],1), "mmm"))</f>
        <v>JUL</v>
      </c>
      <c r="M63" s="11">
        <f>YEAR(TBL_Employees[[#This Row],[Hire Date]])</f>
        <v>2019</v>
      </c>
      <c r="N63" s="2">
        <v>152036</v>
      </c>
      <c r="O63" s="2" t="str">
        <f>IF(TBL_Employees[[#This Row],[ Annual Salary]]&lt;70000,"Low Income",IF(AND(TBL_Employees[[#This Row],[ Annual Salary]]&gt;=70000,TBL_Employees[[#This Row],[ Annual Salary]]&lt;=140000),"Middle Income","High Income" ))</f>
        <v>High Income</v>
      </c>
      <c r="P63" s="3">
        <v>0.15</v>
      </c>
      <c r="Q63" s="13">
        <f>TBL_Employees[[#This Row],[Bonus %]]*TBL_Employees[[#This Row],[ Annual Salary]]</f>
        <v>22805.399999999998</v>
      </c>
      <c r="R63" t="s">
        <v>51</v>
      </c>
      <c r="S63" t="s">
        <v>65</v>
      </c>
      <c r="T63" s="1" t="s">
        <v>20</v>
      </c>
      <c r="U63" t="str">
        <f>IF(TBL_Employees[[#This Row],[Exit Date]]="","Employed","Resign")</f>
        <v>Employed</v>
      </c>
    </row>
    <row r="64" spans="1:21" x14ac:dyDescent="0.35">
      <c r="A64" t="s">
        <v>1458</v>
      </c>
      <c r="B64" t="s">
        <v>1459</v>
      </c>
      <c r="C64" t="s">
        <v>61</v>
      </c>
      <c r="D64" t="s">
        <v>64</v>
      </c>
      <c r="E64" t="s">
        <v>31</v>
      </c>
      <c r="F64" t="s">
        <v>16</v>
      </c>
      <c r="G64" t="s">
        <v>17</v>
      </c>
      <c r="H64">
        <v>38</v>
      </c>
      <c r="I64" s="1">
        <v>42228</v>
      </c>
      <c r="J64" s="9">
        <f>DAY(TBL_Employees[[#This Row],[Hire Date]])</f>
        <v>12</v>
      </c>
      <c r="K64" s="9">
        <f>MONTH(TBL_Employees[[#This Row],[Hire Date]])</f>
        <v>8</v>
      </c>
      <c r="L64" s="9" t="str">
        <f>UPPER(TEXT(DATE(2025,TBL_Employees[[#This Row],[Month]],1), "mmm"))</f>
        <v>AUG</v>
      </c>
      <c r="M64" s="11">
        <f>YEAR(TBL_Employees[[#This Row],[Hire Date]])</f>
        <v>2015</v>
      </c>
      <c r="N64" s="2">
        <v>106858</v>
      </c>
      <c r="O64" s="2" t="str">
        <f>IF(TBL_Employees[[#This Row],[ Annual Salary]]&lt;70000,"Low Income",IF(AND(TBL_Employees[[#This Row],[ Annual Salary]]&gt;=70000,TBL_Employees[[#This Row],[ Annual Salary]]&lt;=140000),"Middle Income","High Income" ))</f>
        <v>Middle Income</v>
      </c>
      <c r="P64" s="3">
        <v>0.05</v>
      </c>
      <c r="Q64" s="13">
        <f>TBL_Employees[[#This Row],[Bonus %]]*TBL_Employees[[#This Row],[ Annual Salary]]</f>
        <v>5342.9000000000005</v>
      </c>
      <c r="R64" t="s">
        <v>18</v>
      </c>
      <c r="S64" t="s">
        <v>62</v>
      </c>
      <c r="T64" s="1" t="s">
        <v>20</v>
      </c>
      <c r="U64" t="str">
        <f>IF(TBL_Employees[[#This Row],[Exit Date]]="","Employed","Resign")</f>
        <v>Employed</v>
      </c>
    </row>
    <row r="65" spans="1:21" x14ac:dyDescent="0.35">
      <c r="A65" t="s">
        <v>1471</v>
      </c>
      <c r="B65" t="s">
        <v>1472</v>
      </c>
      <c r="C65" t="s">
        <v>13</v>
      </c>
      <c r="D65" t="s">
        <v>64</v>
      </c>
      <c r="E65" t="s">
        <v>31</v>
      </c>
      <c r="F65" t="s">
        <v>16</v>
      </c>
      <c r="G65" t="s">
        <v>17</v>
      </c>
      <c r="H65">
        <v>36</v>
      </c>
      <c r="I65" s="1">
        <v>43843</v>
      </c>
      <c r="J65" s="9">
        <f>DAY(TBL_Employees[[#This Row],[Hire Date]])</f>
        <v>13</v>
      </c>
      <c r="K65" s="9">
        <f>MONTH(TBL_Employees[[#This Row],[Hire Date]])</f>
        <v>1</v>
      </c>
      <c r="L65" s="9" t="str">
        <f>UPPER(TEXT(DATE(2025,TBL_Employees[[#This Row],[Month]],1), "mmm"))</f>
        <v>JAN</v>
      </c>
      <c r="M65" s="11">
        <f>YEAR(TBL_Employees[[#This Row],[Hire Date]])</f>
        <v>2020</v>
      </c>
      <c r="N65" s="2">
        <v>253294</v>
      </c>
      <c r="O65" s="2" t="str">
        <f>IF(TBL_Employees[[#This Row],[ Annual Salary]]&lt;70000,"Low Income",IF(AND(TBL_Employees[[#This Row],[ Annual Salary]]&gt;=70000,TBL_Employees[[#This Row],[ Annual Salary]]&lt;=140000),"Middle Income","High Income" ))</f>
        <v>High Income</v>
      </c>
      <c r="P65" s="3">
        <v>0.4</v>
      </c>
      <c r="Q65" s="13">
        <f>TBL_Employees[[#This Row],[Bonus %]]*TBL_Employees[[#This Row],[ Annual Salary]]</f>
        <v>101317.6</v>
      </c>
      <c r="R65" t="s">
        <v>18</v>
      </c>
      <c r="S65" t="s">
        <v>44</v>
      </c>
      <c r="T65" s="1" t="s">
        <v>20</v>
      </c>
      <c r="U65" t="str">
        <f>IF(TBL_Employees[[#This Row],[Exit Date]]="","Employed","Resign")</f>
        <v>Employed</v>
      </c>
    </row>
    <row r="66" spans="1:21" x14ac:dyDescent="0.35">
      <c r="A66" t="s">
        <v>120</v>
      </c>
      <c r="B66" t="s">
        <v>1492</v>
      </c>
      <c r="C66" t="s">
        <v>60</v>
      </c>
      <c r="D66" t="s">
        <v>64</v>
      </c>
      <c r="E66" t="s">
        <v>31</v>
      </c>
      <c r="F66" t="s">
        <v>16</v>
      </c>
      <c r="G66" t="s">
        <v>46</v>
      </c>
      <c r="H66">
        <v>31</v>
      </c>
      <c r="I66" s="1">
        <v>42755</v>
      </c>
      <c r="J66" s="9">
        <f>DAY(TBL_Employees[[#This Row],[Hire Date]])</f>
        <v>20</v>
      </c>
      <c r="K66" s="9">
        <f>MONTH(TBL_Employees[[#This Row],[Hire Date]])</f>
        <v>1</v>
      </c>
      <c r="L66" s="9" t="str">
        <f>UPPER(TEXT(DATE(2025,TBL_Employees[[#This Row],[Month]],1), "mmm"))</f>
        <v>JAN</v>
      </c>
      <c r="M66" s="11">
        <f>YEAR(TBL_Employees[[#This Row],[Hire Date]])</f>
        <v>2017</v>
      </c>
      <c r="N66" s="2">
        <v>124629</v>
      </c>
      <c r="O66" s="2" t="str">
        <f>IF(TBL_Employees[[#This Row],[ Annual Salary]]&lt;70000,"Low Income",IF(AND(TBL_Employees[[#This Row],[ Annual Salary]]&gt;=70000,TBL_Employees[[#This Row],[ Annual Salary]]&lt;=140000),"Middle Income","High Income" ))</f>
        <v>Middle Income</v>
      </c>
      <c r="P66" s="3">
        <v>0.1</v>
      </c>
      <c r="Q66" s="13">
        <f>TBL_Employees[[#This Row],[Bonus %]]*TBL_Employees[[#This Row],[ Annual Salary]]</f>
        <v>12462.900000000001</v>
      </c>
      <c r="R66" t="s">
        <v>18</v>
      </c>
      <c r="S66" t="s">
        <v>28</v>
      </c>
      <c r="T66" s="1" t="s">
        <v>20</v>
      </c>
      <c r="U66" t="str">
        <f>IF(TBL_Employees[[#This Row],[Exit Date]]="","Employed","Resign")</f>
        <v>Employed</v>
      </c>
    </row>
    <row r="67" spans="1:21" x14ac:dyDescent="0.35">
      <c r="A67" t="s">
        <v>1495</v>
      </c>
      <c r="B67" t="s">
        <v>1496</v>
      </c>
      <c r="C67" t="s">
        <v>61</v>
      </c>
      <c r="D67" t="s">
        <v>64</v>
      </c>
      <c r="E67" t="s">
        <v>15</v>
      </c>
      <c r="F67" t="s">
        <v>27</v>
      </c>
      <c r="G67" t="s">
        <v>50</v>
      </c>
      <c r="H67">
        <v>34</v>
      </c>
      <c r="I67" s="1">
        <v>43255</v>
      </c>
      <c r="J67" s="9">
        <f>DAY(TBL_Employees[[#This Row],[Hire Date]])</f>
        <v>4</v>
      </c>
      <c r="K67" s="9">
        <f>MONTH(TBL_Employees[[#This Row],[Hire Date]])</f>
        <v>6</v>
      </c>
      <c r="L67" s="9" t="str">
        <f>UPPER(TEXT(DATE(2025,TBL_Employees[[#This Row],[Month]],1), "mmm"))</f>
        <v>JUN</v>
      </c>
      <c r="M67" s="11">
        <f>YEAR(TBL_Employees[[#This Row],[Hire Date]])</f>
        <v>2018</v>
      </c>
      <c r="N67" s="2">
        <v>128329</v>
      </c>
      <c r="O67" s="2" t="str">
        <f>IF(TBL_Employees[[#This Row],[ Annual Salary]]&lt;70000,"Low Income",IF(AND(TBL_Employees[[#This Row],[ Annual Salary]]&gt;=70000,TBL_Employees[[#This Row],[ Annual Salary]]&lt;=140000),"Middle Income","High Income" ))</f>
        <v>Middle Income</v>
      </c>
      <c r="P67" s="3">
        <v>0.08</v>
      </c>
      <c r="Q67" s="13">
        <f>TBL_Employees[[#This Row],[Bonus %]]*TBL_Employees[[#This Row],[ Annual Salary]]</f>
        <v>10266.32</v>
      </c>
      <c r="R67" t="s">
        <v>18</v>
      </c>
      <c r="S67" t="s">
        <v>38</v>
      </c>
      <c r="T67" s="1" t="s">
        <v>20</v>
      </c>
      <c r="U67" t="str">
        <f>IF(TBL_Employees[[#This Row],[Exit Date]]="","Employed","Resign")</f>
        <v>Employed</v>
      </c>
    </row>
    <row r="68" spans="1:21" x14ac:dyDescent="0.35">
      <c r="A68" t="s">
        <v>1505</v>
      </c>
      <c r="B68" t="s">
        <v>1506</v>
      </c>
      <c r="C68" t="s">
        <v>67</v>
      </c>
      <c r="D68" t="s">
        <v>64</v>
      </c>
      <c r="E68" t="s">
        <v>35</v>
      </c>
      <c r="F68" t="s">
        <v>16</v>
      </c>
      <c r="G68" t="s">
        <v>50</v>
      </c>
      <c r="H68">
        <v>33</v>
      </c>
      <c r="I68" s="1">
        <v>43247</v>
      </c>
      <c r="J68" s="9">
        <f>DAY(TBL_Employees[[#This Row],[Hire Date]])</f>
        <v>27</v>
      </c>
      <c r="K68" s="9">
        <f>MONTH(TBL_Employees[[#This Row],[Hire Date]])</f>
        <v>5</v>
      </c>
      <c r="L68" s="9" t="str">
        <f>UPPER(TEXT(DATE(2025,TBL_Employees[[#This Row],[Month]],1), "mmm"))</f>
        <v>MAY</v>
      </c>
      <c r="M68" s="11">
        <f>YEAR(TBL_Employees[[#This Row],[Hire Date]])</f>
        <v>2018</v>
      </c>
      <c r="N68" s="2">
        <v>45049</v>
      </c>
      <c r="O68" s="2" t="str">
        <f>IF(TBL_Employees[[#This Row],[ Annual Salary]]&lt;70000,"Low Income",IF(AND(TBL_Employees[[#This Row],[ Annual Salary]]&gt;=70000,TBL_Employees[[#This Row],[ Annual Salary]]&lt;=140000),"Middle Income","High Income" ))</f>
        <v>Low Income</v>
      </c>
      <c r="P68" s="3">
        <v>0</v>
      </c>
      <c r="Q68" s="13">
        <f>TBL_Employees[[#This Row],[Bonus %]]*TBL_Employees[[#This Row],[ Annual Salary]]</f>
        <v>0</v>
      </c>
      <c r="R68" t="s">
        <v>18</v>
      </c>
      <c r="S68" t="s">
        <v>62</v>
      </c>
      <c r="T68" s="1" t="s">
        <v>20</v>
      </c>
      <c r="U68" t="str">
        <f>IF(TBL_Employees[[#This Row],[Exit Date]]="","Employed","Resign")</f>
        <v>Employed</v>
      </c>
    </row>
    <row r="69" spans="1:21" x14ac:dyDescent="0.35">
      <c r="A69" t="s">
        <v>1172</v>
      </c>
      <c r="B69" t="s">
        <v>1512</v>
      </c>
      <c r="C69" t="s">
        <v>67</v>
      </c>
      <c r="D69" t="s">
        <v>64</v>
      </c>
      <c r="E69" t="s">
        <v>35</v>
      </c>
      <c r="F69" t="s">
        <v>16</v>
      </c>
      <c r="G69" t="s">
        <v>17</v>
      </c>
      <c r="H69">
        <v>28</v>
      </c>
      <c r="I69" s="1">
        <v>43610</v>
      </c>
      <c r="J69" s="9">
        <f>DAY(TBL_Employees[[#This Row],[Hire Date]])</f>
        <v>25</v>
      </c>
      <c r="K69" s="9">
        <f>MONTH(TBL_Employees[[#This Row],[Hire Date]])</f>
        <v>5</v>
      </c>
      <c r="L69" s="9" t="str">
        <f>UPPER(TEXT(DATE(2025,TBL_Employees[[#This Row],[Month]],1), "mmm"))</f>
        <v>MAY</v>
      </c>
      <c r="M69" s="11">
        <f>YEAR(TBL_Employees[[#This Row],[Hire Date]])</f>
        <v>2019</v>
      </c>
      <c r="N69" s="2">
        <v>45819</v>
      </c>
      <c r="O69" s="2" t="str">
        <f>IF(TBL_Employees[[#This Row],[ Annual Salary]]&lt;70000,"Low Income",IF(AND(TBL_Employees[[#This Row],[ Annual Salary]]&gt;=70000,TBL_Employees[[#This Row],[ Annual Salary]]&lt;=140000),"Middle Income","High Income" ))</f>
        <v>Low Income</v>
      </c>
      <c r="P69" s="3">
        <v>0</v>
      </c>
      <c r="Q69" s="13">
        <f>TBL_Employees[[#This Row],[Bonus %]]*TBL_Employees[[#This Row],[ Annual Salary]]</f>
        <v>0</v>
      </c>
      <c r="R69" t="s">
        <v>18</v>
      </c>
      <c r="S69" t="s">
        <v>44</v>
      </c>
      <c r="T69" s="1" t="s">
        <v>20</v>
      </c>
      <c r="U69" t="str">
        <f>IF(TBL_Employees[[#This Row],[Exit Date]]="","Employed","Resign")</f>
        <v>Employed</v>
      </c>
    </row>
    <row r="70" spans="1:21" x14ac:dyDescent="0.35">
      <c r="A70" t="s">
        <v>1513</v>
      </c>
      <c r="B70" t="s">
        <v>1514</v>
      </c>
      <c r="C70" t="s">
        <v>67</v>
      </c>
      <c r="D70" t="s">
        <v>64</v>
      </c>
      <c r="E70" t="s">
        <v>15</v>
      </c>
      <c r="F70" t="s">
        <v>16</v>
      </c>
      <c r="G70" t="s">
        <v>23</v>
      </c>
      <c r="H70">
        <v>54</v>
      </c>
      <c r="I70" s="1">
        <v>39080</v>
      </c>
      <c r="J70" s="9">
        <f>DAY(TBL_Employees[[#This Row],[Hire Date]])</f>
        <v>29</v>
      </c>
      <c r="K70" s="9">
        <f>MONTH(TBL_Employees[[#This Row],[Hire Date]])</f>
        <v>12</v>
      </c>
      <c r="L70" s="9" t="str">
        <f>UPPER(TEXT(DATE(2025,TBL_Employees[[#This Row],[Month]],1), "mmm"))</f>
        <v>DEC</v>
      </c>
      <c r="M70" s="11">
        <f>YEAR(TBL_Employees[[#This Row],[Hire Date]])</f>
        <v>2006</v>
      </c>
      <c r="N70" s="2">
        <v>55518</v>
      </c>
      <c r="O70" s="2" t="str">
        <f>IF(TBL_Employees[[#This Row],[ Annual Salary]]&lt;70000,"Low Income",IF(AND(TBL_Employees[[#This Row],[ Annual Salary]]&gt;=70000,TBL_Employees[[#This Row],[ Annual Salary]]&lt;=140000),"Middle Income","High Income" ))</f>
        <v>Low Income</v>
      </c>
      <c r="P70" s="3">
        <v>0</v>
      </c>
      <c r="Q70" s="13">
        <f>TBL_Employees[[#This Row],[Bonus %]]*TBL_Employees[[#This Row],[ Annual Salary]]</f>
        <v>0</v>
      </c>
      <c r="R70" t="s">
        <v>18</v>
      </c>
      <c r="S70" t="s">
        <v>28</v>
      </c>
      <c r="T70" s="1" t="s">
        <v>20</v>
      </c>
      <c r="U70" t="str">
        <f>IF(TBL_Employees[[#This Row],[Exit Date]]="","Employed","Resign")</f>
        <v>Employed</v>
      </c>
    </row>
    <row r="71" spans="1:21" x14ac:dyDescent="0.35">
      <c r="A71" t="s">
        <v>518</v>
      </c>
      <c r="B71" t="s">
        <v>1519</v>
      </c>
      <c r="C71" t="s">
        <v>39</v>
      </c>
      <c r="D71" t="s">
        <v>64</v>
      </c>
      <c r="E71" t="s">
        <v>43</v>
      </c>
      <c r="F71" t="s">
        <v>27</v>
      </c>
      <c r="G71" t="s">
        <v>23</v>
      </c>
      <c r="H71">
        <v>35</v>
      </c>
      <c r="I71" s="1">
        <v>42963</v>
      </c>
      <c r="J71" s="9">
        <f>DAY(TBL_Employees[[#This Row],[Hire Date]])</f>
        <v>16</v>
      </c>
      <c r="K71" s="9">
        <f>MONTH(TBL_Employees[[#This Row],[Hire Date]])</f>
        <v>8</v>
      </c>
      <c r="L71" s="9" t="str">
        <f>UPPER(TEXT(DATE(2025,TBL_Employees[[#This Row],[Month]],1), "mmm"))</f>
        <v>AUG</v>
      </c>
      <c r="M71" s="11">
        <f>YEAR(TBL_Employees[[#This Row],[Hire Date]])</f>
        <v>2017</v>
      </c>
      <c r="N71" s="2">
        <v>181356</v>
      </c>
      <c r="O71" s="2" t="str">
        <f>IF(TBL_Employees[[#This Row],[ Annual Salary]]&lt;70000,"Low Income",IF(AND(TBL_Employees[[#This Row],[ Annual Salary]]&gt;=70000,TBL_Employees[[#This Row],[ Annual Salary]]&lt;=140000),"Middle Income","High Income" ))</f>
        <v>High Income</v>
      </c>
      <c r="P71" s="3">
        <v>0.23</v>
      </c>
      <c r="Q71" s="13">
        <f>TBL_Employees[[#This Row],[Bonus %]]*TBL_Employees[[#This Row],[ Annual Salary]]</f>
        <v>41711.880000000005</v>
      </c>
      <c r="R71" t="s">
        <v>32</v>
      </c>
      <c r="S71" t="s">
        <v>59</v>
      </c>
      <c r="T71" s="1" t="s">
        <v>20</v>
      </c>
      <c r="U71" t="str">
        <f>IF(TBL_Employees[[#This Row],[Exit Date]]="","Employed","Resign")</f>
        <v>Employed</v>
      </c>
    </row>
    <row r="72" spans="1:21" x14ac:dyDescent="0.35">
      <c r="A72" t="s">
        <v>1538</v>
      </c>
      <c r="B72" t="s">
        <v>1539</v>
      </c>
      <c r="C72" t="s">
        <v>13</v>
      </c>
      <c r="D72" t="s">
        <v>64</v>
      </c>
      <c r="E72" t="s">
        <v>35</v>
      </c>
      <c r="F72" t="s">
        <v>16</v>
      </c>
      <c r="G72" t="s">
        <v>23</v>
      </c>
      <c r="H72">
        <v>38</v>
      </c>
      <c r="I72" s="1">
        <v>41256</v>
      </c>
      <c r="J72" s="9">
        <f>DAY(TBL_Employees[[#This Row],[Hire Date]])</f>
        <v>13</v>
      </c>
      <c r="K72" s="9">
        <f>MONTH(TBL_Employees[[#This Row],[Hire Date]])</f>
        <v>12</v>
      </c>
      <c r="L72" s="9" t="str">
        <f>UPPER(TEXT(DATE(2025,TBL_Employees[[#This Row],[Month]],1), "mmm"))</f>
        <v>DEC</v>
      </c>
      <c r="M72" s="11">
        <f>YEAR(TBL_Employees[[#This Row],[Hire Date]])</f>
        <v>2012</v>
      </c>
      <c r="N72" s="2">
        <v>191571</v>
      </c>
      <c r="O72" s="2" t="str">
        <f>IF(TBL_Employees[[#This Row],[ Annual Salary]]&lt;70000,"Low Income",IF(AND(TBL_Employees[[#This Row],[ Annual Salary]]&gt;=70000,TBL_Employees[[#This Row],[ Annual Salary]]&lt;=140000),"Middle Income","High Income" ))</f>
        <v>High Income</v>
      </c>
      <c r="P72" s="3">
        <v>0.32</v>
      </c>
      <c r="Q72" s="13">
        <f>TBL_Employees[[#This Row],[Bonus %]]*TBL_Employees[[#This Row],[ Annual Salary]]</f>
        <v>61302.720000000001</v>
      </c>
      <c r="R72" t="s">
        <v>18</v>
      </c>
      <c r="S72" t="s">
        <v>24</v>
      </c>
      <c r="T72" s="1" t="s">
        <v>20</v>
      </c>
      <c r="U72" t="str">
        <f>IF(TBL_Employees[[#This Row],[Exit Date]]="","Employed","Resign")</f>
        <v>Employed</v>
      </c>
    </row>
    <row r="73" spans="1:21" x14ac:dyDescent="0.35">
      <c r="A73" t="s">
        <v>111</v>
      </c>
      <c r="B73" t="s">
        <v>1540</v>
      </c>
      <c r="C73" t="s">
        <v>60</v>
      </c>
      <c r="D73" t="s">
        <v>64</v>
      </c>
      <c r="E73" t="s">
        <v>31</v>
      </c>
      <c r="F73" t="s">
        <v>16</v>
      </c>
      <c r="G73" t="s">
        <v>17</v>
      </c>
      <c r="H73">
        <v>62</v>
      </c>
      <c r="I73" s="1">
        <v>39843</v>
      </c>
      <c r="J73" s="9">
        <f>DAY(TBL_Employees[[#This Row],[Hire Date]])</f>
        <v>30</v>
      </c>
      <c r="K73" s="9">
        <f>MONTH(TBL_Employees[[#This Row],[Hire Date]])</f>
        <v>1</v>
      </c>
      <c r="L73" s="9" t="str">
        <f>UPPER(TEXT(DATE(2025,TBL_Employees[[#This Row],[Month]],1), "mmm"))</f>
        <v>JAN</v>
      </c>
      <c r="M73" s="11">
        <f>YEAR(TBL_Employees[[#This Row],[Hire Date]])</f>
        <v>2009</v>
      </c>
      <c r="N73" s="2">
        <v>150555</v>
      </c>
      <c r="O73" s="2" t="str">
        <f>IF(TBL_Employees[[#This Row],[ Annual Salary]]&lt;70000,"Low Income",IF(AND(TBL_Employees[[#This Row],[ Annual Salary]]&gt;=70000,TBL_Employees[[#This Row],[ Annual Salary]]&lt;=140000),"Middle Income","High Income" ))</f>
        <v>High Income</v>
      </c>
      <c r="P73" s="3">
        <v>0.13</v>
      </c>
      <c r="Q73" s="13">
        <f>TBL_Employees[[#This Row],[Bonus %]]*TBL_Employees[[#This Row],[ Annual Salary]]</f>
        <v>19572.150000000001</v>
      </c>
      <c r="R73" t="s">
        <v>18</v>
      </c>
      <c r="S73" t="s">
        <v>38</v>
      </c>
      <c r="T73" s="1" t="s">
        <v>20</v>
      </c>
      <c r="U73" t="str">
        <f>IF(TBL_Employees[[#This Row],[Exit Date]]="","Employed","Resign")</f>
        <v>Employed</v>
      </c>
    </row>
    <row r="74" spans="1:21" x14ac:dyDescent="0.35">
      <c r="A74" t="s">
        <v>176</v>
      </c>
      <c r="B74" t="s">
        <v>1584</v>
      </c>
      <c r="C74" t="s">
        <v>13</v>
      </c>
      <c r="D74" t="s">
        <v>64</v>
      </c>
      <c r="E74" t="s">
        <v>43</v>
      </c>
      <c r="F74" t="s">
        <v>27</v>
      </c>
      <c r="G74" t="s">
        <v>17</v>
      </c>
      <c r="H74">
        <v>41</v>
      </c>
      <c r="I74" s="1">
        <v>41503</v>
      </c>
      <c r="J74" s="9">
        <f>DAY(TBL_Employees[[#This Row],[Hire Date]])</f>
        <v>17</v>
      </c>
      <c r="K74" s="9">
        <f>MONTH(TBL_Employees[[#This Row],[Hire Date]])</f>
        <v>8</v>
      </c>
      <c r="L74" s="9" t="str">
        <f>UPPER(TEXT(DATE(2025,TBL_Employees[[#This Row],[Month]],1), "mmm"))</f>
        <v>AUG</v>
      </c>
      <c r="M74" s="11">
        <f>YEAR(TBL_Employees[[#This Row],[Hire Date]])</f>
        <v>2013</v>
      </c>
      <c r="N74" s="2">
        <v>235619</v>
      </c>
      <c r="O74" s="2" t="str">
        <f>IF(TBL_Employees[[#This Row],[ Annual Salary]]&lt;70000,"Low Income",IF(AND(TBL_Employees[[#This Row],[ Annual Salary]]&gt;=70000,TBL_Employees[[#This Row],[ Annual Salary]]&lt;=140000),"Middle Income","High Income" ))</f>
        <v>High Income</v>
      </c>
      <c r="P74" s="3">
        <v>0.3</v>
      </c>
      <c r="Q74" s="13">
        <f>TBL_Employees[[#This Row],[Bonus %]]*TBL_Employees[[#This Row],[ Annual Salary]]</f>
        <v>70685.7</v>
      </c>
      <c r="R74" t="s">
        <v>18</v>
      </c>
      <c r="S74" t="s">
        <v>62</v>
      </c>
      <c r="T74" s="1" t="s">
        <v>20</v>
      </c>
      <c r="U74" t="str">
        <f>IF(TBL_Employees[[#This Row],[Exit Date]]="","Employed","Resign")</f>
        <v>Employed</v>
      </c>
    </row>
    <row r="75" spans="1:21" x14ac:dyDescent="0.35">
      <c r="A75" t="s">
        <v>134</v>
      </c>
      <c r="B75" t="s">
        <v>1590</v>
      </c>
      <c r="C75" t="s">
        <v>41</v>
      </c>
      <c r="D75" t="s">
        <v>64</v>
      </c>
      <c r="E75" t="s">
        <v>43</v>
      </c>
      <c r="F75" t="s">
        <v>27</v>
      </c>
      <c r="G75" t="s">
        <v>23</v>
      </c>
      <c r="H75">
        <v>54</v>
      </c>
      <c r="I75" s="1">
        <v>42494</v>
      </c>
      <c r="J75" s="9">
        <f>DAY(TBL_Employees[[#This Row],[Hire Date]])</f>
        <v>4</v>
      </c>
      <c r="K75" s="9">
        <f>MONTH(TBL_Employees[[#This Row],[Hire Date]])</f>
        <v>5</v>
      </c>
      <c r="L75" s="9" t="str">
        <f>UPPER(TEXT(DATE(2025,TBL_Employees[[#This Row],[Month]],1), "mmm"))</f>
        <v>MAY</v>
      </c>
      <c r="M75" s="11">
        <f>YEAR(TBL_Employees[[#This Row],[Hire Date]])</f>
        <v>2016</v>
      </c>
      <c r="N75" s="2">
        <v>93668</v>
      </c>
      <c r="O75" s="2" t="str">
        <f>IF(TBL_Employees[[#This Row],[ Annual Salary]]&lt;70000,"Low Income",IF(AND(TBL_Employees[[#This Row],[ Annual Salary]]&gt;=70000,TBL_Employees[[#This Row],[ Annual Salary]]&lt;=140000),"Middle Income","High Income" ))</f>
        <v>Middle Income</v>
      </c>
      <c r="P75" s="3">
        <v>0</v>
      </c>
      <c r="Q75" s="13">
        <f>TBL_Employees[[#This Row],[Bonus %]]*TBL_Employees[[#This Row],[ Annual Salary]]</f>
        <v>0</v>
      </c>
      <c r="R75" t="s">
        <v>18</v>
      </c>
      <c r="S75" t="s">
        <v>19</v>
      </c>
      <c r="T75" s="1" t="s">
        <v>20</v>
      </c>
      <c r="U75" t="str">
        <f>IF(TBL_Employees[[#This Row],[Exit Date]]="","Employed","Resign")</f>
        <v>Employed</v>
      </c>
    </row>
    <row r="76" spans="1:21" x14ac:dyDescent="0.35">
      <c r="A76" t="s">
        <v>1599</v>
      </c>
      <c r="B76" t="s">
        <v>1600</v>
      </c>
      <c r="C76" t="s">
        <v>39</v>
      </c>
      <c r="D76" t="s">
        <v>64</v>
      </c>
      <c r="E76" t="s">
        <v>31</v>
      </c>
      <c r="F76" t="s">
        <v>16</v>
      </c>
      <c r="G76" t="s">
        <v>23</v>
      </c>
      <c r="H76">
        <v>60</v>
      </c>
      <c r="I76" s="1">
        <v>38121</v>
      </c>
      <c r="J76" s="9">
        <f>DAY(TBL_Employees[[#This Row],[Hire Date]])</f>
        <v>14</v>
      </c>
      <c r="K76" s="9">
        <f>MONTH(TBL_Employees[[#This Row],[Hire Date]])</f>
        <v>5</v>
      </c>
      <c r="L76" s="9" t="str">
        <f>UPPER(TEXT(DATE(2025,TBL_Employees[[#This Row],[Month]],1), "mmm"))</f>
        <v>MAY</v>
      </c>
      <c r="M76" s="11">
        <f>YEAR(TBL_Employees[[#This Row],[Hire Date]])</f>
        <v>2004</v>
      </c>
      <c r="N76" s="2">
        <v>186378</v>
      </c>
      <c r="O76" s="2" t="str">
        <f>IF(TBL_Employees[[#This Row],[ Annual Salary]]&lt;70000,"Low Income",IF(AND(TBL_Employees[[#This Row],[ Annual Salary]]&gt;=70000,TBL_Employees[[#This Row],[ Annual Salary]]&lt;=140000),"Middle Income","High Income" ))</f>
        <v>High Income</v>
      </c>
      <c r="P76" s="3">
        <v>0.26</v>
      </c>
      <c r="Q76" s="13">
        <f>TBL_Employees[[#This Row],[Bonus %]]*TBL_Employees[[#This Row],[ Annual Salary]]</f>
        <v>48458.28</v>
      </c>
      <c r="R76" t="s">
        <v>32</v>
      </c>
      <c r="S76" t="s">
        <v>79</v>
      </c>
      <c r="T76" s="1" t="s">
        <v>20</v>
      </c>
      <c r="U76" t="str">
        <f>IF(TBL_Employees[[#This Row],[Exit Date]]="","Employed","Resign")</f>
        <v>Employed</v>
      </c>
    </row>
    <row r="77" spans="1:21" x14ac:dyDescent="0.35">
      <c r="A77" t="s">
        <v>138</v>
      </c>
      <c r="B77" t="s">
        <v>1619</v>
      </c>
      <c r="C77" t="s">
        <v>39</v>
      </c>
      <c r="D77" t="s">
        <v>64</v>
      </c>
      <c r="E77" t="s">
        <v>15</v>
      </c>
      <c r="F77" t="s">
        <v>16</v>
      </c>
      <c r="G77" t="s">
        <v>17</v>
      </c>
      <c r="H77">
        <v>42</v>
      </c>
      <c r="I77" s="1">
        <v>39968</v>
      </c>
      <c r="J77" s="9">
        <f>DAY(TBL_Employees[[#This Row],[Hire Date]])</f>
        <v>4</v>
      </c>
      <c r="K77" s="9">
        <f>MONTH(TBL_Employees[[#This Row],[Hire Date]])</f>
        <v>6</v>
      </c>
      <c r="L77" s="9" t="str">
        <f>UPPER(TEXT(DATE(2025,TBL_Employees[[#This Row],[Month]],1), "mmm"))</f>
        <v>JUN</v>
      </c>
      <c r="M77" s="11">
        <f>YEAR(TBL_Employees[[#This Row],[Hire Date]])</f>
        <v>2009</v>
      </c>
      <c r="N77" s="2">
        <v>174099</v>
      </c>
      <c r="O77" s="2" t="str">
        <f>IF(TBL_Employees[[#This Row],[ Annual Salary]]&lt;70000,"Low Income",IF(AND(TBL_Employees[[#This Row],[ Annual Salary]]&gt;=70000,TBL_Employees[[#This Row],[ Annual Salary]]&lt;=140000),"Middle Income","High Income" ))</f>
        <v>High Income</v>
      </c>
      <c r="P77" s="3">
        <v>0.26</v>
      </c>
      <c r="Q77" s="13">
        <f>TBL_Employees[[#This Row],[Bonus %]]*TBL_Employees[[#This Row],[ Annual Salary]]</f>
        <v>45265.74</v>
      </c>
      <c r="R77" t="s">
        <v>18</v>
      </c>
      <c r="S77" t="s">
        <v>24</v>
      </c>
      <c r="T77" s="1" t="s">
        <v>20</v>
      </c>
      <c r="U77" t="str">
        <f>IF(TBL_Employees[[#This Row],[Exit Date]]="","Employed","Resign")</f>
        <v>Employed</v>
      </c>
    </row>
    <row r="78" spans="1:21" x14ac:dyDescent="0.35">
      <c r="A78" t="s">
        <v>1635</v>
      </c>
      <c r="B78" t="s">
        <v>1636</v>
      </c>
      <c r="C78" t="s">
        <v>63</v>
      </c>
      <c r="D78" t="s">
        <v>64</v>
      </c>
      <c r="E78" t="s">
        <v>15</v>
      </c>
      <c r="F78" t="s">
        <v>27</v>
      </c>
      <c r="G78" t="s">
        <v>23</v>
      </c>
      <c r="H78">
        <v>43</v>
      </c>
      <c r="I78" s="1">
        <v>41680</v>
      </c>
      <c r="J78" s="9">
        <f>DAY(TBL_Employees[[#This Row],[Hire Date]])</f>
        <v>10</v>
      </c>
      <c r="K78" s="9">
        <f>MONTH(TBL_Employees[[#This Row],[Hire Date]])</f>
        <v>2</v>
      </c>
      <c r="L78" s="9" t="str">
        <f>UPPER(TEXT(DATE(2025,TBL_Employees[[#This Row],[Month]],1), "mmm"))</f>
        <v>FEB</v>
      </c>
      <c r="M78" s="11">
        <f>YEAR(TBL_Employees[[#This Row],[Hire Date]])</f>
        <v>2014</v>
      </c>
      <c r="N78" s="2">
        <v>58875</v>
      </c>
      <c r="O78" s="2" t="str">
        <f>IF(TBL_Employees[[#This Row],[ Annual Salary]]&lt;70000,"Low Income",IF(AND(TBL_Employees[[#This Row],[ Annual Salary]]&gt;=70000,TBL_Employees[[#This Row],[ Annual Salary]]&lt;=140000),"Middle Income","High Income" ))</f>
        <v>Low Income</v>
      </c>
      <c r="P78" s="3">
        <v>0</v>
      </c>
      <c r="Q78" s="13">
        <f>TBL_Employees[[#This Row],[Bonus %]]*TBL_Employees[[#This Row],[ Annual Salary]]</f>
        <v>0</v>
      </c>
      <c r="R78" t="s">
        <v>32</v>
      </c>
      <c r="S78" t="s">
        <v>33</v>
      </c>
      <c r="T78" s="1" t="s">
        <v>20</v>
      </c>
      <c r="U78" t="str">
        <f>IF(TBL_Employees[[#This Row],[Exit Date]]="","Employed","Resign")</f>
        <v>Employed</v>
      </c>
    </row>
    <row r="79" spans="1:21" x14ac:dyDescent="0.35">
      <c r="A79" t="s">
        <v>1674</v>
      </c>
      <c r="B79" t="s">
        <v>1675</v>
      </c>
      <c r="C79" t="s">
        <v>13</v>
      </c>
      <c r="D79" t="s">
        <v>64</v>
      </c>
      <c r="E79" t="s">
        <v>35</v>
      </c>
      <c r="F79" t="s">
        <v>27</v>
      </c>
      <c r="G79" t="s">
        <v>23</v>
      </c>
      <c r="H79">
        <v>64</v>
      </c>
      <c r="I79" s="1">
        <v>41362</v>
      </c>
      <c r="J79" s="9">
        <f>DAY(TBL_Employees[[#This Row],[Hire Date]])</f>
        <v>29</v>
      </c>
      <c r="K79" s="9">
        <f>MONTH(TBL_Employees[[#This Row],[Hire Date]])</f>
        <v>3</v>
      </c>
      <c r="L79" s="9" t="str">
        <f>UPPER(TEXT(DATE(2025,TBL_Employees[[#This Row],[Month]],1), "mmm"))</f>
        <v>MAR</v>
      </c>
      <c r="M79" s="11">
        <f>YEAR(TBL_Employees[[#This Row],[Hire Date]])</f>
        <v>2013</v>
      </c>
      <c r="N79" s="2">
        <v>252325</v>
      </c>
      <c r="O79" s="2" t="str">
        <f>IF(TBL_Employees[[#This Row],[ Annual Salary]]&lt;70000,"Low Income",IF(AND(TBL_Employees[[#This Row],[ Annual Salary]]&gt;=70000,TBL_Employees[[#This Row],[ Annual Salary]]&lt;=140000),"Middle Income","High Income" ))</f>
        <v>High Income</v>
      </c>
      <c r="P79" s="3">
        <v>0.4</v>
      </c>
      <c r="Q79" s="13">
        <f>TBL_Employees[[#This Row],[Bonus %]]*TBL_Employees[[#This Row],[ Annual Salary]]</f>
        <v>100930</v>
      </c>
      <c r="R79" t="s">
        <v>18</v>
      </c>
      <c r="S79" t="s">
        <v>28</v>
      </c>
      <c r="T79" s="1" t="s">
        <v>20</v>
      </c>
      <c r="U79" t="str">
        <f>IF(TBL_Employees[[#This Row],[Exit Date]]="","Employed","Resign")</f>
        <v>Employed</v>
      </c>
    </row>
    <row r="80" spans="1:21" x14ac:dyDescent="0.35">
      <c r="A80" t="s">
        <v>1678</v>
      </c>
      <c r="B80" t="s">
        <v>1679</v>
      </c>
      <c r="C80" t="s">
        <v>13</v>
      </c>
      <c r="D80" t="s">
        <v>64</v>
      </c>
      <c r="E80" t="s">
        <v>31</v>
      </c>
      <c r="F80" t="s">
        <v>16</v>
      </c>
      <c r="G80" t="s">
        <v>23</v>
      </c>
      <c r="H80">
        <v>47</v>
      </c>
      <c r="I80" s="1">
        <v>44556</v>
      </c>
      <c r="J80" s="9">
        <f>DAY(TBL_Employees[[#This Row],[Hire Date]])</f>
        <v>26</v>
      </c>
      <c r="K80" s="9">
        <f>MONTH(TBL_Employees[[#This Row],[Hire Date]])</f>
        <v>12</v>
      </c>
      <c r="L80" s="9" t="str">
        <f>UPPER(TEXT(DATE(2025,TBL_Employees[[#This Row],[Month]],1), "mmm"))</f>
        <v>DEC</v>
      </c>
      <c r="M80" s="11">
        <f>YEAR(TBL_Employees[[#This Row],[Hire Date]])</f>
        <v>2021</v>
      </c>
      <c r="N80" s="2">
        <v>243568</v>
      </c>
      <c r="O80" s="2" t="str">
        <f>IF(TBL_Employees[[#This Row],[ Annual Salary]]&lt;70000,"Low Income",IF(AND(TBL_Employees[[#This Row],[ Annual Salary]]&gt;=70000,TBL_Employees[[#This Row],[ Annual Salary]]&lt;=140000),"Middle Income","High Income" ))</f>
        <v>High Income</v>
      </c>
      <c r="P80" s="3">
        <v>0.33</v>
      </c>
      <c r="Q80" s="13">
        <f>TBL_Employees[[#This Row],[Bonus %]]*TBL_Employees[[#This Row],[ Annual Salary]]</f>
        <v>80377.440000000002</v>
      </c>
      <c r="R80" t="s">
        <v>18</v>
      </c>
      <c r="S80" t="s">
        <v>24</v>
      </c>
      <c r="T80" s="1" t="s">
        <v>20</v>
      </c>
      <c r="U80" t="str">
        <f>IF(TBL_Employees[[#This Row],[Exit Date]]="","Employed","Resign")</f>
        <v>Employed</v>
      </c>
    </row>
    <row r="81" spans="1:21" x14ac:dyDescent="0.35">
      <c r="A81" t="s">
        <v>1688</v>
      </c>
      <c r="B81" t="s">
        <v>1689</v>
      </c>
      <c r="C81" t="s">
        <v>41</v>
      </c>
      <c r="D81" t="s">
        <v>64</v>
      </c>
      <c r="E81" t="s">
        <v>43</v>
      </c>
      <c r="F81" t="s">
        <v>16</v>
      </c>
      <c r="G81" t="s">
        <v>17</v>
      </c>
      <c r="H81">
        <v>38</v>
      </c>
      <c r="I81" s="1">
        <v>44036</v>
      </c>
      <c r="J81" s="9">
        <f>DAY(TBL_Employees[[#This Row],[Hire Date]])</f>
        <v>24</v>
      </c>
      <c r="K81" s="9">
        <f>MONTH(TBL_Employees[[#This Row],[Hire Date]])</f>
        <v>7</v>
      </c>
      <c r="L81" s="9" t="str">
        <f>UPPER(TEXT(DATE(2025,TBL_Employees[[#This Row],[Month]],1), "mmm"))</f>
        <v>JUL</v>
      </c>
      <c r="M81" s="11">
        <f>YEAR(TBL_Employees[[#This Row],[Hire Date]])</f>
        <v>2020</v>
      </c>
      <c r="N81" s="2">
        <v>89390</v>
      </c>
      <c r="O81" s="2" t="str">
        <f>IF(TBL_Employees[[#This Row],[ Annual Salary]]&lt;70000,"Low Income",IF(AND(TBL_Employees[[#This Row],[ Annual Salary]]&gt;=70000,TBL_Employees[[#This Row],[ Annual Salary]]&lt;=140000),"Middle Income","High Income" ))</f>
        <v>Middle Income</v>
      </c>
      <c r="P81" s="3">
        <v>0</v>
      </c>
      <c r="Q81" s="13">
        <f>TBL_Employees[[#This Row],[Bonus %]]*TBL_Employees[[#This Row],[ Annual Salary]]</f>
        <v>0</v>
      </c>
      <c r="R81" t="s">
        <v>18</v>
      </c>
      <c r="S81" t="s">
        <v>62</v>
      </c>
      <c r="T81" s="1" t="s">
        <v>20</v>
      </c>
      <c r="U81" t="str">
        <f>IF(TBL_Employees[[#This Row],[Exit Date]]="","Employed","Resign")</f>
        <v>Employed</v>
      </c>
    </row>
    <row r="82" spans="1:21" x14ac:dyDescent="0.35">
      <c r="A82" t="s">
        <v>1531</v>
      </c>
      <c r="B82" t="s">
        <v>66</v>
      </c>
      <c r="C82" t="s">
        <v>41</v>
      </c>
      <c r="D82" t="s">
        <v>64</v>
      </c>
      <c r="E82" t="s">
        <v>43</v>
      </c>
      <c r="F82" t="s">
        <v>27</v>
      </c>
      <c r="G82" t="s">
        <v>50</v>
      </c>
      <c r="H82">
        <v>62</v>
      </c>
      <c r="I82" s="1">
        <v>40591</v>
      </c>
      <c r="J82" s="9">
        <f>DAY(TBL_Employees[[#This Row],[Hire Date]])</f>
        <v>17</v>
      </c>
      <c r="K82" s="9">
        <f>MONTH(TBL_Employees[[#This Row],[Hire Date]])</f>
        <v>2</v>
      </c>
      <c r="L82" s="9" t="str">
        <f>UPPER(TEXT(DATE(2025,TBL_Employees[[#This Row],[Month]],1), "mmm"))</f>
        <v>FEB</v>
      </c>
      <c r="M82" s="11">
        <f>YEAR(TBL_Employees[[#This Row],[Hire Date]])</f>
        <v>2011</v>
      </c>
      <c r="N82" s="2">
        <v>94422</v>
      </c>
      <c r="O82" s="2" t="str">
        <f>IF(TBL_Employees[[#This Row],[ Annual Salary]]&lt;70000,"Low Income",IF(AND(TBL_Employees[[#This Row],[ Annual Salary]]&gt;=70000,TBL_Employees[[#This Row],[ Annual Salary]]&lt;=140000),"Middle Income","High Income" ))</f>
        <v>Middle Income</v>
      </c>
      <c r="P82" s="3">
        <v>0</v>
      </c>
      <c r="Q82" s="13">
        <f>TBL_Employees[[#This Row],[Bonus %]]*TBL_Employees[[#This Row],[ Annual Salary]]</f>
        <v>0</v>
      </c>
      <c r="R82" t="s">
        <v>18</v>
      </c>
      <c r="S82" t="s">
        <v>38</v>
      </c>
      <c r="T82" s="1" t="s">
        <v>20</v>
      </c>
      <c r="U82" t="str">
        <f>IF(TBL_Employees[[#This Row],[Exit Date]]="","Employed","Resign")</f>
        <v>Employed</v>
      </c>
    </row>
    <row r="83" spans="1:21" x14ac:dyDescent="0.35">
      <c r="A83" t="s">
        <v>1764</v>
      </c>
      <c r="B83" t="s">
        <v>1765</v>
      </c>
      <c r="C83" t="s">
        <v>39</v>
      </c>
      <c r="D83" t="s">
        <v>64</v>
      </c>
      <c r="E83" t="s">
        <v>15</v>
      </c>
      <c r="F83" t="s">
        <v>16</v>
      </c>
      <c r="G83" t="s">
        <v>17</v>
      </c>
      <c r="H83">
        <v>35</v>
      </c>
      <c r="I83" s="1">
        <v>42912</v>
      </c>
      <c r="J83" s="9">
        <f>DAY(TBL_Employees[[#This Row],[Hire Date]])</f>
        <v>26</v>
      </c>
      <c r="K83" s="9">
        <f>MONTH(TBL_Employees[[#This Row],[Hire Date]])</f>
        <v>6</v>
      </c>
      <c r="L83" s="9" t="str">
        <f>UPPER(TEXT(DATE(2025,TBL_Employees[[#This Row],[Month]],1), "mmm"))</f>
        <v>JUN</v>
      </c>
      <c r="M83" s="11">
        <f>YEAR(TBL_Employees[[#This Row],[Hire Date]])</f>
        <v>2017</v>
      </c>
      <c r="N83" s="2">
        <v>161269</v>
      </c>
      <c r="O83" s="2" t="str">
        <f>IF(TBL_Employees[[#This Row],[ Annual Salary]]&lt;70000,"Low Income",IF(AND(TBL_Employees[[#This Row],[ Annual Salary]]&gt;=70000,TBL_Employees[[#This Row],[ Annual Salary]]&lt;=140000),"Middle Income","High Income" ))</f>
        <v>High Income</v>
      </c>
      <c r="P83" s="3">
        <v>0.27</v>
      </c>
      <c r="Q83" s="13">
        <f>TBL_Employees[[#This Row],[Bonus %]]*TBL_Employees[[#This Row],[ Annual Salary]]</f>
        <v>43542.630000000005</v>
      </c>
      <c r="R83" t="s">
        <v>18</v>
      </c>
      <c r="S83" t="s">
        <v>44</v>
      </c>
      <c r="T83" s="1" t="s">
        <v>20</v>
      </c>
      <c r="U83" t="str">
        <f>IF(TBL_Employees[[#This Row],[Exit Date]]="","Employed","Resign")</f>
        <v>Employed</v>
      </c>
    </row>
    <row r="84" spans="1:21" x14ac:dyDescent="0.35">
      <c r="A84" t="s">
        <v>1791</v>
      </c>
      <c r="B84" t="s">
        <v>1792</v>
      </c>
      <c r="C84" t="s">
        <v>41</v>
      </c>
      <c r="D84" t="s">
        <v>64</v>
      </c>
      <c r="E84" t="s">
        <v>15</v>
      </c>
      <c r="F84" t="s">
        <v>27</v>
      </c>
      <c r="G84" t="s">
        <v>23</v>
      </c>
      <c r="H84">
        <v>50</v>
      </c>
      <c r="I84" s="1">
        <v>40109</v>
      </c>
      <c r="J84" s="9">
        <f>DAY(TBL_Employees[[#This Row],[Hire Date]])</f>
        <v>23</v>
      </c>
      <c r="K84" s="9">
        <f>MONTH(TBL_Employees[[#This Row],[Hire Date]])</f>
        <v>10</v>
      </c>
      <c r="L84" s="9" t="str">
        <f>UPPER(TEXT(DATE(2025,TBL_Employees[[#This Row],[Month]],1), "mmm"))</f>
        <v>OCT</v>
      </c>
      <c r="M84" s="11">
        <f>YEAR(TBL_Employees[[#This Row],[Hire Date]])</f>
        <v>2009</v>
      </c>
      <c r="N84" s="2">
        <v>79447</v>
      </c>
      <c r="O84" s="2" t="str">
        <f>IF(TBL_Employees[[#This Row],[ Annual Salary]]&lt;70000,"Low Income",IF(AND(TBL_Employees[[#This Row],[ Annual Salary]]&gt;=70000,TBL_Employees[[#This Row],[ Annual Salary]]&lt;=140000),"Middle Income","High Income" ))</f>
        <v>Middle Income</v>
      </c>
      <c r="P84" s="3">
        <v>0</v>
      </c>
      <c r="Q84" s="13">
        <f>TBL_Employees[[#This Row],[Bonus %]]*TBL_Employees[[#This Row],[ Annual Salary]]</f>
        <v>0</v>
      </c>
      <c r="R84" t="s">
        <v>32</v>
      </c>
      <c r="S84" t="s">
        <v>73</v>
      </c>
      <c r="T84" s="1" t="s">
        <v>20</v>
      </c>
      <c r="U84" t="str">
        <f>IF(TBL_Employees[[#This Row],[Exit Date]]="","Employed","Resign")</f>
        <v>Employed</v>
      </c>
    </row>
    <row r="85" spans="1:21" x14ac:dyDescent="0.35">
      <c r="A85" t="s">
        <v>133</v>
      </c>
      <c r="B85" t="s">
        <v>1829</v>
      </c>
      <c r="C85" t="s">
        <v>61</v>
      </c>
      <c r="D85" t="s">
        <v>64</v>
      </c>
      <c r="E85" t="s">
        <v>15</v>
      </c>
      <c r="F85" t="s">
        <v>27</v>
      </c>
      <c r="G85" t="s">
        <v>17</v>
      </c>
      <c r="H85">
        <v>44</v>
      </c>
      <c r="I85" s="1">
        <v>37296</v>
      </c>
      <c r="J85" s="9">
        <f>DAY(TBL_Employees[[#This Row],[Hire Date]])</f>
        <v>9</v>
      </c>
      <c r="K85" s="9">
        <f>MONTH(TBL_Employees[[#This Row],[Hire Date]])</f>
        <v>2</v>
      </c>
      <c r="L85" s="9" t="str">
        <f>UPPER(TEXT(DATE(2025,TBL_Employees[[#This Row],[Month]],1), "mmm"))</f>
        <v>FEB</v>
      </c>
      <c r="M85" s="11">
        <f>YEAR(TBL_Employees[[#This Row],[Hire Date]])</f>
        <v>2002</v>
      </c>
      <c r="N85" s="2">
        <v>117545</v>
      </c>
      <c r="O85" s="2" t="str">
        <f>IF(TBL_Employees[[#This Row],[ Annual Salary]]&lt;70000,"Low Income",IF(AND(TBL_Employees[[#This Row],[ Annual Salary]]&gt;=70000,TBL_Employees[[#This Row],[ Annual Salary]]&lt;=140000),"Middle Income","High Income" ))</f>
        <v>Middle Income</v>
      </c>
      <c r="P85" s="3">
        <v>0.06</v>
      </c>
      <c r="Q85" s="13">
        <f>TBL_Employees[[#This Row],[Bonus %]]*TBL_Employees[[#This Row],[ Annual Salary]]</f>
        <v>7052.7</v>
      </c>
      <c r="R85" t="s">
        <v>18</v>
      </c>
      <c r="S85" t="s">
        <v>38</v>
      </c>
      <c r="T85" s="1" t="s">
        <v>20</v>
      </c>
      <c r="U85" t="str">
        <f>IF(TBL_Employees[[#This Row],[Exit Date]]="","Employed","Resign")</f>
        <v>Employed</v>
      </c>
    </row>
    <row r="86" spans="1:21" x14ac:dyDescent="0.35">
      <c r="A86" t="s">
        <v>1832</v>
      </c>
      <c r="B86" t="s">
        <v>1833</v>
      </c>
      <c r="C86" t="s">
        <v>67</v>
      </c>
      <c r="D86" t="s">
        <v>64</v>
      </c>
      <c r="E86" t="s">
        <v>31</v>
      </c>
      <c r="F86" t="s">
        <v>16</v>
      </c>
      <c r="G86" t="s">
        <v>50</v>
      </c>
      <c r="H86">
        <v>26</v>
      </c>
      <c r="I86" s="1">
        <v>43489</v>
      </c>
      <c r="J86" s="9">
        <f>DAY(TBL_Employees[[#This Row],[Hire Date]])</f>
        <v>24</v>
      </c>
      <c r="K86" s="9">
        <f>MONTH(TBL_Employees[[#This Row],[Hire Date]])</f>
        <v>1</v>
      </c>
      <c r="L86" s="9" t="str">
        <f>UPPER(TEXT(DATE(2025,TBL_Employees[[#This Row],[Month]],1), "mmm"))</f>
        <v>JAN</v>
      </c>
      <c r="M86" s="11">
        <f>YEAR(TBL_Employees[[#This Row],[Hire Date]])</f>
        <v>2019</v>
      </c>
      <c r="N86" s="2">
        <v>55767</v>
      </c>
      <c r="O86" s="2" t="str">
        <f>IF(TBL_Employees[[#This Row],[ Annual Salary]]&lt;70000,"Low Income",IF(AND(TBL_Employees[[#This Row],[ Annual Salary]]&gt;=70000,TBL_Employees[[#This Row],[ Annual Salary]]&lt;=140000),"Middle Income","High Income" ))</f>
        <v>Low Income</v>
      </c>
      <c r="P86" s="3">
        <v>0</v>
      </c>
      <c r="Q86" s="13">
        <f>TBL_Employees[[#This Row],[Bonus %]]*TBL_Employees[[#This Row],[ Annual Salary]]</f>
        <v>0</v>
      </c>
      <c r="R86" t="s">
        <v>18</v>
      </c>
      <c r="S86" t="s">
        <v>38</v>
      </c>
      <c r="T86" s="1" t="s">
        <v>20</v>
      </c>
      <c r="U86" t="str">
        <f>IF(TBL_Employees[[#This Row],[Exit Date]]="","Employed","Resign")</f>
        <v>Employed</v>
      </c>
    </row>
    <row r="87" spans="1:21" x14ac:dyDescent="0.35">
      <c r="A87" t="s">
        <v>1876</v>
      </c>
      <c r="B87" t="s">
        <v>1877</v>
      </c>
      <c r="C87" t="s">
        <v>61</v>
      </c>
      <c r="D87" t="s">
        <v>64</v>
      </c>
      <c r="E87" t="s">
        <v>35</v>
      </c>
      <c r="F87" t="s">
        <v>16</v>
      </c>
      <c r="G87" t="s">
        <v>17</v>
      </c>
      <c r="H87">
        <v>34</v>
      </c>
      <c r="I87" s="1">
        <v>41915</v>
      </c>
      <c r="J87" s="9">
        <f>DAY(TBL_Employees[[#This Row],[Hire Date]])</f>
        <v>3</v>
      </c>
      <c r="K87" s="9">
        <f>MONTH(TBL_Employees[[#This Row],[Hire Date]])</f>
        <v>10</v>
      </c>
      <c r="L87" s="9" t="str">
        <f>UPPER(TEXT(DATE(2025,TBL_Employees[[#This Row],[Month]],1), "mmm"))</f>
        <v>OCT</v>
      </c>
      <c r="M87" s="11">
        <f>YEAR(TBL_Employees[[#This Row],[Hire Date]])</f>
        <v>2014</v>
      </c>
      <c r="N87" s="2">
        <v>103707</v>
      </c>
      <c r="O87" s="2" t="str">
        <f>IF(TBL_Employees[[#This Row],[ Annual Salary]]&lt;70000,"Low Income",IF(AND(TBL_Employees[[#This Row],[ Annual Salary]]&gt;=70000,TBL_Employees[[#This Row],[ Annual Salary]]&lt;=140000),"Middle Income","High Income" ))</f>
        <v>Middle Income</v>
      </c>
      <c r="P87" s="3">
        <v>0.09</v>
      </c>
      <c r="Q87" s="13">
        <f>TBL_Employees[[#This Row],[Bonus %]]*TBL_Employees[[#This Row],[ Annual Salary]]</f>
        <v>9333.6299999999992</v>
      </c>
      <c r="R87" t="s">
        <v>18</v>
      </c>
      <c r="S87" t="s">
        <v>28</v>
      </c>
      <c r="T87" s="1" t="s">
        <v>20</v>
      </c>
      <c r="U87" t="str">
        <f>IF(TBL_Employees[[#This Row],[Exit Date]]="","Employed","Resign")</f>
        <v>Employed</v>
      </c>
    </row>
    <row r="88" spans="1:21" x14ac:dyDescent="0.35">
      <c r="A88" t="s">
        <v>1878</v>
      </c>
      <c r="B88" t="s">
        <v>1879</v>
      </c>
      <c r="C88" t="s">
        <v>13</v>
      </c>
      <c r="D88" t="s">
        <v>64</v>
      </c>
      <c r="E88" t="s">
        <v>43</v>
      </c>
      <c r="F88" t="s">
        <v>16</v>
      </c>
      <c r="G88" t="s">
        <v>17</v>
      </c>
      <c r="H88">
        <v>41</v>
      </c>
      <c r="I88" s="1">
        <v>41130</v>
      </c>
      <c r="J88" s="9">
        <f>DAY(TBL_Employees[[#This Row],[Hire Date]])</f>
        <v>9</v>
      </c>
      <c r="K88" s="9">
        <f>MONTH(TBL_Employees[[#This Row],[Hire Date]])</f>
        <v>8</v>
      </c>
      <c r="L88" s="9" t="str">
        <f>UPPER(TEXT(DATE(2025,TBL_Employees[[#This Row],[Month]],1), "mmm"))</f>
        <v>AUG</v>
      </c>
      <c r="M88" s="11">
        <f>YEAR(TBL_Employees[[#This Row],[Hire Date]])</f>
        <v>2012</v>
      </c>
      <c r="N88" s="2">
        <v>245360</v>
      </c>
      <c r="O88" s="2" t="str">
        <f>IF(TBL_Employees[[#This Row],[ Annual Salary]]&lt;70000,"Low Income",IF(AND(TBL_Employees[[#This Row],[ Annual Salary]]&gt;=70000,TBL_Employees[[#This Row],[ Annual Salary]]&lt;=140000),"Middle Income","High Income" ))</f>
        <v>High Income</v>
      </c>
      <c r="P88" s="3">
        <v>0.37</v>
      </c>
      <c r="Q88" s="13">
        <f>TBL_Employees[[#This Row],[Bonus %]]*TBL_Employees[[#This Row],[ Annual Salary]]</f>
        <v>90783.2</v>
      </c>
      <c r="R88" t="s">
        <v>18</v>
      </c>
      <c r="S88" t="s">
        <v>24</v>
      </c>
      <c r="T88" s="1" t="s">
        <v>20</v>
      </c>
      <c r="U88" t="str">
        <f>IF(TBL_Employees[[#This Row],[Exit Date]]="","Employed","Resign")</f>
        <v>Employed</v>
      </c>
    </row>
    <row r="89" spans="1:21" x14ac:dyDescent="0.35">
      <c r="A89" t="s">
        <v>1891</v>
      </c>
      <c r="B89" t="s">
        <v>1442</v>
      </c>
      <c r="C89" t="s">
        <v>67</v>
      </c>
      <c r="D89" t="s">
        <v>64</v>
      </c>
      <c r="E89" t="s">
        <v>43</v>
      </c>
      <c r="F89" t="s">
        <v>27</v>
      </c>
      <c r="G89" t="s">
        <v>17</v>
      </c>
      <c r="H89">
        <v>49</v>
      </c>
      <c r="I89" s="1">
        <v>40894</v>
      </c>
      <c r="J89" s="9">
        <f>DAY(TBL_Employees[[#This Row],[Hire Date]])</f>
        <v>17</v>
      </c>
      <c r="K89" s="9">
        <f>MONTH(TBL_Employees[[#This Row],[Hire Date]])</f>
        <v>12</v>
      </c>
      <c r="L89" s="9" t="str">
        <f>UPPER(TEXT(DATE(2025,TBL_Employees[[#This Row],[Month]],1), "mmm"))</f>
        <v>DEC</v>
      </c>
      <c r="M89" s="11">
        <f>YEAR(TBL_Employees[[#This Row],[Hire Date]])</f>
        <v>2011</v>
      </c>
      <c r="N89" s="2">
        <v>56878</v>
      </c>
      <c r="O89" s="2" t="str">
        <f>IF(TBL_Employees[[#This Row],[ Annual Salary]]&lt;70000,"Low Income",IF(AND(TBL_Employees[[#This Row],[ Annual Salary]]&gt;=70000,TBL_Employees[[#This Row],[ Annual Salary]]&lt;=140000),"Middle Income","High Income" ))</f>
        <v>Low Income</v>
      </c>
      <c r="P89" s="3">
        <v>0</v>
      </c>
      <c r="Q89" s="13">
        <f>TBL_Employees[[#This Row],[Bonus %]]*TBL_Employees[[#This Row],[ Annual Salary]]</f>
        <v>0</v>
      </c>
      <c r="R89" t="s">
        <v>18</v>
      </c>
      <c r="S89" t="s">
        <v>62</v>
      </c>
      <c r="T89" s="1" t="s">
        <v>20</v>
      </c>
      <c r="U89" t="str">
        <f>IF(TBL_Employees[[#This Row],[Exit Date]]="","Employed","Resign")</f>
        <v>Employed</v>
      </c>
    </row>
    <row r="90" spans="1:21" x14ac:dyDescent="0.35">
      <c r="A90" t="s">
        <v>1898</v>
      </c>
      <c r="B90" t="s">
        <v>1899</v>
      </c>
      <c r="C90" t="s">
        <v>67</v>
      </c>
      <c r="D90" t="s">
        <v>64</v>
      </c>
      <c r="E90" t="s">
        <v>35</v>
      </c>
      <c r="F90" t="s">
        <v>27</v>
      </c>
      <c r="G90" t="s">
        <v>23</v>
      </c>
      <c r="H90">
        <v>29</v>
      </c>
      <c r="I90" s="1">
        <v>42602</v>
      </c>
      <c r="J90" s="9">
        <f>DAY(TBL_Employees[[#This Row],[Hire Date]])</f>
        <v>20</v>
      </c>
      <c r="K90" s="9">
        <f>MONTH(TBL_Employees[[#This Row],[Hire Date]])</f>
        <v>8</v>
      </c>
      <c r="L90" s="9" t="str">
        <f>UPPER(TEXT(DATE(2025,TBL_Employees[[#This Row],[Month]],1), "mmm"))</f>
        <v>AUG</v>
      </c>
      <c r="M90" s="11">
        <f>YEAR(TBL_Employees[[#This Row],[Hire Date]])</f>
        <v>2016</v>
      </c>
      <c r="N90" s="2">
        <v>58703</v>
      </c>
      <c r="O90" s="2" t="str">
        <f>IF(TBL_Employees[[#This Row],[ Annual Salary]]&lt;70000,"Low Income",IF(AND(TBL_Employees[[#This Row],[ Annual Salary]]&gt;=70000,TBL_Employees[[#This Row],[ Annual Salary]]&lt;=140000),"Middle Income","High Income" ))</f>
        <v>Low Income</v>
      </c>
      <c r="P90" s="3">
        <v>0</v>
      </c>
      <c r="Q90" s="13">
        <f>TBL_Employees[[#This Row],[Bonus %]]*TBL_Employees[[#This Row],[ Annual Salary]]</f>
        <v>0</v>
      </c>
      <c r="R90" t="s">
        <v>18</v>
      </c>
      <c r="S90" t="s">
        <v>28</v>
      </c>
      <c r="T90" s="1" t="s">
        <v>20</v>
      </c>
      <c r="U90" t="str">
        <f>IF(TBL_Employees[[#This Row],[Exit Date]]="","Employed","Resign")</f>
        <v>Employed</v>
      </c>
    </row>
    <row r="91" spans="1:21" x14ac:dyDescent="0.35">
      <c r="A91" t="s">
        <v>1296</v>
      </c>
      <c r="B91" t="s">
        <v>1914</v>
      </c>
      <c r="C91" t="s">
        <v>41</v>
      </c>
      <c r="D91" t="s">
        <v>64</v>
      </c>
      <c r="E91" t="s">
        <v>35</v>
      </c>
      <c r="F91" t="s">
        <v>16</v>
      </c>
      <c r="G91" t="s">
        <v>23</v>
      </c>
      <c r="H91">
        <v>44</v>
      </c>
      <c r="I91" s="1">
        <v>44314</v>
      </c>
      <c r="J91" s="9">
        <f>DAY(TBL_Employees[[#This Row],[Hire Date]])</f>
        <v>28</v>
      </c>
      <c r="K91" s="9">
        <f>MONTH(TBL_Employees[[#This Row],[Hire Date]])</f>
        <v>4</v>
      </c>
      <c r="L91" s="9" t="str">
        <f>UPPER(TEXT(DATE(2025,TBL_Employees[[#This Row],[Month]],1), "mmm"))</f>
        <v>APR</v>
      </c>
      <c r="M91" s="11">
        <f>YEAR(TBL_Employees[[#This Row],[Hire Date]])</f>
        <v>2021</v>
      </c>
      <c r="N91" s="2">
        <v>98520</v>
      </c>
      <c r="O91" s="2" t="str">
        <f>IF(TBL_Employees[[#This Row],[ Annual Salary]]&lt;70000,"Low Income",IF(AND(TBL_Employees[[#This Row],[ Annual Salary]]&gt;=70000,TBL_Employees[[#This Row],[ Annual Salary]]&lt;=140000),"Middle Income","High Income" ))</f>
        <v>Middle Income</v>
      </c>
      <c r="P91" s="3">
        <v>0</v>
      </c>
      <c r="Q91" s="13">
        <f>TBL_Employees[[#This Row],[Bonus %]]*TBL_Employees[[#This Row],[ Annual Salary]]</f>
        <v>0</v>
      </c>
      <c r="R91" t="s">
        <v>18</v>
      </c>
      <c r="S91" t="s">
        <v>44</v>
      </c>
      <c r="T91" s="1" t="s">
        <v>20</v>
      </c>
      <c r="U91" t="str">
        <f>IF(TBL_Employees[[#This Row],[Exit Date]]="","Employed","Resign")</f>
        <v>Employed</v>
      </c>
    </row>
    <row r="92" spans="1:21" x14ac:dyDescent="0.35">
      <c r="A92" t="s">
        <v>1916</v>
      </c>
      <c r="B92" t="s">
        <v>1917</v>
      </c>
      <c r="C92" t="s">
        <v>63</v>
      </c>
      <c r="D92" t="s">
        <v>64</v>
      </c>
      <c r="E92" t="s">
        <v>15</v>
      </c>
      <c r="F92" t="s">
        <v>27</v>
      </c>
      <c r="G92" t="s">
        <v>50</v>
      </c>
      <c r="H92">
        <v>58</v>
      </c>
      <c r="I92" s="1">
        <v>38819</v>
      </c>
      <c r="J92" s="9">
        <f>DAY(TBL_Employees[[#This Row],[Hire Date]])</f>
        <v>12</v>
      </c>
      <c r="K92" s="9">
        <f>MONTH(TBL_Employees[[#This Row],[Hire Date]])</f>
        <v>4</v>
      </c>
      <c r="L92" s="9" t="str">
        <f>UPPER(TEXT(DATE(2025,TBL_Employees[[#This Row],[Month]],1), "mmm"))</f>
        <v>APR</v>
      </c>
      <c r="M92" s="11">
        <f>YEAR(TBL_Employees[[#This Row],[Hire Date]])</f>
        <v>2006</v>
      </c>
      <c r="N92" s="2">
        <v>64202</v>
      </c>
      <c r="O92" s="2" t="str">
        <f>IF(TBL_Employees[[#This Row],[ Annual Salary]]&lt;70000,"Low Income",IF(AND(TBL_Employees[[#This Row],[ Annual Salary]]&gt;=70000,TBL_Employees[[#This Row],[ Annual Salary]]&lt;=140000),"Middle Income","High Income" ))</f>
        <v>Low Income</v>
      </c>
      <c r="P92" s="3">
        <v>0</v>
      </c>
      <c r="Q92" s="13">
        <f>TBL_Employees[[#This Row],[Bonus %]]*TBL_Employees[[#This Row],[ Annual Salary]]</f>
        <v>0</v>
      </c>
      <c r="R92" t="s">
        <v>18</v>
      </c>
      <c r="S92" t="s">
        <v>28</v>
      </c>
      <c r="T92" s="1" t="s">
        <v>20</v>
      </c>
      <c r="U92" t="str">
        <f>IF(TBL_Employees[[#This Row],[Exit Date]]="","Employed","Resign")</f>
        <v>Employed</v>
      </c>
    </row>
    <row r="93" spans="1:21" x14ac:dyDescent="0.35">
      <c r="A93" t="s">
        <v>370</v>
      </c>
      <c r="B93" t="s">
        <v>1918</v>
      </c>
      <c r="C93" t="s">
        <v>63</v>
      </c>
      <c r="D93" t="s">
        <v>64</v>
      </c>
      <c r="E93" t="s">
        <v>31</v>
      </c>
      <c r="F93" t="s">
        <v>27</v>
      </c>
      <c r="G93" t="s">
        <v>23</v>
      </c>
      <c r="H93">
        <v>49</v>
      </c>
      <c r="I93" s="1">
        <v>43671</v>
      </c>
      <c r="J93" s="9">
        <f>DAY(TBL_Employees[[#This Row],[Hire Date]])</f>
        <v>25</v>
      </c>
      <c r="K93" s="9">
        <f>MONTH(TBL_Employees[[#This Row],[Hire Date]])</f>
        <v>7</v>
      </c>
      <c r="L93" s="9" t="str">
        <f>UPPER(TEXT(DATE(2025,TBL_Employees[[#This Row],[Month]],1), "mmm"))</f>
        <v>JUL</v>
      </c>
      <c r="M93" s="11">
        <f>YEAR(TBL_Employees[[#This Row],[Hire Date]])</f>
        <v>2019</v>
      </c>
      <c r="N93" s="2">
        <v>50883</v>
      </c>
      <c r="O93" s="2" t="str">
        <f>IF(TBL_Employees[[#This Row],[ Annual Salary]]&lt;70000,"Low Income",IF(AND(TBL_Employees[[#This Row],[ Annual Salary]]&gt;=70000,TBL_Employees[[#This Row],[ Annual Salary]]&lt;=140000),"Middle Income","High Income" ))</f>
        <v>Low Income</v>
      </c>
      <c r="P93" s="3">
        <v>0</v>
      </c>
      <c r="Q93" s="13">
        <f>TBL_Employees[[#This Row],[Bonus %]]*TBL_Employees[[#This Row],[ Annual Salary]]</f>
        <v>0</v>
      </c>
      <c r="R93" t="s">
        <v>32</v>
      </c>
      <c r="S93" t="s">
        <v>79</v>
      </c>
      <c r="T93" s="1">
        <v>44257</v>
      </c>
      <c r="U93" t="str">
        <f>IF(TBL_Employees[[#This Row],[Exit Date]]="","Employed","Resign")</f>
        <v>Resign</v>
      </c>
    </row>
    <row r="94" spans="1:21" x14ac:dyDescent="0.35">
      <c r="A94" t="s">
        <v>275</v>
      </c>
      <c r="B94" t="s">
        <v>1943</v>
      </c>
      <c r="C94" t="s">
        <v>61</v>
      </c>
      <c r="D94" t="s">
        <v>64</v>
      </c>
      <c r="E94" t="s">
        <v>35</v>
      </c>
      <c r="F94" t="s">
        <v>27</v>
      </c>
      <c r="G94" t="s">
        <v>17</v>
      </c>
      <c r="H94">
        <v>57</v>
      </c>
      <c r="I94" s="1">
        <v>43484</v>
      </c>
      <c r="J94" s="9">
        <f>DAY(TBL_Employees[[#This Row],[Hire Date]])</f>
        <v>19</v>
      </c>
      <c r="K94" s="9">
        <f>MONTH(TBL_Employees[[#This Row],[Hire Date]])</f>
        <v>1</v>
      </c>
      <c r="L94" s="9" t="str">
        <f>UPPER(TEXT(DATE(2025,TBL_Employees[[#This Row],[Month]],1), "mmm"))</f>
        <v>JAN</v>
      </c>
      <c r="M94" s="11">
        <f>YEAR(TBL_Employees[[#This Row],[Hire Date]])</f>
        <v>2019</v>
      </c>
      <c r="N94" s="2">
        <v>101577</v>
      </c>
      <c r="O94" s="2" t="str">
        <f>IF(TBL_Employees[[#This Row],[ Annual Salary]]&lt;70000,"Low Income",IF(AND(TBL_Employees[[#This Row],[ Annual Salary]]&gt;=70000,TBL_Employees[[#This Row],[ Annual Salary]]&lt;=140000),"Middle Income","High Income" ))</f>
        <v>Middle Income</v>
      </c>
      <c r="P94" s="3">
        <v>0.05</v>
      </c>
      <c r="Q94" s="13">
        <f>TBL_Employees[[#This Row],[Bonus %]]*TBL_Employees[[#This Row],[ Annual Salary]]</f>
        <v>5078.8500000000004</v>
      </c>
      <c r="R94" t="s">
        <v>18</v>
      </c>
      <c r="S94" t="s">
        <v>19</v>
      </c>
      <c r="T94" s="1" t="s">
        <v>20</v>
      </c>
      <c r="U94" t="str">
        <f>IF(TBL_Employees[[#This Row],[Exit Date]]="","Employed","Resign")</f>
        <v>Employed</v>
      </c>
    </row>
    <row r="95" spans="1:21" x14ac:dyDescent="0.35">
      <c r="A95" t="s">
        <v>1944</v>
      </c>
      <c r="B95" t="s">
        <v>1945</v>
      </c>
      <c r="C95" t="s">
        <v>61</v>
      </c>
      <c r="D95" t="s">
        <v>64</v>
      </c>
      <c r="E95" t="s">
        <v>35</v>
      </c>
      <c r="F95" t="s">
        <v>16</v>
      </c>
      <c r="G95" t="s">
        <v>50</v>
      </c>
      <c r="H95">
        <v>44</v>
      </c>
      <c r="I95" s="1">
        <v>38642</v>
      </c>
      <c r="J95" s="9">
        <f>DAY(TBL_Employees[[#This Row],[Hire Date]])</f>
        <v>17</v>
      </c>
      <c r="K95" s="9">
        <f>MONTH(TBL_Employees[[#This Row],[Hire Date]])</f>
        <v>10</v>
      </c>
      <c r="L95" s="9" t="str">
        <f>UPPER(TEXT(DATE(2025,TBL_Employees[[#This Row],[Month]],1), "mmm"))</f>
        <v>OCT</v>
      </c>
      <c r="M95" s="11">
        <f>YEAR(TBL_Employees[[#This Row],[Hire Date]])</f>
        <v>2005</v>
      </c>
      <c r="N95" s="2">
        <v>105223</v>
      </c>
      <c r="O95" s="2" t="str">
        <f>IF(TBL_Employees[[#This Row],[ Annual Salary]]&lt;70000,"Low Income",IF(AND(TBL_Employees[[#This Row],[ Annual Salary]]&gt;=70000,TBL_Employees[[#This Row],[ Annual Salary]]&lt;=140000),"Middle Income","High Income" ))</f>
        <v>Middle Income</v>
      </c>
      <c r="P95" s="3">
        <v>0.1</v>
      </c>
      <c r="Q95" s="13">
        <f>TBL_Employees[[#This Row],[Bonus %]]*TBL_Employees[[#This Row],[ Annual Salary]]</f>
        <v>10522.300000000001</v>
      </c>
      <c r="R95" t="s">
        <v>18</v>
      </c>
      <c r="S95" t="s">
        <v>38</v>
      </c>
      <c r="T95" s="1" t="s">
        <v>20</v>
      </c>
      <c r="U95" t="str">
        <f>IF(TBL_Employees[[#This Row],[Exit Date]]="","Employed","Resign")</f>
        <v>Employed</v>
      </c>
    </row>
    <row r="96" spans="1:21" x14ac:dyDescent="0.35">
      <c r="A96" t="s">
        <v>1947</v>
      </c>
      <c r="B96" t="s">
        <v>1948</v>
      </c>
      <c r="C96" t="s">
        <v>61</v>
      </c>
      <c r="D96" t="s">
        <v>64</v>
      </c>
      <c r="E96" t="s">
        <v>43</v>
      </c>
      <c r="F96" t="s">
        <v>16</v>
      </c>
      <c r="G96" t="s">
        <v>23</v>
      </c>
      <c r="H96">
        <v>25</v>
      </c>
      <c r="I96" s="1">
        <v>44545</v>
      </c>
      <c r="J96" s="9">
        <f>DAY(TBL_Employees[[#This Row],[Hire Date]])</f>
        <v>15</v>
      </c>
      <c r="K96" s="9">
        <f>MONTH(TBL_Employees[[#This Row],[Hire Date]])</f>
        <v>12</v>
      </c>
      <c r="L96" s="9" t="str">
        <f>UPPER(TEXT(DATE(2025,TBL_Employees[[#This Row],[Month]],1), "mmm"))</f>
        <v>DEC</v>
      </c>
      <c r="M96" s="11">
        <f>YEAR(TBL_Employees[[#This Row],[Hire Date]])</f>
        <v>2021</v>
      </c>
      <c r="N96" s="2">
        <v>114893</v>
      </c>
      <c r="O96" s="2" t="str">
        <f>IF(TBL_Employees[[#This Row],[ Annual Salary]]&lt;70000,"Low Income",IF(AND(TBL_Employees[[#This Row],[ Annual Salary]]&gt;=70000,TBL_Employees[[#This Row],[ Annual Salary]]&lt;=140000),"Middle Income","High Income" ))</f>
        <v>Middle Income</v>
      </c>
      <c r="P96" s="3">
        <v>0.06</v>
      </c>
      <c r="Q96" s="13">
        <f>TBL_Employees[[#This Row],[Bonus %]]*TBL_Employees[[#This Row],[ Annual Salary]]</f>
        <v>6893.58</v>
      </c>
      <c r="R96" t="s">
        <v>32</v>
      </c>
      <c r="S96" t="s">
        <v>33</v>
      </c>
      <c r="T96" s="1" t="s">
        <v>20</v>
      </c>
      <c r="U96" t="str">
        <f>IF(TBL_Employees[[#This Row],[Exit Date]]="","Employed","Resign")</f>
        <v>Employed</v>
      </c>
    </row>
    <row r="97" spans="1:21" x14ac:dyDescent="0.35">
      <c r="A97" t="s">
        <v>1980</v>
      </c>
      <c r="B97" t="s">
        <v>1981</v>
      </c>
      <c r="C97" t="s">
        <v>13</v>
      </c>
      <c r="D97" t="s">
        <v>64</v>
      </c>
      <c r="E97" t="s">
        <v>31</v>
      </c>
      <c r="F97" t="s">
        <v>16</v>
      </c>
      <c r="G97" t="s">
        <v>23</v>
      </c>
      <c r="H97">
        <v>63</v>
      </c>
      <c r="I97" s="1">
        <v>44038</v>
      </c>
      <c r="J97" s="9">
        <f>DAY(TBL_Employees[[#This Row],[Hire Date]])</f>
        <v>26</v>
      </c>
      <c r="K97" s="9">
        <f>MONTH(TBL_Employees[[#This Row],[Hire Date]])</f>
        <v>7</v>
      </c>
      <c r="L97" s="9" t="str">
        <f>UPPER(TEXT(DATE(2025,TBL_Employees[[#This Row],[Month]],1), "mmm"))</f>
        <v>JUL</v>
      </c>
      <c r="M97" s="11">
        <f>YEAR(TBL_Employees[[#This Row],[Hire Date]])</f>
        <v>2020</v>
      </c>
      <c r="N97" s="2">
        <v>216195</v>
      </c>
      <c r="O97" s="2" t="str">
        <f>IF(TBL_Employees[[#This Row],[ Annual Salary]]&lt;70000,"Low Income",IF(AND(TBL_Employees[[#This Row],[ Annual Salary]]&gt;=70000,TBL_Employees[[#This Row],[ Annual Salary]]&lt;=140000),"Middle Income","High Income" ))</f>
        <v>High Income</v>
      </c>
      <c r="P97" s="3">
        <v>0.31</v>
      </c>
      <c r="Q97" s="13">
        <f>TBL_Employees[[#This Row],[Bonus %]]*TBL_Employees[[#This Row],[ Annual Salary]]</f>
        <v>67020.45</v>
      </c>
      <c r="R97" t="s">
        <v>18</v>
      </c>
      <c r="S97" t="s">
        <v>44</v>
      </c>
      <c r="T97" s="1" t="s">
        <v>20</v>
      </c>
      <c r="U97" t="str">
        <f>IF(TBL_Employees[[#This Row],[Exit Date]]="","Employed","Resign")</f>
        <v>Employed</v>
      </c>
    </row>
    <row r="98" spans="1:21" x14ac:dyDescent="0.35">
      <c r="A98" t="s">
        <v>424</v>
      </c>
      <c r="B98" t="s">
        <v>425</v>
      </c>
      <c r="C98" t="s">
        <v>83</v>
      </c>
      <c r="D98" t="s">
        <v>30</v>
      </c>
      <c r="E98" t="s">
        <v>43</v>
      </c>
      <c r="F98" t="s">
        <v>16</v>
      </c>
      <c r="G98" t="s">
        <v>17</v>
      </c>
      <c r="H98">
        <v>27</v>
      </c>
      <c r="I98" s="1">
        <v>44490</v>
      </c>
      <c r="J98" s="9">
        <f>DAY(TBL_Employees[[#This Row],[Hire Date]])</f>
        <v>21</v>
      </c>
      <c r="K98" s="9">
        <f>MONTH(TBL_Employees[[#This Row],[Hire Date]])</f>
        <v>10</v>
      </c>
      <c r="L98" s="9" t="str">
        <f>UPPER(TEXT(DATE(2025,TBL_Employees[[#This Row],[Month]],1), "mmm"))</f>
        <v>OCT</v>
      </c>
      <c r="M98" s="11">
        <f>YEAR(TBL_Employees[[#This Row],[Hire Date]])</f>
        <v>2021</v>
      </c>
      <c r="N98" s="2">
        <v>109851</v>
      </c>
      <c r="O98" s="2" t="str">
        <f>IF(TBL_Employees[[#This Row],[ Annual Salary]]&lt;70000,"Low Income",IF(AND(TBL_Employees[[#This Row],[ Annual Salary]]&gt;=70000,TBL_Employees[[#This Row],[ Annual Salary]]&lt;=140000),"Middle Income","High Income" ))</f>
        <v>Middle Income</v>
      </c>
      <c r="P98" s="3">
        <v>0</v>
      </c>
      <c r="Q98" s="13">
        <f>TBL_Employees[[#This Row],[Bonus %]]*TBL_Employees[[#This Row],[ Annual Salary]]</f>
        <v>0</v>
      </c>
      <c r="R98" t="s">
        <v>18</v>
      </c>
      <c r="S98" t="s">
        <v>62</v>
      </c>
      <c r="T98" s="1" t="s">
        <v>20</v>
      </c>
      <c r="U98" t="str">
        <f>IF(TBL_Employees[[#This Row],[Exit Date]]="","Employed","Resign")</f>
        <v>Employed</v>
      </c>
    </row>
    <row r="99" spans="1:21" x14ac:dyDescent="0.35">
      <c r="A99" t="s">
        <v>86</v>
      </c>
      <c r="B99" t="s">
        <v>449</v>
      </c>
      <c r="C99" t="s">
        <v>29</v>
      </c>
      <c r="D99" t="s">
        <v>30</v>
      </c>
      <c r="E99" t="s">
        <v>31</v>
      </c>
      <c r="F99" t="s">
        <v>16</v>
      </c>
      <c r="G99" t="s">
        <v>50</v>
      </c>
      <c r="H99">
        <v>56</v>
      </c>
      <c r="I99" s="1">
        <v>38388</v>
      </c>
      <c r="J99" s="9">
        <f>DAY(TBL_Employees[[#This Row],[Hire Date]])</f>
        <v>5</v>
      </c>
      <c r="K99" s="9">
        <f>MONTH(TBL_Employees[[#This Row],[Hire Date]])</f>
        <v>2</v>
      </c>
      <c r="L99" s="9" t="str">
        <f>UPPER(TEXT(DATE(2025,TBL_Employees[[#This Row],[Month]],1), "mmm"))</f>
        <v>FEB</v>
      </c>
      <c r="M99" s="11">
        <f>YEAR(TBL_Employees[[#This Row],[Hire Date]])</f>
        <v>2005</v>
      </c>
      <c r="N99" s="2">
        <v>98581</v>
      </c>
      <c r="O99" s="2" t="str">
        <f>IF(TBL_Employees[[#This Row],[ Annual Salary]]&lt;70000,"Low Income",IF(AND(TBL_Employees[[#This Row],[ Annual Salary]]&gt;=70000,TBL_Employees[[#This Row],[ Annual Salary]]&lt;=140000),"Middle Income","High Income" ))</f>
        <v>Middle Income</v>
      </c>
      <c r="P99" s="3">
        <v>0</v>
      </c>
      <c r="Q99" s="13">
        <f>TBL_Employees[[#This Row],[Bonus %]]*TBL_Employees[[#This Row],[ Annual Salary]]</f>
        <v>0</v>
      </c>
      <c r="R99" t="s">
        <v>51</v>
      </c>
      <c r="S99" t="s">
        <v>65</v>
      </c>
      <c r="T99" s="1" t="s">
        <v>20</v>
      </c>
      <c r="U99" t="str">
        <f>IF(TBL_Employees[[#This Row],[Exit Date]]="","Employed","Resign")</f>
        <v>Employed</v>
      </c>
    </row>
    <row r="100" spans="1:21" x14ac:dyDescent="0.35">
      <c r="A100" t="s">
        <v>292</v>
      </c>
      <c r="B100" t="s">
        <v>450</v>
      </c>
      <c r="C100" t="s">
        <v>13</v>
      </c>
      <c r="D100" t="s">
        <v>30</v>
      </c>
      <c r="E100" t="s">
        <v>43</v>
      </c>
      <c r="F100" t="s">
        <v>27</v>
      </c>
      <c r="G100" t="s">
        <v>23</v>
      </c>
      <c r="H100">
        <v>43</v>
      </c>
      <c r="I100" s="1">
        <v>38145</v>
      </c>
      <c r="J100" s="9">
        <f>DAY(TBL_Employees[[#This Row],[Hire Date]])</f>
        <v>7</v>
      </c>
      <c r="K100" s="9">
        <f>MONTH(TBL_Employees[[#This Row],[Hire Date]])</f>
        <v>6</v>
      </c>
      <c r="L100" s="9" t="str">
        <f>UPPER(TEXT(DATE(2025,TBL_Employees[[#This Row],[Month]],1), "mmm"))</f>
        <v>JUN</v>
      </c>
      <c r="M100" s="11">
        <f>YEAR(TBL_Employees[[#This Row],[Hire Date]])</f>
        <v>2004</v>
      </c>
      <c r="N100" s="2">
        <v>246231</v>
      </c>
      <c r="O100" s="2" t="str">
        <f>IF(TBL_Employees[[#This Row],[ Annual Salary]]&lt;70000,"Low Income",IF(AND(TBL_Employees[[#This Row],[ Annual Salary]]&gt;=70000,TBL_Employees[[#This Row],[ Annual Salary]]&lt;=140000),"Middle Income","High Income" ))</f>
        <v>High Income</v>
      </c>
      <c r="P100" s="3">
        <v>0.31</v>
      </c>
      <c r="Q100" s="13">
        <f>TBL_Employees[[#This Row],[Bonus %]]*TBL_Employees[[#This Row],[ Annual Salary]]</f>
        <v>76331.61</v>
      </c>
      <c r="R100" t="s">
        <v>18</v>
      </c>
      <c r="S100" t="s">
        <v>62</v>
      </c>
      <c r="T100" s="1" t="s">
        <v>20</v>
      </c>
      <c r="U100" t="str">
        <f>IF(TBL_Employees[[#This Row],[Exit Date]]="","Employed","Resign")</f>
        <v>Employed</v>
      </c>
    </row>
    <row r="101" spans="1:21" x14ac:dyDescent="0.35">
      <c r="A101" t="s">
        <v>451</v>
      </c>
      <c r="B101" t="s">
        <v>452</v>
      </c>
      <c r="C101" t="s">
        <v>96</v>
      </c>
      <c r="D101" t="s">
        <v>30</v>
      </c>
      <c r="E101" t="s">
        <v>43</v>
      </c>
      <c r="F101" t="s">
        <v>27</v>
      </c>
      <c r="G101" t="s">
        <v>23</v>
      </c>
      <c r="H101">
        <v>64</v>
      </c>
      <c r="I101" s="1">
        <v>35403</v>
      </c>
      <c r="J101" s="9">
        <f>DAY(TBL_Employees[[#This Row],[Hire Date]])</f>
        <v>4</v>
      </c>
      <c r="K101" s="9">
        <f>MONTH(TBL_Employees[[#This Row],[Hire Date]])</f>
        <v>12</v>
      </c>
      <c r="L101" s="9" t="str">
        <f>UPPER(TEXT(DATE(2025,TBL_Employees[[#This Row],[Month]],1), "mmm"))</f>
        <v>DEC</v>
      </c>
      <c r="M101" s="11">
        <f>YEAR(TBL_Employees[[#This Row],[Hire Date]])</f>
        <v>1996</v>
      </c>
      <c r="N101" s="2">
        <v>99354</v>
      </c>
      <c r="O101" s="2" t="str">
        <f>IF(TBL_Employees[[#This Row],[ Annual Salary]]&lt;70000,"Low Income",IF(AND(TBL_Employees[[#This Row],[ Annual Salary]]&gt;=70000,TBL_Employees[[#This Row],[ Annual Salary]]&lt;=140000),"Middle Income","High Income" ))</f>
        <v>Middle Income</v>
      </c>
      <c r="P101" s="3">
        <v>0.12</v>
      </c>
      <c r="Q101" s="13">
        <f>TBL_Employees[[#This Row],[Bonus %]]*TBL_Employees[[#This Row],[ Annual Salary]]</f>
        <v>11922.48</v>
      </c>
      <c r="R101" t="s">
        <v>32</v>
      </c>
      <c r="S101" t="s">
        <v>59</v>
      </c>
      <c r="T101" s="1" t="s">
        <v>20</v>
      </c>
      <c r="U101" t="str">
        <f>IF(TBL_Employees[[#This Row],[Exit Date]]="","Employed","Resign")</f>
        <v>Employed</v>
      </c>
    </row>
    <row r="102" spans="1:21" x14ac:dyDescent="0.35">
      <c r="A102" t="s">
        <v>465</v>
      </c>
      <c r="B102" t="s">
        <v>71</v>
      </c>
      <c r="C102" t="s">
        <v>83</v>
      </c>
      <c r="D102" t="s">
        <v>30</v>
      </c>
      <c r="E102" t="s">
        <v>35</v>
      </c>
      <c r="F102" t="s">
        <v>16</v>
      </c>
      <c r="G102" t="s">
        <v>23</v>
      </c>
      <c r="H102">
        <v>34</v>
      </c>
      <c r="I102" s="1">
        <v>43815</v>
      </c>
      <c r="J102" s="9">
        <f>DAY(TBL_Employees[[#This Row],[Hire Date]])</f>
        <v>16</v>
      </c>
      <c r="K102" s="9">
        <f>MONTH(TBL_Employees[[#This Row],[Hire Date]])</f>
        <v>12</v>
      </c>
      <c r="L102" s="9" t="str">
        <f>UPPER(TEXT(DATE(2025,TBL_Employees[[#This Row],[Month]],1), "mmm"))</f>
        <v>DEC</v>
      </c>
      <c r="M102" s="11">
        <f>YEAR(TBL_Employees[[#This Row],[Hire Date]])</f>
        <v>2019</v>
      </c>
      <c r="N102" s="2">
        <v>99989</v>
      </c>
      <c r="O102" s="2" t="str">
        <f>IF(TBL_Employees[[#This Row],[ Annual Salary]]&lt;70000,"Low Income",IF(AND(TBL_Employees[[#This Row],[ Annual Salary]]&gt;=70000,TBL_Employees[[#This Row],[ Annual Salary]]&lt;=140000),"Middle Income","High Income" ))</f>
        <v>Middle Income</v>
      </c>
      <c r="P102" s="3">
        <v>0</v>
      </c>
      <c r="Q102" s="13">
        <f>TBL_Employees[[#This Row],[Bonus %]]*TBL_Employees[[#This Row],[ Annual Salary]]</f>
        <v>0</v>
      </c>
      <c r="R102" t="s">
        <v>32</v>
      </c>
      <c r="S102" t="s">
        <v>33</v>
      </c>
      <c r="T102" s="1" t="s">
        <v>20</v>
      </c>
      <c r="U102" t="str">
        <f>IF(TBL_Employees[[#This Row],[Exit Date]]="","Employed","Resign")</f>
        <v>Employed</v>
      </c>
    </row>
    <row r="103" spans="1:21" x14ac:dyDescent="0.35">
      <c r="A103" t="s">
        <v>484</v>
      </c>
      <c r="B103" t="s">
        <v>485</v>
      </c>
      <c r="C103" t="s">
        <v>29</v>
      </c>
      <c r="D103" t="s">
        <v>30</v>
      </c>
      <c r="E103" t="s">
        <v>15</v>
      </c>
      <c r="F103" t="s">
        <v>27</v>
      </c>
      <c r="G103" t="s">
        <v>17</v>
      </c>
      <c r="H103">
        <v>52</v>
      </c>
      <c r="I103" s="1">
        <v>41199</v>
      </c>
      <c r="J103" s="9">
        <f>DAY(TBL_Employees[[#This Row],[Hire Date]])</f>
        <v>17</v>
      </c>
      <c r="K103" s="9">
        <f>MONTH(TBL_Employees[[#This Row],[Hire Date]])</f>
        <v>10</v>
      </c>
      <c r="L103" s="9" t="str">
        <f>UPPER(TEXT(DATE(2025,TBL_Employees[[#This Row],[Month]],1), "mmm"))</f>
        <v>OCT</v>
      </c>
      <c r="M103" s="11">
        <f>YEAR(TBL_Employees[[#This Row],[Hire Date]])</f>
        <v>2012</v>
      </c>
      <c r="N103" s="2">
        <v>71476</v>
      </c>
      <c r="O103" s="2" t="str">
        <f>IF(TBL_Employees[[#This Row],[ Annual Salary]]&lt;70000,"Low Income",IF(AND(TBL_Employees[[#This Row],[ Annual Salary]]&gt;=70000,TBL_Employees[[#This Row],[ Annual Salary]]&lt;=140000),"Middle Income","High Income" ))</f>
        <v>Middle Income</v>
      </c>
      <c r="P103" s="3">
        <v>0</v>
      </c>
      <c r="Q103" s="13">
        <f>TBL_Employees[[#This Row],[Bonus %]]*TBL_Employees[[#This Row],[ Annual Salary]]</f>
        <v>0</v>
      </c>
      <c r="R103" t="s">
        <v>18</v>
      </c>
      <c r="S103" t="s">
        <v>38</v>
      </c>
      <c r="T103" s="1" t="s">
        <v>20</v>
      </c>
      <c r="U103" t="str">
        <f>IF(TBL_Employees[[#This Row],[Exit Date]]="","Employed","Resign")</f>
        <v>Employed</v>
      </c>
    </row>
    <row r="104" spans="1:21" x14ac:dyDescent="0.35">
      <c r="A104" t="s">
        <v>151</v>
      </c>
      <c r="B104" t="s">
        <v>486</v>
      </c>
      <c r="C104" t="s">
        <v>39</v>
      </c>
      <c r="D104" t="s">
        <v>30</v>
      </c>
      <c r="E104" t="s">
        <v>35</v>
      </c>
      <c r="F104" t="s">
        <v>16</v>
      </c>
      <c r="G104" t="s">
        <v>17</v>
      </c>
      <c r="H104">
        <v>45</v>
      </c>
      <c r="I104" s="1">
        <v>41941</v>
      </c>
      <c r="J104" s="9">
        <f>DAY(TBL_Employees[[#This Row],[Hire Date]])</f>
        <v>29</v>
      </c>
      <c r="K104" s="9">
        <f>MONTH(TBL_Employees[[#This Row],[Hire Date]])</f>
        <v>10</v>
      </c>
      <c r="L104" s="9" t="str">
        <f>UPPER(TEXT(DATE(2025,TBL_Employees[[#This Row],[Month]],1), "mmm"))</f>
        <v>OCT</v>
      </c>
      <c r="M104" s="11">
        <f>YEAR(TBL_Employees[[#This Row],[Hire Date]])</f>
        <v>2014</v>
      </c>
      <c r="N104" s="2">
        <v>189420</v>
      </c>
      <c r="O104" s="2" t="str">
        <f>IF(TBL_Employees[[#This Row],[ Annual Salary]]&lt;70000,"Low Income",IF(AND(TBL_Employees[[#This Row],[ Annual Salary]]&gt;=70000,TBL_Employees[[#This Row],[ Annual Salary]]&lt;=140000),"Middle Income","High Income" ))</f>
        <v>High Income</v>
      </c>
      <c r="P104" s="3">
        <v>0.2</v>
      </c>
      <c r="Q104" s="13">
        <f>TBL_Employees[[#This Row],[Bonus %]]*TBL_Employees[[#This Row],[ Annual Salary]]</f>
        <v>37884</v>
      </c>
      <c r="R104" t="s">
        <v>18</v>
      </c>
      <c r="S104" t="s">
        <v>62</v>
      </c>
      <c r="T104" s="1" t="s">
        <v>20</v>
      </c>
      <c r="U104" t="str">
        <f>IF(TBL_Employees[[#This Row],[Exit Date]]="","Employed","Resign")</f>
        <v>Employed</v>
      </c>
    </row>
    <row r="105" spans="1:21" x14ac:dyDescent="0.35">
      <c r="A105" t="s">
        <v>496</v>
      </c>
      <c r="B105" t="s">
        <v>497</v>
      </c>
      <c r="C105" t="s">
        <v>128</v>
      </c>
      <c r="D105" t="s">
        <v>30</v>
      </c>
      <c r="E105" t="s">
        <v>15</v>
      </c>
      <c r="F105" t="s">
        <v>16</v>
      </c>
      <c r="G105" t="s">
        <v>17</v>
      </c>
      <c r="H105">
        <v>33</v>
      </c>
      <c r="I105" s="1">
        <v>43456</v>
      </c>
      <c r="J105" s="9">
        <f>DAY(TBL_Employees[[#This Row],[Hire Date]])</f>
        <v>22</v>
      </c>
      <c r="K105" s="9">
        <f>MONTH(TBL_Employees[[#This Row],[Hire Date]])</f>
        <v>12</v>
      </c>
      <c r="L105" s="9" t="str">
        <f>UPPER(TEXT(DATE(2025,TBL_Employees[[#This Row],[Month]],1), "mmm"))</f>
        <v>DEC</v>
      </c>
      <c r="M105" s="11">
        <f>YEAR(TBL_Employees[[#This Row],[Hire Date]])</f>
        <v>2018</v>
      </c>
      <c r="N105" s="2">
        <v>83990</v>
      </c>
      <c r="O105" s="2" t="str">
        <f>IF(TBL_Employees[[#This Row],[ Annual Salary]]&lt;70000,"Low Income",IF(AND(TBL_Employees[[#This Row],[ Annual Salary]]&gt;=70000,TBL_Employees[[#This Row],[ Annual Salary]]&lt;=140000),"Middle Income","High Income" ))</f>
        <v>Middle Income</v>
      </c>
      <c r="P105" s="3">
        <v>0</v>
      </c>
      <c r="Q105" s="13">
        <f>TBL_Employees[[#This Row],[Bonus %]]*TBL_Employees[[#This Row],[ Annual Salary]]</f>
        <v>0</v>
      </c>
      <c r="R105" t="s">
        <v>18</v>
      </c>
      <c r="S105" t="s">
        <v>19</v>
      </c>
      <c r="T105" s="1" t="s">
        <v>20</v>
      </c>
      <c r="U105" t="str">
        <f>IF(TBL_Employees[[#This Row],[Exit Date]]="","Employed","Resign")</f>
        <v>Employed</v>
      </c>
    </row>
    <row r="106" spans="1:21" x14ac:dyDescent="0.35">
      <c r="A106" t="s">
        <v>498</v>
      </c>
      <c r="B106" t="s">
        <v>499</v>
      </c>
      <c r="C106" t="s">
        <v>58</v>
      </c>
      <c r="D106" t="s">
        <v>30</v>
      </c>
      <c r="E106" t="s">
        <v>31</v>
      </c>
      <c r="F106" t="s">
        <v>16</v>
      </c>
      <c r="G106" t="s">
        <v>17</v>
      </c>
      <c r="H106">
        <v>52</v>
      </c>
      <c r="I106" s="1">
        <v>38696</v>
      </c>
      <c r="J106" s="9">
        <f>DAY(TBL_Employees[[#This Row],[Hire Date]])</f>
        <v>10</v>
      </c>
      <c r="K106" s="9">
        <f>MONTH(TBL_Employees[[#This Row],[Hire Date]])</f>
        <v>12</v>
      </c>
      <c r="L106" s="9" t="str">
        <f>UPPER(TEXT(DATE(2025,TBL_Employees[[#This Row],[Month]],1), "mmm"))</f>
        <v>DEC</v>
      </c>
      <c r="M106" s="11">
        <f>YEAR(TBL_Employees[[#This Row],[Hire Date]])</f>
        <v>2005</v>
      </c>
      <c r="N106" s="2">
        <v>102043</v>
      </c>
      <c r="O106" s="2" t="str">
        <f>IF(TBL_Employees[[#This Row],[ Annual Salary]]&lt;70000,"Low Income",IF(AND(TBL_Employees[[#This Row],[ Annual Salary]]&gt;=70000,TBL_Employees[[#This Row],[ Annual Salary]]&lt;=140000),"Middle Income","High Income" ))</f>
        <v>Middle Income</v>
      </c>
      <c r="P106" s="3">
        <v>0</v>
      </c>
      <c r="Q106" s="13">
        <f>TBL_Employees[[#This Row],[Bonus %]]*TBL_Employees[[#This Row],[ Annual Salary]]</f>
        <v>0</v>
      </c>
      <c r="R106" t="s">
        <v>18</v>
      </c>
      <c r="S106" t="s">
        <v>19</v>
      </c>
      <c r="T106" s="1" t="s">
        <v>20</v>
      </c>
      <c r="U106" t="str">
        <f>IF(TBL_Employees[[#This Row],[Exit Date]]="","Employed","Resign")</f>
        <v>Employed</v>
      </c>
    </row>
    <row r="107" spans="1:21" x14ac:dyDescent="0.35">
      <c r="A107" t="s">
        <v>500</v>
      </c>
      <c r="B107" t="s">
        <v>501</v>
      </c>
      <c r="C107" t="s">
        <v>68</v>
      </c>
      <c r="D107" t="s">
        <v>30</v>
      </c>
      <c r="E107" t="s">
        <v>35</v>
      </c>
      <c r="F107" t="s">
        <v>16</v>
      </c>
      <c r="G107" t="s">
        <v>23</v>
      </c>
      <c r="H107">
        <v>46</v>
      </c>
      <c r="I107" s="1">
        <v>37041</v>
      </c>
      <c r="J107" s="9">
        <f>DAY(TBL_Employees[[#This Row],[Hire Date]])</f>
        <v>30</v>
      </c>
      <c r="K107" s="9">
        <f>MONTH(TBL_Employees[[#This Row],[Hire Date]])</f>
        <v>5</v>
      </c>
      <c r="L107" s="9" t="str">
        <f>UPPER(TEXT(DATE(2025,TBL_Employees[[#This Row],[Month]],1), "mmm"))</f>
        <v>MAY</v>
      </c>
      <c r="M107" s="11">
        <f>YEAR(TBL_Employees[[#This Row],[Hire Date]])</f>
        <v>2001</v>
      </c>
      <c r="N107" s="2">
        <v>90678</v>
      </c>
      <c r="O107" s="2" t="str">
        <f>IF(TBL_Employees[[#This Row],[ Annual Salary]]&lt;70000,"Low Income",IF(AND(TBL_Employees[[#This Row],[ Annual Salary]]&gt;=70000,TBL_Employees[[#This Row],[ Annual Salary]]&lt;=140000),"Middle Income","High Income" ))</f>
        <v>Middle Income</v>
      </c>
      <c r="P107" s="3">
        <v>0</v>
      </c>
      <c r="Q107" s="13">
        <f>TBL_Employees[[#This Row],[Bonus %]]*TBL_Employees[[#This Row],[ Annual Salary]]</f>
        <v>0</v>
      </c>
      <c r="R107" t="s">
        <v>18</v>
      </c>
      <c r="S107" t="s">
        <v>28</v>
      </c>
      <c r="T107" s="1" t="s">
        <v>20</v>
      </c>
      <c r="U107" t="str">
        <f>IF(TBL_Employees[[#This Row],[Exit Date]]="","Employed","Resign")</f>
        <v>Employed</v>
      </c>
    </row>
    <row r="108" spans="1:21" x14ac:dyDescent="0.35">
      <c r="A108" t="s">
        <v>508</v>
      </c>
      <c r="B108" t="s">
        <v>509</v>
      </c>
      <c r="C108" t="s">
        <v>96</v>
      </c>
      <c r="D108" t="s">
        <v>30</v>
      </c>
      <c r="E108" t="s">
        <v>31</v>
      </c>
      <c r="F108" t="s">
        <v>16</v>
      </c>
      <c r="G108" t="s">
        <v>50</v>
      </c>
      <c r="H108">
        <v>44</v>
      </c>
      <c r="I108" s="1">
        <v>39800</v>
      </c>
      <c r="J108" s="9">
        <f>DAY(TBL_Employees[[#This Row],[Hire Date]])</f>
        <v>18</v>
      </c>
      <c r="K108" s="9">
        <f>MONTH(TBL_Employees[[#This Row],[Hire Date]])</f>
        <v>12</v>
      </c>
      <c r="L108" s="9" t="str">
        <f>UPPER(TEXT(DATE(2025,TBL_Employees[[#This Row],[Month]],1), "mmm"))</f>
        <v>DEC</v>
      </c>
      <c r="M108" s="11">
        <f>YEAR(TBL_Employees[[#This Row],[Hire Date]])</f>
        <v>2008</v>
      </c>
      <c r="N108" s="2">
        <v>92753</v>
      </c>
      <c r="O108" s="2" t="str">
        <f>IF(TBL_Employees[[#This Row],[ Annual Salary]]&lt;70000,"Low Income",IF(AND(TBL_Employees[[#This Row],[ Annual Salary]]&gt;=70000,TBL_Employees[[#This Row],[ Annual Salary]]&lt;=140000),"Middle Income","High Income" ))</f>
        <v>Middle Income</v>
      </c>
      <c r="P108" s="3">
        <v>0.13</v>
      </c>
      <c r="Q108" s="13">
        <f>TBL_Employees[[#This Row],[Bonus %]]*TBL_Employees[[#This Row],[ Annual Salary]]</f>
        <v>12057.890000000001</v>
      </c>
      <c r="R108" t="s">
        <v>18</v>
      </c>
      <c r="S108" t="s">
        <v>24</v>
      </c>
      <c r="T108" s="1">
        <v>44371</v>
      </c>
      <c r="U108" t="str">
        <f>IF(TBL_Employees[[#This Row],[Exit Date]]="","Employed","Resign")</f>
        <v>Resign</v>
      </c>
    </row>
    <row r="109" spans="1:21" x14ac:dyDescent="0.35">
      <c r="A109" t="s">
        <v>520</v>
      </c>
      <c r="B109" t="s">
        <v>521</v>
      </c>
      <c r="C109" t="s">
        <v>128</v>
      </c>
      <c r="D109" t="s">
        <v>30</v>
      </c>
      <c r="E109" t="s">
        <v>35</v>
      </c>
      <c r="F109" t="s">
        <v>27</v>
      </c>
      <c r="G109" t="s">
        <v>17</v>
      </c>
      <c r="H109">
        <v>58</v>
      </c>
      <c r="I109" s="1">
        <v>37399</v>
      </c>
      <c r="J109" s="9">
        <f>DAY(TBL_Employees[[#This Row],[Hire Date]])</f>
        <v>23</v>
      </c>
      <c r="K109" s="9">
        <f>MONTH(TBL_Employees[[#This Row],[Hire Date]])</f>
        <v>5</v>
      </c>
      <c r="L109" s="9" t="str">
        <f>UPPER(TEXT(DATE(2025,TBL_Employees[[#This Row],[Month]],1), "mmm"))</f>
        <v>MAY</v>
      </c>
      <c r="M109" s="11">
        <f>YEAR(TBL_Employees[[#This Row],[Hire Date]])</f>
        <v>2002</v>
      </c>
      <c r="N109" s="2">
        <v>76354</v>
      </c>
      <c r="O109" s="2" t="str">
        <f>IF(TBL_Employees[[#This Row],[ Annual Salary]]&lt;70000,"Low Income",IF(AND(TBL_Employees[[#This Row],[ Annual Salary]]&gt;=70000,TBL_Employees[[#This Row],[ Annual Salary]]&lt;=140000),"Middle Income","High Income" ))</f>
        <v>Middle Income</v>
      </c>
      <c r="P109" s="3">
        <v>0</v>
      </c>
      <c r="Q109" s="13">
        <f>TBL_Employees[[#This Row],[Bonus %]]*TBL_Employees[[#This Row],[ Annual Salary]]</f>
        <v>0</v>
      </c>
      <c r="R109" t="s">
        <v>18</v>
      </c>
      <c r="S109" t="s">
        <v>38</v>
      </c>
      <c r="T109" s="1">
        <v>44465</v>
      </c>
      <c r="U109" t="str">
        <f>IF(TBL_Employees[[#This Row],[Exit Date]]="","Employed","Resign")</f>
        <v>Resign</v>
      </c>
    </row>
    <row r="110" spans="1:21" x14ac:dyDescent="0.35">
      <c r="A110" t="s">
        <v>525</v>
      </c>
      <c r="B110" t="s">
        <v>526</v>
      </c>
      <c r="C110" t="s">
        <v>83</v>
      </c>
      <c r="D110" t="s">
        <v>30</v>
      </c>
      <c r="E110" t="s">
        <v>31</v>
      </c>
      <c r="F110" t="s">
        <v>27</v>
      </c>
      <c r="G110" t="s">
        <v>23</v>
      </c>
      <c r="H110">
        <v>55</v>
      </c>
      <c r="I110" s="1">
        <v>36041</v>
      </c>
      <c r="J110" s="9">
        <f>DAY(TBL_Employees[[#This Row],[Hire Date]])</f>
        <v>3</v>
      </c>
      <c r="K110" s="9">
        <f>MONTH(TBL_Employees[[#This Row],[Hire Date]])</f>
        <v>9</v>
      </c>
      <c r="L110" s="9" t="str">
        <f>UPPER(TEXT(DATE(2025,TBL_Employees[[#This Row],[Month]],1), "mmm"))</f>
        <v>SEP</v>
      </c>
      <c r="M110" s="11">
        <f>YEAR(TBL_Employees[[#This Row],[Hire Date]])</f>
        <v>1998</v>
      </c>
      <c r="N110" s="2">
        <v>86299</v>
      </c>
      <c r="O110" s="2" t="str">
        <f>IF(TBL_Employees[[#This Row],[ Annual Salary]]&lt;70000,"Low Income",IF(AND(TBL_Employees[[#This Row],[ Annual Salary]]&gt;=70000,TBL_Employees[[#This Row],[ Annual Salary]]&lt;=140000),"Middle Income","High Income" ))</f>
        <v>Middle Income</v>
      </c>
      <c r="P110" s="3">
        <v>0</v>
      </c>
      <c r="Q110" s="13">
        <f>TBL_Employees[[#This Row],[Bonus %]]*TBL_Employees[[#This Row],[ Annual Salary]]</f>
        <v>0</v>
      </c>
      <c r="R110" t="s">
        <v>18</v>
      </c>
      <c r="S110" t="s">
        <v>62</v>
      </c>
      <c r="T110" s="1" t="s">
        <v>20</v>
      </c>
      <c r="U110" t="str">
        <f>IF(TBL_Employees[[#This Row],[Exit Date]]="","Employed","Resign")</f>
        <v>Employed</v>
      </c>
    </row>
    <row r="111" spans="1:21" x14ac:dyDescent="0.35">
      <c r="A111" t="s">
        <v>365</v>
      </c>
      <c r="B111" t="s">
        <v>529</v>
      </c>
      <c r="C111" t="s">
        <v>57</v>
      </c>
      <c r="D111" t="s">
        <v>30</v>
      </c>
      <c r="E111" t="s">
        <v>15</v>
      </c>
      <c r="F111" t="s">
        <v>16</v>
      </c>
      <c r="G111" t="s">
        <v>23</v>
      </c>
      <c r="H111">
        <v>30</v>
      </c>
      <c r="I111" s="1">
        <v>42877</v>
      </c>
      <c r="J111" s="9">
        <f>DAY(TBL_Employees[[#This Row],[Hire Date]])</f>
        <v>22</v>
      </c>
      <c r="K111" s="9">
        <f>MONTH(TBL_Employees[[#This Row],[Hire Date]])</f>
        <v>5</v>
      </c>
      <c r="L111" s="9" t="str">
        <f>UPPER(TEXT(DATE(2025,TBL_Employees[[#This Row],[Month]],1), "mmm"))</f>
        <v>MAY</v>
      </c>
      <c r="M111" s="11">
        <f>YEAR(TBL_Employees[[#This Row],[Hire Date]])</f>
        <v>2017</v>
      </c>
      <c r="N111" s="2">
        <v>86858</v>
      </c>
      <c r="O111" s="2" t="str">
        <f>IF(TBL_Employees[[#This Row],[ Annual Salary]]&lt;70000,"Low Income",IF(AND(TBL_Employees[[#This Row],[ Annual Salary]]&gt;=70000,TBL_Employees[[#This Row],[ Annual Salary]]&lt;=140000),"Middle Income","High Income" ))</f>
        <v>Middle Income</v>
      </c>
      <c r="P111" s="3">
        <v>0</v>
      </c>
      <c r="Q111" s="13">
        <f>TBL_Employees[[#This Row],[Bonus %]]*TBL_Employees[[#This Row],[ Annual Salary]]</f>
        <v>0</v>
      </c>
      <c r="R111" t="s">
        <v>32</v>
      </c>
      <c r="S111" t="s">
        <v>79</v>
      </c>
      <c r="T111" s="1">
        <v>43016</v>
      </c>
      <c r="U111" t="str">
        <f>IF(TBL_Employees[[#This Row],[Exit Date]]="","Employed","Resign")</f>
        <v>Resign</v>
      </c>
    </row>
    <row r="112" spans="1:21" x14ac:dyDescent="0.35">
      <c r="A112" t="s">
        <v>538</v>
      </c>
      <c r="B112" t="s">
        <v>539</v>
      </c>
      <c r="C112" t="s">
        <v>96</v>
      </c>
      <c r="D112" t="s">
        <v>30</v>
      </c>
      <c r="E112" t="s">
        <v>15</v>
      </c>
      <c r="F112" t="s">
        <v>27</v>
      </c>
      <c r="G112" t="s">
        <v>17</v>
      </c>
      <c r="H112">
        <v>53</v>
      </c>
      <c r="I112" s="1">
        <v>33702</v>
      </c>
      <c r="J112" s="9">
        <f>DAY(TBL_Employees[[#This Row],[Hire Date]])</f>
        <v>8</v>
      </c>
      <c r="K112" s="9">
        <f>MONTH(TBL_Employees[[#This Row],[Hire Date]])</f>
        <v>4</v>
      </c>
      <c r="L112" s="9" t="str">
        <f>UPPER(TEXT(DATE(2025,TBL_Employees[[#This Row],[Month]],1), "mmm"))</f>
        <v>APR</v>
      </c>
      <c r="M112" s="11">
        <f>YEAR(TBL_Employees[[#This Row],[Hire Date]])</f>
        <v>1992</v>
      </c>
      <c r="N112" s="2">
        <v>116878</v>
      </c>
      <c r="O112" s="2" t="str">
        <f>IF(TBL_Employees[[#This Row],[ Annual Salary]]&lt;70000,"Low Income",IF(AND(TBL_Employees[[#This Row],[ Annual Salary]]&gt;=70000,TBL_Employees[[#This Row],[ Annual Salary]]&lt;=140000),"Middle Income","High Income" ))</f>
        <v>Middle Income</v>
      </c>
      <c r="P112" s="3">
        <v>0.11</v>
      </c>
      <c r="Q112" s="13">
        <f>TBL_Employees[[#This Row],[Bonus %]]*TBL_Employees[[#This Row],[ Annual Salary]]</f>
        <v>12856.58</v>
      </c>
      <c r="R112" t="s">
        <v>18</v>
      </c>
      <c r="S112" t="s">
        <v>44</v>
      </c>
      <c r="T112" s="1" t="s">
        <v>20</v>
      </c>
      <c r="U112" t="str">
        <f>IF(TBL_Employees[[#This Row],[Exit Date]]="","Employed","Resign")</f>
        <v>Employed</v>
      </c>
    </row>
    <row r="113" spans="1:21" x14ac:dyDescent="0.35">
      <c r="A113" t="s">
        <v>540</v>
      </c>
      <c r="B113" t="s">
        <v>541</v>
      </c>
      <c r="C113" t="s">
        <v>29</v>
      </c>
      <c r="D113" t="s">
        <v>30</v>
      </c>
      <c r="E113" t="s">
        <v>43</v>
      </c>
      <c r="F113" t="s">
        <v>27</v>
      </c>
      <c r="G113" t="s">
        <v>46</v>
      </c>
      <c r="H113">
        <v>45</v>
      </c>
      <c r="I113" s="1">
        <v>38388</v>
      </c>
      <c r="J113" s="9">
        <f>DAY(TBL_Employees[[#This Row],[Hire Date]])</f>
        <v>5</v>
      </c>
      <c r="K113" s="9">
        <f>MONTH(TBL_Employees[[#This Row],[Hire Date]])</f>
        <v>2</v>
      </c>
      <c r="L113" s="9" t="str">
        <f>UPPER(TEXT(DATE(2025,TBL_Employees[[#This Row],[Month]],1), "mmm"))</f>
        <v>FEB</v>
      </c>
      <c r="M113" s="11">
        <f>YEAR(TBL_Employees[[#This Row],[Hire Date]])</f>
        <v>2005</v>
      </c>
      <c r="N113" s="2">
        <v>70505</v>
      </c>
      <c r="O113" s="2" t="str">
        <f>IF(TBL_Employees[[#This Row],[ Annual Salary]]&lt;70000,"Low Income",IF(AND(TBL_Employees[[#This Row],[ Annual Salary]]&gt;=70000,TBL_Employees[[#This Row],[ Annual Salary]]&lt;=140000),"Middle Income","High Income" ))</f>
        <v>Middle Income</v>
      </c>
      <c r="P113" s="3">
        <v>0</v>
      </c>
      <c r="Q113" s="13">
        <f>TBL_Employees[[#This Row],[Bonus %]]*TBL_Employees[[#This Row],[ Annual Salary]]</f>
        <v>0</v>
      </c>
      <c r="R113" t="s">
        <v>18</v>
      </c>
      <c r="S113" t="s">
        <v>24</v>
      </c>
      <c r="T113" s="1" t="s">
        <v>20</v>
      </c>
      <c r="U113" t="str">
        <f>IF(TBL_Employees[[#This Row],[Exit Date]]="","Employed","Resign")</f>
        <v>Employed</v>
      </c>
    </row>
    <row r="114" spans="1:21" x14ac:dyDescent="0.35">
      <c r="A114" t="s">
        <v>542</v>
      </c>
      <c r="B114" t="s">
        <v>543</v>
      </c>
      <c r="C114" t="s">
        <v>39</v>
      </c>
      <c r="D114" t="s">
        <v>30</v>
      </c>
      <c r="E114" t="s">
        <v>15</v>
      </c>
      <c r="F114" t="s">
        <v>16</v>
      </c>
      <c r="G114" t="s">
        <v>50</v>
      </c>
      <c r="H114">
        <v>30</v>
      </c>
      <c r="I114" s="1">
        <v>42512</v>
      </c>
      <c r="J114" s="9">
        <f>DAY(TBL_Employees[[#This Row],[Hire Date]])</f>
        <v>22</v>
      </c>
      <c r="K114" s="9">
        <f>MONTH(TBL_Employees[[#This Row],[Hire Date]])</f>
        <v>5</v>
      </c>
      <c r="L114" s="9" t="str">
        <f>UPPER(TEXT(DATE(2025,TBL_Employees[[#This Row],[Month]],1), "mmm"))</f>
        <v>MAY</v>
      </c>
      <c r="M114" s="11">
        <f>YEAR(TBL_Employees[[#This Row],[Hire Date]])</f>
        <v>2016</v>
      </c>
      <c r="N114" s="2">
        <v>189702</v>
      </c>
      <c r="O114" s="2" t="str">
        <f>IF(TBL_Employees[[#This Row],[ Annual Salary]]&lt;70000,"Low Income",IF(AND(TBL_Employees[[#This Row],[ Annual Salary]]&gt;=70000,TBL_Employees[[#This Row],[ Annual Salary]]&lt;=140000),"Middle Income","High Income" ))</f>
        <v>High Income</v>
      </c>
      <c r="P114" s="3">
        <v>0.28000000000000003</v>
      </c>
      <c r="Q114" s="13">
        <f>TBL_Employees[[#This Row],[Bonus %]]*TBL_Employees[[#This Row],[ Annual Salary]]</f>
        <v>53116.560000000005</v>
      </c>
      <c r="R114" t="s">
        <v>51</v>
      </c>
      <c r="S114" t="s">
        <v>80</v>
      </c>
      <c r="T114" s="1">
        <v>44186</v>
      </c>
      <c r="U114" t="str">
        <f>IF(TBL_Employees[[#This Row],[Exit Date]]="","Employed","Resign")</f>
        <v>Resign</v>
      </c>
    </row>
    <row r="115" spans="1:21" x14ac:dyDescent="0.35">
      <c r="A115" t="s">
        <v>571</v>
      </c>
      <c r="B115" t="s">
        <v>572</v>
      </c>
      <c r="C115" t="s">
        <v>57</v>
      </c>
      <c r="D115" t="s">
        <v>30</v>
      </c>
      <c r="E115" t="s">
        <v>15</v>
      </c>
      <c r="F115" t="s">
        <v>16</v>
      </c>
      <c r="G115" t="s">
        <v>17</v>
      </c>
      <c r="H115">
        <v>45</v>
      </c>
      <c r="I115" s="1">
        <v>41386</v>
      </c>
      <c r="J115" s="9">
        <f>DAY(TBL_Employees[[#This Row],[Hire Date]])</f>
        <v>22</v>
      </c>
      <c r="K115" s="9">
        <f>MONTH(TBL_Employees[[#This Row],[Hire Date]])</f>
        <v>4</v>
      </c>
      <c r="L115" s="9" t="str">
        <f>UPPER(TEXT(DATE(2025,TBL_Employees[[#This Row],[Month]],1), "mmm"))</f>
        <v>APR</v>
      </c>
      <c r="M115" s="11">
        <f>YEAR(TBL_Employees[[#This Row],[Hire Date]])</f>
        <v>2013</v>
      </c>
      <c r="N115" s="2">
        <v>61773</v>
      </c>
      <c r="O115" s="2" t="str">
        <f>IF(TBL_Employees[[#This Row],[ Annual Salary]]&lt;70000,"Low Income",IF(AND(TBL_Employees[[#This Row],[ Annual Salary]]&gt;=70000,TBL_Employees[[#This Row],[ Annual Salary]]&lt;=140000),"Middle Income","High Income" ))</f>
        <v>Low Income</v>
      </c>
      <c r="P115" s="3">
        <v>0</v>
      </c>
      <c r="Q115" s="13">
        <f>TBL_Employees[[#This Row],[Bonus %]]*TBL_Employees[[#This Row],[ Annual Salary]]</f>
        <v>0</v>
      </c>
      <c r="R115" t="s">
        <v>18</v>
      </c>
      <c r="S115" t="s">
        <v>62</v>
      </c>
      <c r="T115" s="1" t="s">
        <v>20</v>
      </c>
      <c r="U115" t="str">
        <f>IF(TBL_Employees[[#This Row],[Exit Date]]="","Employed","Resign")</f>
        <v>Employed</v>
      </c>
    </row>
    <row r="116" spans="1:21" x14ac:dyDescent="0.35">
      <c r="A116" t="s">
        <v>290</v>
      </c>
      <c r="B116" t="s">
        <v>574</v>
      </c>
      <c r="C116" t="s">
        <v>85</v>
      </c>
      <c r="D116" t="s">
        <v>30</v>
      </c>
      <c r="E116" t="s">
        <v>43</v>
      </c>
      <c r="F116" t="s">
        <v>27</v>
      </c>
      <c r="G116" t="s">
        <v>46</v>
      </c>
      <c r="H116">
        <v>56</v>
      </c>
      <c r="I116" s="1">
        <v>42031</v>
      </c>
      <c r="J116" s="9">
        <f>DAY(TBL_Employees[[#This Row],[Hire Date]])</f>
        <v>27</v>
      </c>
      <c r="K116" s="9">
        <f>MONTH(TBL_Employees[[#This Row],[Hire Date]])</f>
        <v>1</v>
      </c>
      <c r="L116" s="9" t="str">
        <f>UPPER(TEXT(DATE(2025,TBL_Employees[[#This Row],[Month]],1), "mmm"))</f>
        <v>JAN</v>
      </c>
      <c r="M116" s="11">
        <f>YEAR(TBL_Employees[[#This Row],[Hire Date]])</f>
        <v>2015</v>
      </c>
      <c r="N116" s="2">
        <v>62575</v>
      </c>
      <c r="O116" s="2" t="str">
        <f>IF(TBL_Employees[[#This Row],[ Annual Salary]]&lt;70000,"Low Income",IF(AND(TBL_Employees[[#This Row],[ Annual Salary]]&gt;=70000,TBL_Employees[[#This Row],[ Annual Salary]]&lt;=140000),"Middle Income","High Income" ))</f>
        <v>Low Income</v>
      </c>
      <c r="P116" s="3">
        <v>0</v>
      </c>
      <c r="Q116" s="13">
        <f>TBL_Employees[[#This Row],[Bonus %]]*TBL_Employees[[#This Row],[ Annual Salary]]</f>
        <v>0</v>
      </c>
      <c r="R116" t="s">
        <v>18</v>
      </c>
      <c r="S116" t="s">
        <v>44</v>
      </c>
      <c r="T116" s="1" t="s">
        <v>20</v>
      </c>
      <c r="U116" t="str">
        <f>IF(TBL_Employees[[#This Row],[Exit Date]]="","Employed","Resign")</f>
        <v>Employed</v>
      </c>
    </row>
    <row r="117" spans="1:21" x14ac:dyDescent="0.35">
      <c r="A117" t="s">
        <v>581</v>
      </c>
      <c r="B117" t="s">
        <v>582</v>
      </c>
      <c r="C117" t="s">
        <v>128</v>
      </c>
      <c r="D117" t="s">
        <v>30</v>
      </c>
      <c r="E117" t="s">
        <v>15</v>
      </c>
      <c r="F117" t="s">
        <v>16</v>
      </c>
      <c r="G117" t="s">
        <v>50</v>
      </c>
      <c r="H117">
        <v>50</v>
      </c>
      <c r="I117" s="1">
        <v>35726</v>
      </c>
      <c r="J117" s="9">
        <f>DAY(TBL_Employees[[#This Row],[Hire Date]])</f>
        <v>23</v>
      </c>
      <c r="K117" s="9">
        <f>MONTH(TBL_Employees[[#This Row],[Hire Date]])</f>
        <v>10</v>
      </c>
      <c r="L117" s="9" t="str">
        <f>UPPER(TEXT(DATE(2025,TBL_Employees[[#This Row],[Month]],1), "mmm"))</f>
        <v>OCT</v>
      </c>
      <c r="M117" s="11">
        <f>YEAR(TBL_Employees[[#This Row],[Hire Date]])</f>
        <v>1997</v>
      </c>
      <c r="N117" s="2">
        <v>91763</v>
      </c>
      <c r="O117" s="2" t="str">
        <f>IF(TBL_Employees[[#This Row],[ Annual Salary]]&lt;70000,"Low Income",IF(AND(TBL_Employees[[#This Row],[ Annual Salary]]&gt;=70000,TBL_Employees[[#This Row],[ Annual Salary]]&lt;=140000),"Middle Income","High Income" ))</f>
        <v>Middle Income</v>
      </c>
      <c r="P117" s="3">
        <v>0</v>
      </c>
      <c r="Q117" s="13">
        <f>TBL_Employees[[#This Row],[Bonus %]]*TBL_Employees[[#This Row],[ Annual Salary]]</f>
        <v>0</v>
      </c>
      <c r="R117" t="s">
        <v>18</v>
      </c>
      <c r="S117" t="s">
        <v>24</v>
      </c>
      <c r="T117" s="1" t="s">
        <v>20</v>
      </c>
      <c r="U117" t="str">
        <f>IF(TBL_Employees[[#This Row],[Exit Date]]="","Employed","Resign")</f>
        <v>Employed</v>
      </c>
    </row>
    <row r="118" spans="1:21" x14ac:dyDescent="0.35">
      <c r="A118" t="s">
        <v>291</v>
      </c>
      <c r="B118" t="s">
        <v>583</v>
      </c>
      <c r="C118" t="s">
        <v>85</v>
      </c>
      <c r="D118" t="s">
        <v>30</v>
      </c>
      <c r="E118" t="s">
        <v>31</v>
      </c>
      <c r="F118" t="s">
        <v>16</v>
      </c>
      <c r="G118" t="s">
        <v>17</v>
      </c>
      <c r="H118">
        <v>51</v>
      </c>
      <c r="I118" s="1">
        <v>35055</v>
      </c>
      <c r="J118" s="9">
        <f>DAY(TBL_Employees[[#This Row],[Hire Date]])</f>
        <v>22</v>
      </c>
      <c r="K118" s="9">
        <f>MONTH(TBL_Employees[[#This Row],[Hire Date]])</f>
        <v>12</v>
      </c>
      <c r="L118" s="9" t="str">
        <f>UPPER(TEXT(DATE(2025,TBL_Employees[[#This Row],[Month]],1), "mmm"))</f>
        <v>DEC</v>
      </c>
      <c r="M118" s="11">
        <f>YEAR(TBL_Employees[[#This Row],[Hire Date]])</f>
        <v>1995</v>
      </c>
      <c r="N118" s="2">
        <v>96475</v>
      </c>
      <c r="O118" s="2" t="str">
        <f>IF(TBL_Employees[[#This Row],[ Annual Salary]]&lt;70000,"Low Income",IF(AND(TBL_Employees[[#This Row],[ Annual Salary]]&gt;=70000,TBL_Employees[[#This Row],[ Annual Salary]]&lt;=140000),"Middle Income","High Income" ))</f>
        <v>Middle Income</v>
      </c>
      <c r="P118" s="3">
        <v>0</v>
      </c>
      <c r="Q118" s="13">
        <f>TBL_Employees[[#This Row],[Bonus %]]*TBL_Employees[[#This Row],[ Annual Salary]]</f>
        <v>0</v>
      </c>
      <c r="R118" t="s">
        <v>18</v>
      </c>
      <c r="S118" t="s">
        <v>24</v>
      </c>
      <c r="T118" s="1" t="s">
        <v>20</v>
      </c>
      <c r="U118" t="str">
        <f>IF(TBL_Employees[[#This Row],[Exit Date]]="","Employed","Resign")</f>
        <v>Employed</v>
      </c>
    </row>
    <row r="119" spans="1:21" x14ac:dyDescent="0.35">
      <c r="A119" t="s">
        <v>584</v>
      </c>
      <c r="B119" t="s">
        <v>585</v>
      </c>
      <c r="C119" t="s">
        <v>83</v>
      </c>
      <c r="D119" t="s">
        <v>30</v>
      </c>
      <c r="E119" t="s">
        <v>35</v>
      </c>
      <c r="F119" t="s">
        <v>27</v>
      </c>
      <c r="G119" t="s">
        <v>17</v>
      </c>
      <c r="H119">
        <v>36</v>
      </c>
      <c r="I119" s="1">
        <v>42706</v>
      </c>
      <c r="J119" s="9">
        <f>DAY(TBL_Employees[[#This Row],[Hire Date]])</f>
        <v>2</v>
      </c>
      <c r="K119" s="9">
        <f>MONTH(TBL_Employees[[#This Row],[Hire Date]])</f>
        <v>12</v>
      </c>
      <c r="L119" s="9" t="str">
        <f>UPPER(TEXT(DATE(2025,TBL_Employees[[#This Row],[Month]],1), "mmm"))</f>
        <v>DEC</v>
      </c>
      <c r="M119" s="11">
        <f>YEAR(TBL_Employees[[#This Row],[Hire Date]])</f>
        <v>2016</v>
      </c>
      <c r="N119" s="2">
        <v>113781</v>
      </c>
      <c r="O119" s="2" t="str">
        <f>IF(TBL_Employees[[#This Row],[ Annual Salary]]&lt;70000,"Low Income",IF(AND(TBL_Employees[[#This Row],[ Annual Salary]]&gt;=70000,TBL_Employees[[#This Row],[ Annual Salary]]&lt;=140000),"Middle Income","High Income" ))</f>
        <v>Middle Income</v>
      </c>
      <c r="P119" s="3">
        <v>0</v>
      </c>
      <c r="Q119" s="13">
        <f>TBL_Employees[[#This Row],[Bonus %]]*TBL_Employees[[#This Row],[ Annual Salary]]</f>
        <v>0</v>
      </c>
      <c r="R119" t="s">
        <v>18</v>
      </c>
      <c r="S119" t="s">
        <v>28</v>
      </c>
      <c r="T119" s="1" t="s">
        <v>20</v>
      </c>
      <c r="U119" t="str">
        <f>IF(TBL_Employees[[#This Row],[Exit Date]]="","Employed","Resign")</f>
        <v>Employed</v>
      </c>
    </row>
    <row r="120" spans="1:21" x14ac:dyDescent="0.35">
      <c r="A120" t="s">
        <v>252</v>
      </c>
      <c r="B120" t="s">
        <v>611</v>
      </c>
      <c r="C120" t="s">
        <v>68</v>
      </c>
      <c r="D120" t="s">
        <v>30</v>
      </c>
      <c r="E120" t="s">
        <v>31</v>
      </c>
      <c r="F120" t="s">
        <v>16</v>
      </c>
      <c r="G120" t="s">
        <v>50</v>
      </c>
      <c r="H120">
        <v>62</v>
      </c>
      <c r="I120" s="1">
        <v>39002</v>
      </c>
      <c r="J120" s="9">
        <f>DAY(TBL_Employees[[#This Row],[Hire Date]])</f>
        <v>12</v>
      </c>
      <c r="K120" s="9">
        <f>MONTH(TBL_Employees[[#This Row],[Hire Date]])</f>
        <v>10</v>
      </c>
      <c r="L120" s="9" t="str">
        <f>UPPER(TEXT(DATE(2025,TBL_Employees[[#This Row],[Month]],1), "mmm"))</f>
        <v>OCT</v>
      </c>
      <c r="M120" s="11">
        <f>YEAR(TBL_Employees[[#This Row],[Hire Date]])</f>
        <v>2006</v>
      </c>
      <c r="N120" s="2">
        <v>79785</v>
      </c>
      <c r="O120" s="2" t="str">
        <f>IF(TBL_Employees[[#This Row],[ Annual Salary]]&lt;70000,"Low Income",IF(AND(TBL_Employees[[#This Row],[ Annual Salary]]&gt;=70000,TBL_Employees[[#This Row],[ Annual Salary]]&lt;=140000),"Middle Income","High Income" ))</f>
        <v>Middle Income</v>
      </c>
      <c r="P120" s="3">
        <v>0</v>
      </c>
      <c r="Q120" s="13">
        <f>TBL_Employees[[#This Row],[Bonus %]]*TBL_Employees[[#This Row],[ Annual Salary]]</f>
        <v>0</v>
      </c>
      <c r="R120" t="s">
        <v>18</v>
      </c>
      <c r="S120" t="s">
        <v>24</v>
      </c>
      <c r="T120" s="1" t="s">
        <v>20</v>
      </c>
      <c r="U120" t="str">
        <f>IF(TBL_Employees[[#This Row],[Exit Date]]="","Employed","Resign")</f>
        <v>Employed</v>
      </c>
    </row>
    <row r="121" spans="1:21" x14ac:dyDescent="0.35">
      <c r="A121" t="s">
        <v>616</v>
      </c>
      <c r="B121" t="s">
        <v>617</v>
      </c>
      <c r="C121" t="s">
        <v>128</v>
      </c>
      <c r="D121" t="s">
        <v>30</v>
      </c>
      <c r="E121" t="s">
        <v>43</v>
      </c>
      <c r="F121" t="s">
        <v>27</v>
      </c>
      <c r="G121" t="s">
        <v>23</v>
      </c>
      <c r="H121">
        <v>27</v>
      </c>
      <c r="I121" s="1">
        <v>43937</v>
      </c>
      <c r="J121" s="9">
        <f>DAY(TBL_Employees[[#This Row],[Hire Date]])</f>
        <v>16</v>
      </c>
      <c r="K121" s="9">
        <f>MONTH(TBL_Employees[[#This Row],[Hire Date]])</f>
        <v>4</v>
      </c>
      <c r="L121" s="9" t="str">
        <f>UPPER(TEXT(DATE(2025,TBL_Employees[[#This Row],[Month]],1), "mmm"))</f>
        <v>APR</v>
      </c>
      <c r="M121" s="11">
        <f>YEAR(TBL_Employees[[#This Row],[Hire Date]])</f>
        <v>2020</v>
      </c>
      <c r="N121" s="2">
        <v>71864</v>
      </c>
      <c r="O121" s="2" t="str">
        <f>IF(TBL_Employees[[#This Row],[ Annual Salary]]&lt;70000,"Low Income",IF(AND(TBL_Employees[[#This Row],[ Annual Salary]]&gt;=70000,TBL_Employees[[#This Row],[ Annual Salary]]&lt;=140000),"Middle Income","High Income" ))</f>
        <v>Middle Income</v>
      </c>
      <c r="P121" s="3">
        <v>0</v>
      </c>
      <c r="Q121" s="13">
        <f>TBL_Employees[[#This Row],[Bonus %]]*TBL_Employees[[#This Row],[ Annual Salary]]</f>
        <v>0</v>
      </c>
      <c r="R121" t="s">
        <v>32</v>
      </c>
      <c r="S121" t="s">
        <v>33</v>
      </c>
      <c r="T121" s="1" t="s">
        <v>20</v>
      </c>
      <c r="U121" t="str">
        <f>IF(TBL_Employees[[#This Row],[Exit Date]]="","Employed","Resign")</f>
        <v>Employed</v>
      </c>
    </row>
    <row r="122" spans="1:21" x14ac:dyDescent="0.35">
      <c r="A122" t="s">
        <v>621</v>
      </c>
      <c r="B122" t="s">
        <v>622</v>
      </c>
      <c r="C122" t="s">
        <v>128</v>
      </c>
      <c r="D122" t="s">
        <v>30</v>
      </c>
      <c r="E122" t="s">
        <v>43</v>
      </c>
      <c r="F122" t="s">
        <v>27</v>
      </c>
      <c r="G122" t="s">
        <v>50</v>
      </c>
      <c r="H122">
        <v>46</v>
      </c>
      <c r="I122" s="1">
        <v>36331</v>
      </c>
      <c r="J122" s="9">
        <f>DAY(TBL_Employees[[#This Row],[Hire Date]])</f>
        <v>20</v>
      </c>
      <c r="K122" s="9">
        <f>MONTH(TBL_Employees[[#This Row],[Hire Date]])</f>
        <v>6</v>
      </c>
      <c r="L122" s="9" t="str">
        <f>UPPER(TEXT(DATE(2025,TBL_Employees[[#This Row],[Month]],1), "mmm"))</f>
        <v>JUN</v>
      </c>
      <c r="M122" s="11">
        <f>YEAR(TBL_Employees[[#This Row],[Hire Date]])</f>
        <v>1999</v>
      </c>
      <c r="N122" s="2">
        <v>96997</v>
      </c>
      <c r="O122" s="2" t="str">
        <f>IF(TBL_Employees[[#This Row],[ Annual Salary]]&lt;70000,"Low Income",IF(AND(TBL_Employees[[#This Row],[ Annual Salary]]&gt;=70000,TBL_Employees[[#This Row],[ Annual Salary]]&lt;=140000),"Middle Income","High Income" ))</f>
        <v>Middle Income</v>
      </c>
      <c r="P122" s="3">
        <v>0</v>
      </c>
      <c r="Q122" s="13">
        <f>TBL_Employees[[#This Row],[Bonus %]]*TBL_Employees[[#This Row],[ Annual Salary]]</f>
        <v>0</v>
      </c>
      <c r="R122" t="s">
        <v>51</v>
      </c>
      <c r="S122" t="s">
        <v>52</v>
      </c>
      <c r="T122" s="1" t="s">
        <v>20</v>
      </c>
      <c r="U122" t="str">
        <f>IF(TBL_Employees[[#This Row],[Exit Date]]="","Employed","Resign")</f>
        <v>Employed</v>
      </c>
    </row>
    <row r="123" spans="1:21" x14ac:dyDescent="0.35">
      <c r="A123" t="s">
        <v>627</v>
      </c>
      <c r="B123" t="s">
        <v>228</v>
      </c>
      <c r="C123" t="s">
        <v>13</v>
      </c>
      <c r="D123" t="s">
        <v>30</v>
      </c>
      <c r="E123" t="s">
        <v>31</v>
      </c>
      <c r="F123" t="s">
        <v>16</v>
      </c>
      <c r="G123" t="s">
        <v>50</v>
      </c>
      <c r="H123">
        <v>28</v>
      </c>
      <c r="I123" s="1">
        <v>42922</v>
      </c>
      <c r="J123" s="9">
        <f>DAY(TBL_Employees[[#This Row],[Hire Date]])</f>
        <v>6</v>
      </c>
      <c r="K123" s="9">
        <f>MONTH(TBL_Employees[[#This Row],[Hire Date]])</f>
        <v>7</v>
      </c>
      <c r="L123" s="9" t="str">
        <f>UPPER(TEXT(DATE(2025,TBL_Employees[[#This Row],[Month]],1), "mmm"))</f>
        <v>JUL</v>
      </c>
      <c r="M123" s="11">
        <f>YEAR(TBL_Employees[[#This Row],[Hire Date]])</f>
        <v>2017</v>
      </c>
      <c r="N123" s="2">
        <v>240488</v>
      </c>
      <c r="O123" s="2" t="str">
        <f>IF(TBL_Employees[[#This Row],[ Annual Salary]]&lt;70000,"Low Income",IF(AND(TBL_Employees[[#This Row],[ Annual Salary]]&gt;=70000,TBL_Employees[[#This Row],[ Annual Salary]]&lt;=140000),"Middle Income","High Income" ))</f>
        <v>High Income</v>
      </c>
      <c r="P123" s="3">
        <v>0.4</v>
      </c>
      <c r="Q123" s="13">
        <f>TBL_Employees[[#This Row],[Bonus %]]*TBL_Employees[[#This Row],[ Annual Salary]]</f>
        <v>96195.200000000012</v>
      </c>
      <c r="R123" t="s">
        <v>51</v>
      </c>
      <c r="S123" t="s">
        <v>65</v>
      </c>
      <c r="T123" s="1" t="s">
        <v>20</v>
      </c>
      <c r="U123" t="str">
        <f>IF(TBL_Employees[[#This Row],[Exit Date]]="","Employed","Resign")</f>
        <v>Employed</v>
      </c>
    </row>
    <row r="124" spans="1:21" x14ac:dyDescent="0.35">
      <c r="A124" t="s">
        <v>243</v>
      </c>
      <c r="B124" t="s">
        <v>633</v>
      </c>
      <c r="C124" t="s">
        <v>29</v>
      </c>
      <c r="D124" t="s">
        <v>30</v>
      </c>
      <c r="E124" t="s">
        <v>43</v>
      </c>
      <c r="F124" t="s">
        <v>27</v>
      </c>
      <c r="G124" t="s">
        <v>23</v>
      </c>
      <c r="H124">
        <v>61</v>
      </c>
      <c r="I124" s="1">
        <v>37582</v>
      </c>
      <c r="J124" s="9">
        <f>DAY(TBL_Employees[[#This Row],[Hire Date]])</f>
        <v>22</v>
      </c>
      <c r="K124" s="9">
        <f>MONTH(TBL_Employees[[#This Row],[Hire Date]])</f>
        <v>11</v>
      </c>
      <c r="L124" s="9" t="str">
        <f>UPPER(TEXT(DATE(2025,TBL_Employees[[#This Row],[Month]],1), "mmm"))</f>
        <v>NOV</v>
      </c>
      <c r="M124" s="11">
        <f>YEAR(TBL_Employees[[#This Row],[Hire Date]])</f>
        <v>2002</v>
      </c>
      <c r="N124" s="2">
        <v>80950</v>
      </c>
      <c r="O124" s="2" t="str">
        <f>IF(TBL_Employees[[#This Row],[ Annual Salary]]&lt;70000,"Low Income",IF(AND(TBL_Employees[[#This Row],[ Annual Salary]]&gt;=70000,TBL_Employees[[#This Row],[ Annual Salary]]&lt;=140000),"Middle Income","High Income" ))</f>
        <v>Middle Income</v>
      </c>
      <c r="P124" s="3">
        <v>0</v>
      </c>
      <c r="Q124" s="13">
        <f>TBL_Employees[[#This Row],[Bonus %]]*TBL_Employees[[#This Row],[ Annual Salary]]</f>
        <v>0</v>
      </c>
      <c r="R124" t="s">
        <v>32</v>
      </c>
      <c r="S124" t="s">
        <v>79</v>
      </c>
      <c r="T124" s="1" t="s">
        <v>20</v>
      </c>
      <c r="U124" t="str">
        <f>IF(TBL_Employees[[#This Row],[Exit Date]]="","Employed","Resign")</f>
        <v>Employed</v>
      </c>
    </row>
    <row r="125" spans="1:21" x14ac:dyDescent="0.35">
      <c r="A125" t="s">
        <v>634</v>
      </c>
      <c r="B125" t="s">
        <v>635</v>
      </c>
      <c r="C125" t="s">
        <v>58</v>
      </c>
      <c r="D125" t="s">
        <v>30</v>
      </c>
      <c r="E125" t="s">
        <v>15</v>
      </c>
      <c r="F125" t="s">
        <v>16</v>
      </c>
      <c r="G125" t="s">
        <v>23</v>
      </c>
      <c r="H125">
        <v>46</v>
      </c>
      <c r="I125" s="1">
        <v>44206</v>
      </c>
      <c r="J125" s="9">
        <f>DAY(TBL_Employees[[#This Row],[Hire Date]])</f>
        <v>10</v>
      </c>
      <c r="K125" s="9">
        <f>MONTH(TBL_Employees[[#This Row],[Hire Date]])</f>
        <v>1</v>
      </c>
      <c r="L125" s="9" t="str">
        <f>UPPER(TEXT(DATE(2025,TBL_Employees[[#This Row],[Month]],1), "mmm"))</f>
        <v>JAN</v>
      </c>
      <c r="M125" s="11">
        <f>YEAR(TBL_Employees[[#This Row],[Hire Date]])</f>
        <v>2021</v>
      </c>
      <c r="N125" s="2">
        <v>86538</v>
      </c>
      <c r="O125" s="2" t="str">
        <f>IF(TBL_Employees[[#This Row],[ Annual Salary]]&lt;70000,"Low Income",IF(AND(TBL_Employees[[#This Row],[ Annual Salary]]&gt;=70000,TBL_Employees[[#This Row],[ Annual Salary]]&lt;=140000),"Middle Income","High Income" ))</f>
        <v>Middle Income</v>
      </c>
      <c r="P125" s="3">
        <v>0</v>
      </c>
      <c r="Q125" s="13">
        <f>TBL_Employees[[#This Row],[Bonus %]]*TBL_Employees[[#This Row],[ Annual Salary]]</f>
        <v>0</v>
      </c>
      <c r="R125" t="s">
        <v>32</v>
      </c>
      <c r="S125" t="s">
        <v>33</v>
      </c>
      <c r="T125" s="1" t="s">
        <v>20</v>
      </c>
      <c r="U125" t="str">
        <f>IF(TBL_Employees[[#This Row],[Exit Date]]="","Employed","Resign")</f>
        <v>Employed</v>
      </c>
    </row>
    <row r="126" spans="1:21" x14ac:dyDescent="0.35">
      <c r="A126" t="s">
        <v>638</v>
      </c>
      <c r="B126" t="s">
        <v>639</v>
      </c>
      <c r="C126" t="s">
        <v>13</v>
      </c>
      <c r="D126" t="s">
        <v>30</v>
      </c>
      <c r="E126" t="s">
        <v>31</v>
      </c>
      <c r="F126" t="s">
        <v>27</v>
      </c>
      <c r="G126" t="s">
        <v>17</v>
      </c>
      <c r="H126">
        <v>33</v>
      </c>
      <c r="I126" s="1">
        <v>42173</v>
      </c>
      <c r="J126" s="9">
        <f>DAY(TBL_Employees[[#This Row],[Hire Date]])</f>
        <v>18</v>
      </c>
      <c r="K126" s="9">
        <f>MONTH(TBL_Employees[[#This Row],[Hire Date]])</f>
        <v>6</v>
      </c>
      <c r="L126" s="9" t="str">
        <f>UPPER(TEXT(DATE(2025,TBL_Employees[[#This Row],[Month]],1), "mmm"))</f>
        <v>JUN</v>
      </c>
      <c r="M126" s="11">
        <f>YEAR(TBL_Employees[[#This Row],[Hire Date]])</f>
        <v>2015</v>
      </c>
      <c r="N126" s="2">
        <v>205314</v>
      </c>
      <c r="O126" s="2" t="str">
        <f>IF(TBL_Employees[[#This Row],[ Annual Salary]]&lt;70000,"Low Income",IF(AND(TBL_Employees[[#This Row],[ Annual Salary]]&gt;=70000,TBL_Employees[[#This Row],[ Annual Salary]]&lt;=140000),"Middle Income","High Income" ))</f>
        <v>High Income</v>
      </c>
      <c r="P126" s="3">
        <v>0.3</v>
      </c>
      <c r="Q126" s="13">
        <f>TBL_Employees[[#This Row],[Bonus %]]*TBL_Employees[[#This Row],[ Annual Salary]]</f>
        <v>61594.2</v>
      </c>
      <c r="R126" t="s">
        <v>18</v>
      </c>
      <c r="S126" t="s">
        <v>28</v>
      </c>
      <c r="T126" s="1" t="s">
        <v>20</v>
      </c>
      <c r="U126" t="str">
        <f>IF(TBL_Employees[[#This Row],[Exit Date]]="","Employed","Resign")</f>
        <v>Employed</v>
      </c>
    </row>
    <row r="127" spans="1:21" x14ac:dyDescent="0.35">
      <c r="A127" t="s">
        <v>145</v>
      </c>
      <c r="B127" t="s">
        <v>648</v>
      </c>
      <c r="C127" t="s">
        <v>128</v>
      </c>
      <c r="D127" t="s">
        <v>30</v>
      </c>
      <c r="E127" t="s">
        <v>43</v>
      </c>
      <c r="F127" t="s">
        <v>27</v>
      </c>
      <c r="G127" t="s">
        <v>17</v>
      </c>
      <c r="H127">
        <v>30</v>
      </c>
      <c r="I127" s="1">
        <v>44471</v>
      </c>
      <c r="J127" s="9">
        <f>DAY(TBL_Employees[[#This Row],[Hire Date]])</f>
        <v>2</v>
      </c>
      <c r="K127" s="9">
        <f>MONTH(TBL_Employees[[#This Row],[Hire Date]])</f>
        <v>10</v>
      </c>
      <c r="L127" s="9" t="str">
        <f>UPPER(TEXT(DATE(2025,TBL_Employees[[#This Row],[Month]],1), "mmm"))</f>
        <v>OCT</v>
      </c>
      <c r="M127" s="11">
        <f>YEAR(TBL_Employees[[#This Row],[Hire Date]])</f>
        <v>2021</v>
      </c>
      <c r="N127" s="2">
        <v>88758</v>
      </c>
      <c r="O127" s="2" t="str">
        <f>IF(TBL_Employees[[#This Row],[ Annual Salary]]&lt;70000,"Low Income",IF(AND(TBL_Employees[[#This Row],[ Annual Salary]]&gt;=70000,TBL_Employees[[#This Row],[ Annual Salary]]&lt;=140000),"Middle Income","High Income" ))</f>
        <v>Middle Income</v>
      </c>
      <c r="P127" s="3">
        <v>0</v>
      </c>
      <c r="Q127" s="13">
        <f>TBL_Employees[[#This Row],[Bonus %]]*TBL_Employees[[#This Row],[ Annual Salary]]</f>
        <v>0</v>
      </c>
      <c r="R127" t="s">
        <v>18</v>
      </c>
      <c r="S127" t="s">
        <v>62</v>
      </c>
      <c r="T127" s="1" t="s">
        <v>20</v>
      </c>
      <c r="U127" t="str">
        <f>IF(TBL_Employees[[#This Row],[Exit Date]]="","Employed","Resign")</f>
        <v>Employed</v>
      </c>
    </row>
    <row r="128" spans="1:21" x14ac:dyDescent="0.35">
      <c r="A128" t="s">
        <v>311</v>
      </c>
      <c r="B128" t="s">
        <v>652</v>
      </c>
      <c r="C128" t="s">
        <v>128</v>
      </c>
      <c r="D128" t="s">
        <v>30</v>
      </c>
      <c r="E128" t="s">
        <v>35</v>
      </c>
      <c r="F128" t="s">
        <v>27</v>
      </c>
      <c r="G128" t="s">
        <v>50</v>
      </c>
      <c r="H128">
        <v>45</v>
      </c>
      <c r="I128" s="1">
        <v>37313</v>
      </c>
      <c r="J128" s="9">
        <f>DAY(TBL_Employees[[#This Row],[Hire Date]])</f>
        <v>26</v>
      </c>
      <c r="K128" s="9">
        <f>MONTH(TBL_Employees[[#This Row],[Hire Date]])</f>
        <v>2</v>
      </c>
      <c r="L128" s="9" t="str">
        <f>UPPER(TEXT(DATE(2025,TBL_Employees[[#This Row],[Month]],1), "mmm"))</f>
        <v>FEB</v>
      </c>
      <c r="M128" s="11">
        <f>YEAR(TBL_Employees[[#This Row],[Hire Date]])</f>
        <v>2002</v>
      </c>
      <c r="N128" s="2">
        <v>75819</v>
      </c>
      <c r="O128" s="2" t="str">
        <f>IF(TBL_Employees[[#This Row],[ Annual Salary]]&lt;70000,"Low Income",IF(AND(TBL_Employees[[#This Row],[ Annual Salary]]&gt;=70000,TBL_Employees[[#This Row],[ Annual Salary]]&lt;=140000),"Middle Income","High Income" ))</f>
        <v>Middle Income</v>
      </c>
      <c r="P128" s="3">
        <v>0</v>
      </c>
      <c r="Q128" s="13">
        <f>TBL_Employees[[#This Row],[Bonus %]]*TBL_Employees[[#This Row],[ Annual Salary]]</f>
        <v>0</v>
      </c>
      <c r="R128" t="s">
        <v>51</v>
      </c>
      <c r="S128" t="s">
        <v>52</v>
      </c>
      <c r="T128" s="1" t="s">
        <v>20</v>
      </c>
      <c r="U128" t="str">
        <f>IF(TBL_Employees[[#This Row],[Exit Date]]="","Employed","Resign")</f>
        <v>Employed</v>
      </c>
    </row>
    <row r="129" spans="1:21" x14ac:dyDescent="0.35">
      <c r="A129" t="s">
        <v>206</v>
      </c>
      <c r="B129" t="s">
        <v>668</v>
      </c>
      <c r="C129" t="s">
        <v>96</v>
      </c>
      <c r="D129" t="s">
        <v>30</v>
      </c>
      <c r="E129" t="s">
        <v>43</v>
      </c>
      <c r="F129" t="s">
        <v>27</v>
      </c>
      <c r="G129" t="s">
        <v>23</v>
      </c>
      <c r="H129">
        <v>34</v>
      </c>
      <c r="I129" s="1">
        <v>43055</v>
      </c>
      <c r="J129" s="9">
        <f>DAY(TBL_Employees[[#This Row],[Hire Date]])</f>
        <v>16</v>
      </c>
      <c r="K129" s="9">
        <f>MONTH(TBL_Employees[[#This Row],[Hire Date]])</f>
        <v>11</v>
      </c>
      <c r="L129" s="9" t="str">
        <f>UPPER(TEXT(DATE(2025,TBL_Employees[[#This Row],[Month]],1), "mmm"))</f>
        <v>NOV</v>
      </c>
      <c r="M129" s="11">
        <f>YEAR(TBL_Employees[[#This Row],[Hire Date]])</f>
        <v>2017</v>
      </c>
      <c r="N129" s="2">
        <v>110054</v>
      </c>
      <c r="O129" s="2" t="str">
        <f>IF(TBL_Employees[[#This Row],[ Annual Salary]]&lt;70000,"Low Income",IF(AND(TBL_Employees[[#This Row],[ Annual Salary]]&gt;=70000,TBL_Employees[[#This Row],[ Annual Salary]]&lt;=140000),"Middle Income","High Income" ))</f>
        <v>Middle Income</v>
      </c>
      <c r="P129" s="3">
        <v>0.15</v>
      </c>
      <c r="Q129" s="13">
        <f>TBL_Employees[[#This Row],[Bonus %]]*TBL_Employees[[#This Row],[ Annual Salary]]</f>
        <v>16508.099999999999</v>
      </c>
      <c r="R129" t="s">
        <v>18</v>
      </c>
      <c r="S129" t="s">
        <v>44</v>
      </c>
      <c r="T129" s="1" t="s">
        <v>20</v>
      </c>
      <c r="U129" t="str">
        <f>IF(TBL_Employees[[#This Row],[Exit Date]]="","Employed","Resign")</f>
        <v>Employed</v>
      </c>
    </row>
    <row r="130" spans="1:21" x14ac:dyDescent="0.35">
      <c r="A130" t="s">
        <v>669</v>
      </c>
      <c r="B130" t="s">
        <v>670</v>
      </c>
      <c r="C130" t="s">
        <v>29</v>
      </c>
      <c r="D130" t="s">
        <v>30</v>
      </c>
      <c r="E130" t="s">
        <v>15</v>
      </c>
      <c r="F130" t="s">
        <v>16</v>
      </c>
      <c r="G130" t="s">
        <v>46</v>
      </c>
      <c r="H130">
        <v>27</v>
      </c>
      <c r="I130" s="1">
        <v>44224</v>
      </c>
      <c r="J130" s="9">
        <f>DAY(TBL_Employees[[#This Row],[Hire Date]])</f>
        <v>28</v>
      </c>
      <c r="K130" s="9">
        <f>MONTH(TBL_Employees[[#This Row],[Hire Date]])</f>
        <v>1</v>
      </c>
      <c r="L130" s="9" t="str">
        <f>UPPER(TEXT(DATE(2025,TBL_Employees[[#This Row],[Month]],1), "mmm"))</f>
        <v>JAN</v>
      </c>
      <c r="M130" s="11">
        <f>YEAR(TBL_Employees[[#This Row],[Hire Date]])</f>
        <v>2021</v>
      </c>
      <c r="N130" s="2">
        <v>95786</v>
      </c>
      <c r="O130" s="2" t="str">
        <f>IF(TBL_Employees[[#This Row],[ Annual Salary]]&lt;70000,"Low Income",IF(AND(TBL_Employees[[#This Row],[ Annual Salary]]&gt;=70000,TBL_Employees[[#This Row],[ Annual Salary]]&lt;=140000),"Middle Income","High Income" ))</f>
        <v>Middle Income</v>
      </c>
      <c r="P130" s="3">
        <v>0</v>
      </c>
      <c r="Q130" s="13">
        <f>TBL_Employees[[#This Row],[Bonus %]]*TBL_Employees[[#This Row],[ Annual Salary]]</f>
        <v>0</v>
      </c>
      <c r="R130" t="s">
        <v>18</v>
      </c>
      <c r="S130" t="s">
        <v>19</v>
      </c>
      <c r="T130" s="1" t="s">
        <v>20</v>
      </c>
      <c r="U130" t="str">
        <f>IF(TBL_Employees[[#This Row],[Exit Date]]="","Employed","Resign")</f>
        <v>Employed</v>
      </c>
    </row>
    <row r="131" spans="1:21" x14ac:dyDescent="0.35">
      <c r="A131" t="s">
        <v>209</v>
      </c>
      <c r="B131" t="s">
        <v>676</v>
      </c>
      <c r="C131" t="s">
        <v>39</v>
      </c>
      <c r="D131" t="s">
        <v>30</v>
      </c>
      <c r="E131" t="s">
        <v>43</v>
      </c>
      <c r="F131" t="s">
        <v>27</v>
      </c>
      <c r="G131" t="s">
        <v>17</v>
      </c>
      <c r="H131">
        <v>30</v>
      </c>
      <c r="I131" s="1">
        <v>43240</v>
      </c>
      <c r="J131" s="9">
        <f>DAY(TBL_Employees[[#This Row],[Hire Date]])</f>
        <v>20</v>
      </c>
      <c r="K131" s="9">
        <f>MONTH(TBL_Employees[[#This Row],[Hire Date]])</f>
        <v>5</v>
      </c>
      <c r="L131" s="9" t="str">
        <f>UPPER(TEXT(DATE(2025,TBL_Employees[[#This Row],[Month]],1), "mmm"))</f>
        <v>MAY</v>
      </c>
      <c r="M131" s="11">
        <f>YEAR(TBL_Employees[[#This Row],[Hire Date]])</f>
        <v>2018</v>
      </c>
      <c r="N131" s="2">
        <v>184368</v>
      </c>
      <c r="O131" s="2" t="str">
        <f>IF(TBL_Employees[[#This Row],[ Annual Salary]]&lt;70000,"Low Income",IF(AND(TBL_Employees[[#This Row],[ Annual Salary]]&gt;=70000,TBL_Employees[[#This Row],[ Annual Salary]]&lt;=140000),"Middle Income","High Income" ))</f>
        <v>High Income</v>
      </c>
      <c r="P131" s="3">
        <v>0.28999999999999998</v>
      </c>
      <c r="Q131" s="13">
        <f>TBL_Employees[[#This Row],[Bonus %]]*TBL_Employees[[#This Row],[ Annual Salary]]</f>
        <v>53466.719999999994</v>
      </c>
      <c r="R131" t="s">
        <v>18</v>
      </c>
      <c r="S131" t="s">
        <v>24</v>
      </c>
      <c r="T131" s="1" t="s">
        <v>20</v>
      </c>
      <c r="U131" t="str">
        <f>IF(TBL_Employees[[#This Row],[Exit Date]]="","Employed","Resign")</f>
        <v>Employed</v>
      </c>
    </row>
    <row r="132" spans="1:21" x14ac:dyDescent="0.35">
      <c r="A132" t="s">
        <v>716</v>
      </c>
      <c r="B132" t="s">
        <v>717</v>
      </c>
      <c r="C132" t="s">
        <v>96</v>
      </c>
      <c r="D132" t="s">
        <v>30</v>
      </c>
      <c r="E132" t="s">
        <v>31</v>
      </c>
      <c r="F132" t="s">
        <v>27</v>
      </c>
      <c r="G132" t="s">
        <v>23</v>
      </c>
      <c r="H132">
        <v>57</v>
      </c>
      <c r="I132" s="1">
        <v>36275</v>
      </c>
      <c r="J132" s="9">
        <f>DAY(TBL_Employees[[#This Row],[Hire Date]])</f>
        <v>25</v>
      </c>
      <c r="K132" s="9">
        <f>MONTH(TBL_Employees[[#This Row],[Hire Date]])</f>
        <v>4</v>
      </c>
      <c r="L132" s="9" t="str">
        <f>UPPER(TEXT(DATE(2025,TBL_Employees[[#This Row],[Month]],1), "mmm"))</f>
        <v>APR</v>
      </c>
      <c r="M132" s="11">
        <f>YEAR(TBL_Employees[[#This Row],[Hire Date]])</f>
        <v>1999</v>
      </c>
      <c r="N132" s="2">
        <v>95061</v>
      </c>
      <c r="O132" s="2" t="str">
        <f>IF(TBL_Employees[[#This Row],[ Annual Salary]]&lt;70000,"Low Income",IF(AND(TBL_Employees[[#This Row],[ Annual Salary]]&gt;=70000,TBL_Employees[[#This Row],[ Annual Salary]]&lt;=140000),"Middle Income","High Income" ))</f>
        <v>Middle Income</v>
      </c>
      <c r="P132" s="3">
        <v>0.1</v>
      </c>
      <c r="Q132" s="13">
        <f>TBL_Employees[[#This Row],[Bonus %]]*TBL_Employees[[#This Row],[ Annual Salary]]</f>
        <v>9506.1</v>
      </c>
      <c r="R132" t="s">
        <v>32</v>
      </c>
      <c r="S132" t="s">
        <v>73</v>
      </c>
      <c r="T132" s="1" t="s">
        <v>20</v>
      </c>
      <c r="U132" t="str">
        <f>IF(TBL_Employees[[#This Row],[Exit Date]]="","Employed","Resign")</f>
        <v>Employed</v>
      </c>
    </row>
    <row r="133" spans="1:21" x14ac:dyDescent="0.35">
      <c r="A133" t="s">
        <v>732</v>
      </c>
      <c r="B133" t="s">
        <v>733</v>
      </c>
      <c r="C133" t="s">
        <v>13</v>
      </c>
      <c r="D133" t="s">
        <v>30</v>
      </c>
      <c r="E133" t="s">
        <v>35</v>
      </c>
      <c r="F133" t="s">
        <v>27</v>
      </c>
      <c r="G133" t="s">
        <v>23</v>
      </c>
      <c r="H133">
        <v>35</v>
      </c>
      <c r="I133" s="1">
        <v>40826</v>
      </c>
      <c r="J133" s="9">
        <f>DAY(TBL_Employees[[#This Row],[Hire Date]])</f>
        <v>10</v>
      </c>
      <c r="K133" s="9">
        <f>MONTH(TBL_Employees[[#This Row],[Hire Date]])</f>
        <v>10</v>
      </c>
      <c r="L133" s="9" t="str">
        <f>UPPER(TEXT(DATE(2025,TBL_Employees[[#This Row],[Month]],1), "mmm"))</f>
        <v>OCT</v>
      </c>
      <c r="M133" s="11">
        <f>YEAR(TBL_Employees[[#This Row],[Hire Date]])</f>
        <v>2011</v>
      </c>
      <c r="N133" s="2">
        <v>245482</v>
      </c>
      <c r="O133" s="2" t="str">
        <f>IF(TBL_Employees[[#This Row],[ Annual Salary]]&lt;70000,"Low Income",IF(AND(TBL_Employees[[#This Row],[ Annual Salary]]&gt;=70000,TBL_Employees[[#This Row],[ Annual Salary]]&lt;=140000),"Middle Income","High Income" ))</f>
        <v>High Income</v>
      </c>
      <c r="P133" s="3">
        <v>0.39</v>
      </c>
      <c r="Q133" s="13">
        <f>TBL_Employees[[#This Row],[Bonus %]]*TBL_Employees[[#This Row],[ Annual Salary]]</f>
        <v>95737.98000000001</v>
      </c>
      <c r="R133" t="s">
        <v>18</v>
      </c>
      <c r="S133" t="s">
        <v>62</v>
      </c>
      <c r="T133" s="1" t="s">
        <v>20</v>
      </c>
      <c r="U133" t="str">
        <f>IF(TBL_Employees[[#This Row],[Exit Date]]="","Employed","Resign")</f>
        <v>Employed</v>
      </c>
    </row>
    <row r="134" spans="1:21" x14ac:dyDescent="0.35">
      <c r="A134" t="s">
        <v>326</v>
      </c>
      <c r="B134" t="s">
        <v>734</v>
      </c>
      <c r="C134" t="s">
        <v>85</v>
      </c>
      <c r="D134" t="s">
        <v>30</v>
      </c>
      <c r="E134" t="s">
        <v>35</v>
      </c>
      <c r="F134" t="s">
        <v>16</v>
      </c>
      <c r="G134" t="s">
        <v>17</v>
      </c>
      <c r="H134">
        <v>25</v>
      </c>
      <c r="I134" s="1">
        <v>43850</v>
      </c>
      <c r="J134" s="9">
        <f>DAY(TBL_Employees[[#This Row],[Hire Date]])</f>
        <v>20</v>
      </c>
      <c r="K134" s="9">
        <f>MONTH(TBL_Employees[[#This Row],[Hire Date]])</f>
        <v>1</v>
      </c>
      <c r="L134" s="9" t="str">
        <f>UPPER(TEXT(DATE(2025,TBL_Employees[[#This Row],[Month]],1), "mmm"))</f>
        <v>JAN</v>
      </c>
      <c r="M134" s="11">
        <f>YEAR(TBL_Employees[[#This Row],[Hire Date]])</f>
        <v>2020</v>
      </c>
      <c r="N134" s="2">
        <v>71359</v>
      </c>
      <c r="O134" s="2" t="str">
        <f>IF(TBL_Employees[[#This Row],[ Annual Salary]]&lt;70000,"Low Income",IF(AND(TBL_Employees[[#This Row],[ Annual Salary]]&gt;=70000,TBL_Employees[[#This Row],[ Annual Salary]]&lt;=140000),"Middle Income","High Income" ))</f>
        <v>Middle Income</v>
      </c>
      <c r="P134" s="3">
        <v>0</v>
      </c>
      <c r="Q134" s="13">
        <f>TBL_Employees[[#This Row],[Bonus %]]*TBL_Employees[[#This Row],[ Annual Salary]]</f>
        <v>0</v>
      </c>
      <c r="R134" t="s">
        <v>18</v>
      </c>
      <c r="S134" t="s">
        <v>38</v>
      </c>
      <c r="T134" s="1" t="s">
        <v>20</v>
      </c>
      <c r="U134" t="str">
        <f>IF(TBL_Employees[[#This Row],[Exit Date]]="","Employed","Resign")</f>
        <v>Employed</v>
      </c>
    </row>
    <row r="135" spans="1:21" x14ac:dyDescent="0.35">
      <c r="A135" t="s">
        <v>735</v>
      </c>
      <c r="B135" t="s">
        <v>736</v>
      </c>
      <c r="C135" t="s">
        <v>39</v>
      </c>
      <c r="D135" t="s">
        <v>30</v>
      </c>
      <c r="E135" t="s">
        <v>43</v>
      </c>
      <c r="F135" t="s">
        <v>27</v>
      </c>
      <c r="G135" t="s">
        <v>23</v>
      </c>
      <c r="H135">
        <v>45</v>
      </c>
      <c r="I135" s="1">
        <v>41879</v>
      </c>
      <c r="J135" s="9">
        <f>DAY(TBL_Employees[[#This Row],[Hire Date]])</f>
        <v>28</v>
      </c>
      <c r="K135" s="9">
        <f>MONTH(TBL_Employees[[#This Row],[Hire Date]])</f>
        <v>8</v>
      </c>
      <c r="L135" s="9" t="str">
        <f>UPPER(TEXT(DATE(2025,TBL_Employees[[#This Row],[Month]],1), "mmm"))</f>
        <v>AUG</v>
      </c>
      <c r="M135" s="11">
        <f>YEAR(TBL_Employees[[#This Row],[Hire Date]])</f>
        <v>2014</v>
      </c>
      <c r="N135" s="2">
        <v>183161</v>
      </c>
      <c r="O135" s="2" t="str">
        <f>IF(TBL_Employees[[#This Row],[ Annual Salary]]&lt;70000,"Low Income",IF(AND(TBL_Employees[[#This Row],[ Annual Salary]]&gt;=70000,TBL_Employees[[#This Row],[ Annual Salary]]&lt;=140000),"Middle Income","High Income" ))</f>
        <v>High Income</v>
      </c>
      <c r="P135" s="3">
        <v>0.22</v>
      </c>
      <c r="Q135" s="13">
        <f>TBL_Employees[[#This Row],[Bonus %]]*TBL_Employees[[#This Row],[ Annual Salary]]</f>
        <v>40295.42</v>
      </c>
      <c r="R135" t="s">
        <v>18</v>
      </c>
      <c r="S135" t="s">
        <v>44</v>
      </c>
      <c r="T135" s="1" t="s">
        <v>20</v>
      </c>
      <c r="U135" t="str">
        <f>IF(TBL_Employees[[#This Row],[Exit Date]]="","Employed","Resign")</f>
        <v>Employed</v>
      </c>
    </row>
    <row r="136" spans="1:21" x14ac:dyDescent="0.35">
      <c r="A136" t="s">
        <v>738</v>
      </c>
      <c r="B136" t="s">
        <v>739</v>
      </c>
      <c r="C136" t="s">
        <v>68</v>
      </c>
      <c r="D136" t="s">
        <v>30</v>
      </c>
      <c r="E136" t="s">
        <v>43</v>
      </c>
      <c r="F136" t="s">
        <v>27</v>
      </c>
      <c r="G136" t="s">
        <v>17</v>
      </c>
      <c r="H136">
        <v>51</v>
      </c>
      <c r="I136" s="1">
        <v>36442</v>
      </c>
      <c r="J136" s="9">
        <f>DAY(TBL_Employees[[#This Row],[Hire Date]])</f>
        <v>9</v>
      </c>
      <c r="K136" s="9">
        <f>MONTH(TBL_Employees[[#This Row],[Hire Date]])</f>
        <v>10</v>
      </c>
      <c r="L136" s="9" t="str">
        <f>UPPER(TEXT(DATE(2025,TBL_Employees[[#This Row],[Month]],1), "mmm"))</f>
        <v>OCT</v>
      </c>
      <c r="M136" s="11">
        <f>YEAR(TBL_Employees[[#This Row],[Hire Date]])</f>
        <v>1999</v>
      </c>
      <c r="N136" s="2">
        <v>95639</v>
      </c>
      <c r="O136" s="2" t="str">
        <f>IF(TBL_Employees[[#This Row],[ Annual Salary]]&lt;70000,"Low Income",IF(AND(TBL_Employees[[#This Row],[ Annual Salary]]&gt;=70000,TBL_Employees[[#This Row],[ Annual Salary]]&lt;=140000),"Middle Income","High Income" ))</f>
        <v>Middle Income</v>
      </c>
      <c r="P136" s="3">
        <v>0</v>
      </c>
      <c r="Q136" s="13">
        <f>TBL_Employees[[#This Row],[Bonus %]]*TBL_Employees[[#This Row],[ Annual Salary]]</f>
        <v>0</v>
      </c>
      <c r="R136" t="s">
        <v>18</v>
      </c>
      <c r="S136" t="s">
        <v>24</v>
      </c>
      <c r="T136" s="1" t="s">
        <v>20</v>
      </c>
      <c r="U136" t="str">
        <f>IF(TBL_Employees[[#This Row],[Exit Date]]="","Employed","Resign")</f>
        <v>Employed</v>
      </c>
    </row>
    <row r="137" spans="1:21" x14ac:dyDescent="0.35">
      <c r="A137" t="s">
        <v>753</v>
      </c>
      <c r="B137" t="s">
        <v>754</v>
      </c>
      <c r="C137" t="s">
        <v>85</v>
      </c>
      <c r="D137" t="s">
        <v>30</v>
      </c>
      <c r="E137" t="s">
        <v>15</v>
      </c>
      <c r="F137" t="s">
        <v>27</v>
      </c>
      <c r="G137" t="s">
        <v>50</v>
      </c>
      <c r="H137">
        <v>47</v>
      </c>
      <c r="I137" s="1">
        <v>35990</v>
      </c>
      <c r="J137" s="9">
        <f>DAY(TBL_Employees[[#This Row],[Hire Date]])</f>
        <v>14</v>
      </c>
      <c r="K137" s="9">
        <f>MONTH(TBL_Employees[[#This Row],[Hire Date]])</f>
        <v>7</v>
      </c>
      <c r="L137" s="9" t="str">
        <f>UPPER(TEXT(DATE(2025,TBL_Employees[[#This Row],[Month]],1), "mmm"))</f>
        <v>JUL</v>
      </c>
      <c r="M137" s="11">
        <f>YEAR(TBL_Employees[[#This Row],[Hire Date]])</f>
        <v>1998</v>
      </c>
      <c r="N137" s="2">
        <v>99091</v>
      </c>
      <c r="O137" s="2" t="str">
        <f>IF(TBL_Employees[[#This Row],[ Annual Salary]]&lt;70000,"Low Income",IF(AND(TBL_Employees[[#This Row],[ Annual Salary]]&gt;=70000,TBL_Employees[[#This Row],[ Annual Salary]]&lt;=140000),"Middle Income","High Income" ))</f>
        <v>Middle Income</v>
      </c>
      <c r="P137" s="3">
        <v>0</v>
      </c>
      <c r="Q137" s="13">
        <f>TBL_Employees[[#This Row],[Bonus %]]*TBL_Employees[[#This Row],[ Annual Salary]]</f>
        <v>0</v>
      </c>
      <c r="R137" t="s">
        <v>18</v>
      </c>
      <c r="S137" t="s">
        <v>24</v>
      </c>
      <c r="T137" s="1" t="s">
        <v>20</v>
      </c>
      <c r="U137" t="str">
        <f>IF(TBL_Employees[[#This Row],[Exit Date]]="","Employed","Resign")</f>
        <v>Employed</v>
      </c>
    </row>
    <row r="138" spans="1:21" x14ac:dyDescent="0.35">
      <c r="A138" t="s">
        <v>218</v>
      </c>
      <c r="B138" t="s">
        <v>755</v>
      </c>
      <c r="C138" t="s">
        <v>83</v>
      </c>
      <c r="D138" t="s">
        <v>30</v>
      </c>
      <c r="E138" t="s">
        <v>35</v>
      </c>
      <c r="F138" t="s">
        <v>27</v>
      </c>
      <c r="G138" t="s">
        <v>50</v>
      </c>
      <c r="H138">
        <v>40</v>
      </c>
      <c r="I138" s="1">
        <v>39506</v>
      </c>
      <c r="J138" s="9">
        <f>DAY(TBL_Employees[[#This Row],[Hire Date]])</f>
        <v>28</v>
      </c>
      <c r="K138" s="9">
        <f>MONTH(TBL_Employees[[#This Row],[Hire Date]])</f>
        <v>2</v>
      </c>
      <c r="L138" s="9" t="str">
        <f>UPPER(TEXT(DATE(2025,TBL_Employees[[#This Row],[Month]],1), "mmm"))</f>
        <v>FEB</v>
      </c>
      <c r="M138" s="11">
        <f>YEAR(TBL_Employees[[#This Row],[Hire Date]])</f>
        <v>2008</v>
      </c>
      <c r="N138" s="2">
        <v>113987</v>
      </c>
      <c r="O138" s="2" t="str">
        <f>IF(TBL_Employees[[#This Row],[ Annual Salary]]&lt;70000,"Low Income",IF(AND(TBL_Employees[[#This Row],[ Annual Salary]]&gt;=70000,TBL_Employees[[#This Row],[ Annual Salary]]&lt;=140000),"Middle Income","High Income" ))</f>
        <v>Middle Income</v>
      </c>
      <c r="P138" s="3">
        <v>0</v>
      </c>
      <c r="Q138" s="13">
        <f>TBL_Employees[[#This Row],[Bonus %]]*TBL_Employees[[#This Row],[ Annual Salary]]</f>
        <v>0</v>
      </c>
      <c r="R138" t="s">
        <v>51</v>
      </c>
      <c r="S138" t="s">
        <v>80</v>
      </c>
      <c r="T138" s="1" t="s">
        <v>20</v>
      </c>
      <c r="U138" t="str">
        <f>IF(TBL_Employees[[#This Row],[Exit Date]]="","Employed","Resign")</f>
        <v>Employed</v>
      </c>
    </row>
    <row r="139" spans="1:21" x14ac:dyDescent="0.35">
      <c r="A139" t="s">
        <v>101</v>
      </c>
      <c r="B139" t="s">
        <v>762</v>
      </c>
      <c r="C139" t="s">
        <v>13</v>
      </c>
      <c r="D139" t="s">
        <v>30</v>
      </c>
      <c r="E139" t="s">
        <v>35</v>
      </c>
      <c r="F139" t="s">
        <v>16</v>
      </c>
      <c r="G139" t="s">
        <v>17</v>
      </c>
      <c r="H139">
        <v>30</v>
      </c>
      <c r="I139" s="1">
        <v>43165</v>
      </c>
      <c r="J139" s="9">
        <f>DAY(TBL_Employees[[#This Row],[Hire Date]])</f>
        <v>6</v>
      </c>
      <c r="K139" s="9">
        <f>MONTH(TBL_Employees[[#This Row],[Hire Date]])</f>
        <v>3</v>
      </c>
      <c r="L139" s="9" t="str">
        <f>UPPER(TEXT(DATE(2025,TBL_Employees[[#This Row],[Month]],1), "mmm"))</f>
        <v>MAR</v>
      </c>
      <c r="M139" s="11">
        <f>YEAR(TBL_Employees[[#This Row],[Hire Date]])</f>
        <v>2018</v>
      </c>
      <c r="N139" s="2">
        <v>255431</v>
      </c>
      <c r="O139" s="2" t="str">
        <f>IF(TBL_Employees[[#This Row],[ Annual Salary]]&lt;70000,"Low Income",IF(AND(TBL_Employees[[#This Row],[ Annual Salary]]&gt;=70000,TBL_Employees[[#This Row],[ Annual Salary]]&lt;=140000),"Middle Income","High Income" ))</f>
        <v>High Income</v>
      </c>
      <c r="P139" s="3">
        <v>0.36</v>
      </c>
      <c r="Q139" s="13">
        <f>TBL_Employees[[#This Row],[Bonus %]]*TBL_Employees[[#This Row],[ Annual Salary]]</f>
        <v>91955.16</v>
      </c>
      <c r="R139" t="s">
        <v>18</v>
      </c>
      <c r="S139" t="s">
        <v>28</v>
      </c>
      <c r="T139" s="1" t="s">
        <v>20</v>
      </c>
      <c r="U139" t="str">
        <f>IF(TBL_Employees[[#This Row],[Exit Date]]="","Employed","Resign")</f>
        <v>Employed</v>
      </c>
    </row>
    <row r="140" spans="1:21" x14ac:dyDescent="0.35">
      <c r="A140" t="s">
        <v>250</v>
      </c>
      <c r="B140" t="s">
        <v>775</v>
      </c>
      <c r="C140" t="s">
        <v>96</v>
      </c>
      <c r="D140" t="s">
        <v>30</v>
      </c>
      <c r="E140" t="s">
        <v>31</v>
      </c>
      <c r="F140" t="s">
        <v>27</v>
      </c>
      <c r="G140" t="s">
        <v>23</v>
      </c>
      <c r="H140">
        <v>45</v>
      </c>
      <c r="I140" s="1">
        <v>36993</v>
      </c>
      <c r="J140" s="9">
        <f>DAY(TBL_Employees[[#This Row],[Hire Date]])</f>
        <v>12</v>
      </c>
      <c r="K140" s="9">
        <f>MONTH(TBL_Employees[[#This Row],[Hire Date]])</f>
        <v>4</v>
      </c>
      <c r="L140" s="9" t="str">
        <f>UPPER(TEXT(DATE(2025,TBL_Employees[[#This Row],[Month]],1), "mmm"))</f>
        <v>APR</v>
      </c>
      <c r="M140" s="11">
        <f>YEAR(TBL_Employees[[#This Row],[Hire Date]])</f>
        <v>2001</v>
      </c>
      <c r="N140" s="2">
        <v>95743</v>
      </c>
      <c r="O140" s="2" t="str">
        <f>IF(TBL_Employees[[#This Row],[ Annual Salary]]&lt;70000,"Low Income",IF(AND(TBL_Employees[[#This Row],[ Annual Salary]]&gt;=70000,TBL_Employees[[#This Row],[ Annual Salary]]&lt;=140000),"Middle Income","High Income" ))</f>
        <v>Middle Income</v>
      </c>
      <c r="P140" s="3">
        <v>0.15</v>
      </c>
      <c r="Q140" s="13">
        <f>TBL_Employees[[#This Row],[Bonus %]]*TBL_Employees[[#This Row],[ Annual Salary]]</f>
        <v>14361.449999999999</v>
      </c>
      <c r="R140" t="s">
        <v>18</v>
      </c>
      <c r="S140" t="s">
        <v>24</v>
      </c>
      <c r="T140" s="1">
        <v>40193</v>
      </c>
      <c r="U140" t="str">
        <f>IF(TBL_Employees[[#This Row],[Exit Date]]="","Employed","Resign")</f>
        <v>Resign</v>
      </c>
    </row>
    <row r="141" spans="1:21" x14ac:dyDescent="0.35">
      <c r="A141" t="s">
        <v>776</v>
      </c>
      <c r="B141" t="s">
        <v>777</v>
      </c>
      <c r="C141" t="s">
        <v>85</v>
      </c>
      <c r="D141" t="s">
        <v>30</v>
      </c>
      <c r="E141" t="s">
        <v>15</v>
      </c>
      <c r="F141" t="s">
        <v>16</v>
      </c>
      <c r="G141" t="s">
        <v>17</v>
      </c>
      <c r="H141">
        <v>44</v>
      </c>
      <c r="I141" s="1">
        <v>40060</v>
      </c>
      <c r="J141" s="9">
        <f>DAY(TBL_Employees[[#This Row],[Hire Date]])</f>
        <v>4</v>
      </c>
      <c r="K141" s="9">
        <f>MONTH(TBL_Employees[[#This Row],[Hire Date]])</f>
        <v>9</v>
      </c>
      <c r="L141" s="9" t="str">
        <f>UPPER(TEXT(DATE(2025,TBL_Employees[[#This Row],[Month]],1), "mmm"))</f>
        <v>SEP</v>
      </c>
      <c r="M141" s="11">
        <f>YEAR(TBL_Employees[[#This Row],[Hire Date]])</f>
        <v>2009</v>
      </c>
      <c r="N141" s="2">
        <v>89695</v>
      </c>
      <c r="O141" s="2" t="str">
        <f>IF(TBL_Employees[[#This Row],[ Annual Salary]]&lt;70000,"Low Income",IF(AND(TBL_Employees[[#This Row],[ Annual Salary]]&gt;=70000,TBL_Employees[[#This Row],[ Annual Salary]]&lt;=140000),"Middle Income","High Income" ))</f>
        <v>Middle Income</v>
      </c>
      <c r="P141" s="3">
        <v>0</v>
      </c>
      <c r="Q141" s="13">
        <f>TBL_Employees[[#This Row],[Bonus %]]*TBL_Employees[[#This Row],[ Annual Salary]]</f>
        <v>0</v>
      </c>
      <c r="R141" t="s">
        <v>18</v>
      </c>
      <c r="S141" t="s">
        <v>24</v>
      </c>
      <c r="T141" s="1" t="s">
        <v>20</v>
      </c>
      <c r="U141" t="str">
        <f>IF(TBL_Employees[[#This Row],[Exit Date]]="","Employed","Resign")</f>
        <v>Employed</v>
      </c>
    </row>
    <row r="142" spans="1:21" x14ac:dyDescent="0.35">
      <c r="A142" t="s">
        <v>788</v>
      </c>
      <c r="B142" t="s">
        <v>789</v>
      </c>
      <c r="C142" t="s">
        <v>57</v>
      </c>
      <c r="D142" t="s">
        <v>30</v>
      </c>
      <c r="E142" t="s">
        <v>15</v>
      </c>
      <c r="F142" t="s">
        <v>16</v>
      </c>
      <c r="G142" t="s">
        <v>50</v>
      </c>
      <c r="H142">
        <v>42</v>
      </c>
      <c r="I142" s="1">
        <v>43062</v>
      </c>
      <c r="J142" s="9">
        <f>DAY(TBL_Employees[[#This Row],[Hire Date]])</f>
        <v>23</v>
      </c>
      <c r="K142" s="9">
        <f>MONTH(TBL_Employees[[#This Row],[Hire Date]])</f>
        <v>11</v>
      </c>
      <c r="L142" s="9" t="str">
        <f>UPPER(TEXT(DATE(2025,TBL_Employees[[#This Row],[Month]],1), "mmm"))</f>
        <v>NOV</v>
      </c>
      <c r="M142" s="11">
        <f>YEAR(TBL_Employees[[#This Row],[Hire Date]])</f>
        <v>2017</v>
      </c>
      <c r="N142" s="2">
        <v>96023</v>
      </c>
      <c r="O142" s="2" t="str">
        <f>IF(TBL_Employees[[#This Row],[ Annual Salary]]&lt;70000,"Low Income",IF(AND(TBL_Employees[[#This Row],[ Annual Salary]]&gt;=70000,TBL_Employees[[#This Row],[ Annual Salary]]&lt;=140000),"Middle Income","High Income" ))</f>
        <v>Middle Income</v>
      </c>
      <c r="P142" s="3">
        <v>0</v>
      </c>
      <c r="Q142" s="13">
        <f>TBL_Employees[[#This Row],[Bonus %]]*TBL_Employees[[#This Row],[ Annual Salary]]</f>
        <v>0</v>
      </c>
      <c r="R142" t="s">
        <v>18</v>
      </c>
      <c r="S142" t="s">
        <v>44</v>
      </c>
      <c r="T142" s="1" t="s">
        <v>20</v>
      </c>
      <c r="U142" t="str">
        <f>IF(TBL_Employees[[#This Row],[Exit Date]]="","Employed","Resign")</f>
        <v>Employed</v>
      </c>
    </row>
    <row r="143" spans="1:21" x14ac:dyDescent="0.35">
      <c r="A143" t="s">
        <v>95</v>
      </c>
      <c r="B143" t="s">
        <v>798</v>
      </c>
      <c r="C143" t="s">
        <v>57</v>
      </c>
      <c r="D143" t="s">
        <v>30</v>
      </c>
      <c r="E143" t="s">
        <v>35</v>
      </c>
      <c r="F143" t="s">
        <v>27</v>
      </c>
      <c r="G143" t="s">
        <v>50</v>
      </c>
      <c r="H143">
        <v>36</v>
      </c>
      <c r="I143" s="1">
        <v>39912</v>
      </c>
      <c r="J143" s="9">
        <f>DAY(TBL_Employees[[#This Row],[Hire Date]])</f>
        <v>9</v>
      </c>
      <c r="K143" s="9">
        <f>MONTH(TBL_Employees[[#This Row],[Hire Date]])</f>
        <v>4</v>
      </c>
      <c r="L143" s="9" t="str">
        <f>UPPER(TEXT(DATE(2025,TBL_Employees[[#This Row],[Month]],1), "mmm"))</f>
        <v>APR</v>
      </c>
      <c r="M143" s="11">
        <f>YEAR(TBL_Employees[[#This Row],[Hire Date]])</f>
        <v>2009</v>
      </c>
      <c r="N143" s="2">
        <v>60055</v>
      </c>
      <c r="O143" s="2" t="str">
        <f>IF(TBL_Employees[[#This Row],[ Annual Salary]]&lt;70000,"Low Income",IF(AND(TBL_Employees[[#This Row],[ Annual Salary]]&gt;=70000,TBL_Employees[[#This Row],[ Annual Salary]]&lt;=140000),"Middle Income","High Income" ))</f>
        <v>Low Income</v>
      </c>
      <c r="P143" s="3">
        <v>0</v>
      </c>
      <c r="Q143" s="13">
        <f>TBL_Employees[[#This Row],[Bonus %]]*TBL_Employees[[#This Row],[ Annual Salary]]</f>
        <v>0</v>
      </c>
      <c r="R143" t="s">
        <v>18</v>
      </c>
      <c r="S143" t="s">
        <v>62</v>
      </c>
      <c r="T143" s="1" t="s">
        <v>20</v>
      </c>
      <c r="U143" t="str">
        <f>IF(TBL_Employees[[#This Row],[Exit Date]]="","Employed","Resign")</f>
        <v>Employed</v>
      </c>
    </row>
    <row r="144" spans="1:21" x14ac:dyDescent="0.35">
      <c r="A144" t="s">
        <v>107</v>
      </c>
      <c r="B144" t="s">
        <v>799</v>
      </c>
      <c r="C144" t="s">
        <v>39</v>
      </c>
      <c r="D144" t="s">
        <v>30</v>
      </c>
      <c r="E144" t="s">
        <v>15</v>
      </c>
      <c r="F144" t="s">
        <v>27</v>
      </c>
      <c r="G144" t="s">
        <v>50</v>
      </c>
      <c r="H144">
        <v>31</v>
      </c>
      <c r="I144" s="1">
        <v>44069</v>
      </c>
      <c r="J144" s="9">
        <f>DAY(TBL_Employees[[#This Row],[Hire Date]])</f>
        <v>26</v>
      </c>
      <c r="K144" s="9">
        <f>MONTH(TBL_Employees[[#This Row],[Hire Date]])</f>
        <v>8</v>
      </c>
      <c r="L144" s="9" t="str">
        <f>UPPER(TEXT(DATE(2025,TBL_Employees[[#This Row],[Month]],1), "mmm"))</f>
        <v>AUG</v>
      </c>
      <c r="M144" s="11">
        <f>YEAR(TBL_Employees[[#This Row],[Hire Date]])</f>
        <v>2020</v>
      </c>
      <c r="N144" s="2">
        <v>189290</v>
      </c>
      <c r="O144" s="2" t="str">
        <f>IF(TBL_Employees[[#This Row],[ Annual Salary]]&lt;70000,"Low Income",IF(AND(TBL_Employees[[#This Row],[ Annual Salary]]&gt;=70000,TBL_Employees[[#This Row],[ Annual Salary]]&lt;=140000),"Middle Income","High Income" ))</f>
        <v>High Income</v>
      </c>
      <c r="P144" s="3">
        <v>0.22</v>
      </c>
      <c r="Q144" s="13">
        <f>TBL_Employees[[#This Row],[Bonus %]]*TBL_Employees[[#This Row],[ Annual Salary]]</f>
        <v>41643.800000000003</v>
      </c>
      <c r="R144" t="s">
        <v>51</v>
      </c>
      <c r="S144" t="s">
        <v>52</v>
      </c>
      <c r="T144" s="1">
        <v>44099</v>
      </c>
      <c r="U144" t="str">
        <f>IF(TBL_Employees[[#This Row],[Exit Date]]="","Employed","Resign")</f>
        <v>Resign</v>
      </c>
    </row>
    <row r="145" spans="1:21" x14ac:dyDescent="0.35">
      <c r="A145" t="s">
        <v>814</v>
      </c>
      <c r="B145" t="s">
        <v>815</v>
      </c>
      <c r="C145" t="s">
        <v>39</v>
      </c>
      <c r="D145" t="s">
        <v>30</v>
      </c>
      <c r="E145" t="s">
        <v>43</v>
      </c>
      <c r="F145" t="s">
        <v>27</v>
      </c>
      <c r="G145" t="s">
        <v>50</v>
      </c>
      <c r="H145">
        <v>64</v>
      </c>
      <c r="I145" s="1">
        <v>42972</v>
      </c>
      <c r="J145" s="9">
        <f>DAY(TBL_Employees[[#This Row],[Hire Date]])</f>
        <v>25</v>
      </c>
      <c r="K145" s="9">
        <f>MONTH(TBL_Employees[[#This Row],[Hire Date]])</f>
        <v>8</v>
      </c>
      <c r="L145" s="9" t="str">
        <f>UPPER(TEXT(DATE(2025,TBL_Employees[[#This Row],[Month]],1), "mmm"))</f>
        <v>AUG</v>
      </c>
      <c r="M145" s="11">
        <f>YEAR(TBL_Employees[[#This Row],[Hire Date]])</f>
        <v>2017</v>
      </c>
      <c r="N145" s="2">
        <v>169509</v>
      </c>
      <c r="O145" s="2" t="str">
        <f>IF(TBL_Employees[[#This Row],[ Annual Salary]]&lt;70000,"Low Income",IF(AND(TBL_Employees[[#This Row],[ Annual Salary]]&gt;=70000,TBL_Employees[[#This Row],[ Annual Salary]]&lt;=140000),"Middle Income","High Income" ))</f>
        <v>High Income</v>
      </c>
      <c r="P145" s="3">
        <v>0.18</v>
      </c>
      <c r="Q145" s="13">
        <f>TBL_Employees[[#This Row],[Bonus %]]*TBL_Employees[[#This Row],[ Annual Salary]]</f>
        <v>30511.62</v>
      </c>
      <c r="R145" t="s">
        <v>51</v>
      </c>
      <c r="S145" t="s">
        <v>80</v>
      </c>
      <c r="T145" s="1" t="s">
        <v>20</v>
      </c>
      <c r="U145" t="str">
        <f>IF(TBL_Employees[[#This Row],[Exit Date]]="","Employed","Resign")</f>
        <v>Employed</v>
      </c>
    </row>
    <row r="146" spans="1:21" x14ac:dyDescent="0.35">
      <c r="A146" t="s">
        <v>818</v>
      </c>
      <c r="B146" t="s">
        <v>819</v>
      </c>
      <c r="C146" t="s">
        <v>96</v>
      </c>
      <c r="D146" t="s">
        <v>30</v>
      </c>
      <c r="E146" t="s">
        <v>43</v>
      </c>
      <c r="F146" t="s">
        <v>16</v>
      </c>
      <c r="G146" t="s">
        <v>50</v>
      </c>
      <c r="H146">
        <v>45</v>
      </c>
      <c r="I146" s="1">
        <v>41712</v>
      </c>
      <c r="J146" s="9">
        <f>DAY(TBL_Employees[[#This Row],[Hire Date]])</f>
        <v>14</v>
      </c>
      <c r="K146" s="9">
        <f>MONTH(TBL_Employees[[#This Row],[Hire Date]])</f>
        <v>3</v>
      </c>
      <c r="L146" s="9" t="str">
        <f>UPPER(TEXT(DATE(2025,TBL_Employees[[#This Row],[Month]],1), "mmm"))</f>
        <v>MAR</v>
      </c>
      <c r="M146" s="11">
        <f>YEAR(TBL_Employees[[#This Row],[Hire Date]])</f>
        <v>2014</v>
      </c>
      <c r="N146" s="2">
        <v>113873</v>
      </c>
      <c r="O146" s="2" t="str">
        <f>IF(TBL_Employees[[#This Row],[ Annual Salary]]&lt;70000,"Low Income",IF(AND(TBL_Employees[[#This Row],[ Annual Salary]]&gt;=70000,TBL_Employees[[#This Row],[ Annual Salary]]&lt;=140000),"Middle Income","High Income" ))</f>
        <v>Middle Income</v>
      </c>
      <c r="P146" s="3">
        <v>0.11</v>
      </c>
      <c r="Q146" s="13">
        <f>TBL_Employees[[#This Row],[Bonus %]]*TBL_Employees[[#This Row],[ Annual Salary]]</f>
        <v>12526.03</v>
      </c>
      <c r="R146" t="s">
        <v>51</v>
      </c>
      <c r="S146" t="s">
        <v>65</v>
      </c>
      <c r="T146" s="1" t="s">
        <v>20</v>
      </c>
      <c r="U146" t="str">
        <f>IF(TBL_Employees[[#This Row],[Exit Date]]="","Employed","Resign")</f>
        <v>Employed</v>
      </c>
    </row>
    <row r="147" spans="1:21" x14ac:dyDescent="0.35">
      <c r="A147" t="s">
        <v>825</v>
      </c>
      <c r="B147" t="s">
        <v>826</v>
      </c>
      <c r="C147" t="s">
        <v>57</v>
      </c>
      <c r="D147" t="s">
        <v>30</v>
      </c>
      <c r="E147" t="s">
        <v>31</v>
      </c>
      <c r="F147" t="s">
        <v>27</v>
      </c>
      <c r="G147" t="s">
        <v>50</v>
      </c>
      <c r="H147">
        <v>64</v>
      </c>
      <c r="I147" s="1">
        <v>33875</v>
      </c>
      <c r="J147" s="9">
        <f>DAY(TBL_Employees[[#This Row],[Hire Date]])</f>
        <v>28</v>
      </c>
      <c r="K147" s="9">
        <f>MONTH(TBL_Employees[[#This Row],[Hire Date]])</f>
        <v>9</v>
      </c>
      <c r="L147" s="9" t="str">
        <f>UPPER(TEXT(DATE(2025,TBL_Employees[[#This Row],[Month]],1), "mmm"))</f>
        <v>SEP</v>
      </c>
      <c r="M147" s="11">
        <f>YEAR(TBL_Employees[[#This Row],[Hire Date]])</f>
        <v>1992</v>
      </c>
      <c r="N147" s="2">
        <v>70778</v>
      </c>
      <c r="O147" s="2" t="str">
        <f>IF(TBL_Employees[[#This Row],[ Annual Salary]]&lt;70000,"Low Income",IF(AND(TBL_Employees[[#This Row],[ Annual Salary]]&gt;=70000,TBL_Employees[[#This Row],[ Annual Salary]]&lt;=140000),"Middle Income","High Income" ))</f>
        <v>Middle Income</v>
      </c>
      <c r="P147" s="3">
        <v>0</v>
      </c>
      <c r="Q147" s="13">
        <f>TBL_Employees[[#This Row],[Bonus %]]*TBL_Employees[[#This Row],[ Annual Salary]]</f>
        <v>0</v>
      </c>
      <c r="R147" t="s">
        <v>18</v>
      </c>
      <c r="S147" t="s">
        <v>24</v>
      </c>
      <c r="T147" s="1" t="s">
        <v>20</v>
      </c>
      <c r="U147" t="str">
        <f>IF(TBL_Employees[[#This Row],[Exit Date]]="","Employed","Resign")</f>
        <v>Employed</v>
      </c>
    </row>
    <row r="148" spans="1:21" x14ac:dyDescent="0.35">
      <c r="A148" t="s">
        <v>112</v>
      </c>
      <c r="B148" t="s">
        <v>830</v>
      </c>
      <c r="C148" t="s">
        <v>57</v>
      </c>
      <c r="D148" t="s">
        <v>30</v>
      </c>
      <c r="E148" t="s">
        <v>31</v>
      </c>
      <c r="F148" t="s">
        <v>27</v>
      </c>
      <c r="G148" t="s">
        <v>17</v>
      </c>
      <c r="H148">
        <v>50</v>
      </c>
      <c r="I148" s="1">
        <v>43447</v>
      </c>
      <c r="J148" s="9">
        <f>DAY(TBL_Employees[[#This Row],[Hire Date]])</f>
        <v>13</v>
      </c>
      <c r="K148" s="9">
        <f>MONTH(TBL_Employees[[#This Row],[Hire Date]])</f>
        <v>12</v>
      </c>
      <c r="L148" s="9" t="str">
        <f>UPPER(TEXT(DATE(2025,TBL_Employees[[#This Row],[Month]],1), "mmm"))</f>
        <v>DEC</v>
      </c>
      <c r="M148" s="11">
        <f>YEAR(TBL_Employees[[#This Row],[Hire Date]])</f>
        <v>2018</v>
      </c>
      <c r="N148" s="2">
        <v>63098</v>
      </c>
      <c r="O148" s="2" t="str">
        <f>IF(TBL_Employees[[#This Row],[ Annual Salary]]&lt;70000,"Low Income",IF(AND(TBL_Employees[[#This Row],[ Annual Salary]]&gt;=70000,TBL_Employees[[#This Row],[ Annual Salary]]&lt;=140000),"Middle Income","High Income" ))</f>
        <v>Low Income</v>
      </c>
      <c r="P148" s="3">
        <v>0</v>
      </c>
      <c r="Q148" s="13">
        <f>TBL_Employees[[#This Row],[Bonus %]]*TBL_Employees[[#This Row],[ Annual Salary]]</f>
        <v>0</v>
      </c>
      <c r="R148" t="s">
        <v>18</v>
      </c>
      <c r="S148" t="s">
        <v>28</v>
      </c>
      <c r="T148" s="1" t="s">
        <v>20</v>
      </c>
      <c r="U148" t="str">
        <f>IF(TBL_Employees[[#This Row],[Exit Date]]="","Employed","Resign")</f>
        <v>Employed</v>
      </c>
    </row>
    <row r="149" spans="1:21" x14ac:dyDescent="0.35">
      <c r="A149" t="s">
        <v>845</v>
      </c>
      <c r="B149" t="s">
        <v>846</v>
      </c>
      <c r="C149" t="s">
        <v>85</v>
      </c>
      <c r="D149" t="s">
        <v>30</v>
      </c>
      <c r="E149" t="s">
        <v>35</v>
      </c>
      <c r="F149" t="s">
        <v>27</v>
      </c>
      <c r="G149" t="s">
        <v>46</v>
      </c>
      <c r="H149">
        <v>40</v>
      </c>
      <c r="I149" s="1">
        <v>38540</v>
      </c>
      <c r="J149" s="9">
        <f>DAY(TBL_Employees[[#This Row],[Hire Date]])</f>
        <v>7</v>
      </c>
      <c r="K149" s="9">
        <f>MONTH(TBL_Employees[[#This Row],[Hire Date]])</f>
        <v>7</v>
      </c>
      <c r="L149" s="9" t="str">
        <f>UPPER(TEXT(DATE(2025,TBL_Employees[[#This Row],[Month]],1), "mmm"))</f>
        <v>JUL</v>
      </c>
      <c r="M149" s="11">
        <f>YEAR(TBL_Employees[[#This Row],[Hire Date]])</f>
        <v>2005</v>
      </c>
      <c r="N149" s="2">
        <v>74412</v>
      </c>
      <c r="O149" s="2" t="str">
        <f>IF(TBL_Employees[[#This Row],[ Annual Salary]]&lt;70000,"Low Income",IF(AND(TBL_Employees[[#This Row],[ Annual Salary]]&gt;=70000,TBL_Employees[[#This Row],[ Annual Salary]]&lt;=140000),"Middle Income","High Income" ))</f>
        <v>Middle Income</v>
      </c>
      <c r="P149" s="3">
        <v>0</v>
      </c>
      <c r="Q149" s="13">
        <f>TBL_Employees[[#This Row],[Bonus %]]*TBL_Employees[[#This Row],[ Annual Salary]]</f>
        <v>0</v>
      </c>
      <c r="R149" t="s">
        <v>18</v>
      </c>
      <c r="S149" t="s">
        <v>62</v>
      </c>
      <c r="T149" s="1" t="s">
        <v>20</v>
      </c>
      <c r="U149" t="str">
        <f>IF(TBL_Employees[[#This Row],[Exit Date]]="","Employed","Resign")</f>
        <v>Employed</v>
      </c>
    </row>
    <row r="150" spans="1:21" x14ac:dyDescent="0.35">
      <c r="A150" t="s">
        <v>298</v>
      </c>
      <c r="B150" t="s">
        <v>849</v>
      </c>
      <c r="C150" t="s">
        <v>128</v>
      </c>
      <c r="D150" t="s">
        <v>30</v>
      </c>
      <c r="E150" t="s">
        <v>15</v>
      </c>
      <c r="F150" t="s">
        <v>16</v>
      </c>
      <c r="G150" t="s">
        <v>17</v>
      </c>
      <c r="H150">
        <v>58</v>
      </c>
      <c r="I150" s="1">
        <v>34999</v>
      </c>
      <c r="J150" s="9">
        <f>DAY(TBL_Employees[[#This Row],[Hire Date]])</f>
        <v>27</v>
      </c>
      <c r="K150" s="9">
        <f>MONTH(TBL_Employees[[#This Row],[Hire Date]])</f>
        <v>10</v>
      </c>
      <c r="L150" s="9" t="str">
        <f>UPPER(TEXT(DATE(2025,TBL_Employees[[#This Row],[Month]],1), "mmm"))</f>
        <v>OCT</v>
      </c>
      <c r="M150" s="11">
        <f>YEAR(TBL_Employees[[#This Row],[Hire Date]])</f>
        <v>1995</v>
      </c>
      <c r="N150" s="2">
        <v>70189</v>
      </c>
      <c r="O150" s="2" t="str">
        <f>IF(TBL_Employees[[#This Row],[ Annual Salary]]&lt;70000,"Low Income",IF(AND(TBL_Employees[[#This Row],[ Annual Salary]]&gt;=70000,TBL_Employees[[#This Row],[ Annual Salary]]&lt;=140000),"Middle Income","High Income" ))</f>
        <v>Middle Income</v>
      </c>
      <c r="P150" s="3">
        <v>0</v>
      </c>
      <c r="Q150" s="13">
        <f>TBL_Employees[[#This Row],[Bonus %]]*TBL_Employees[[#This Row],[ Annual Salary]]</f>
        <v>0</v>
      </c>
      <c r="R150" t="s">
        <v>18</v>
      </c>
      <c r="S150" t="s">
        <v>28</v>
      </c>
      <c r="T150" s="1" t="s">
        <v>20</v>
      </c>
      <c r="U150" t="str">
        <f>IF(TBL_Employees[[#This Row],[Exit Date]]="","Employed","Resign")</f>
        <v>Employed</v>
      </c>
    </row>
    <row r="151" spans="1:21" x14ac:dyDescent="0.35">
      <c r="A151" t="s">
        <v>295</v>
      </c>
      <c r="B151" t="s">
        <v>857</v>
      </c>
      <c r="C151" t="s">
        <v>58</v>
      </c>
      <c r="D151" t="s">
        <v>30</v>
      </c>
      <c r="E151" t="s">
        <v>43</v>
      </c>
      <c r="F151" t="s">
        <v>27</v>
      </c>
      <c r="G151" t="s">
        <v>17</v>
      </c>
      <c r="H151">
        <v>38</v>
      </c>
      <c r="I151" s="1">
        <v>40360</v>
      </c>
      <c r="J151" s="9">
        <f>DAY(TBL_Employees[[#This Row],[Hire Date]])</f>
        <v>1</v>
      </c>
      <c r="K151" s="9">
        <f>MONTH(TBL_Employees[[#This Row],[Hire Date]])</f>
        <v>7</v>
      </c>
      <c r="L151" s="9" t="str">
        <f>UPPER(TEXT(DATE(2025,TBL_Employees[[#This Row],[Month]],1), "mmm"))</f>
        <v>JUL</v>
      </c>
      <c r="M151" s="11">
        <f>YEAR(TBL_Employees[[#This Row],[Hire Date]])</f>
        <v>2010</v>
      </c>
      <c r="N151" s="2">
        <v>78237</v>
      </c>
      <c r="O151" s="2" t="str">
        <f>IF(TBL_Employees[[#This Row],[ Annual Salary]]&lt;70000,"Low Income",IF(AND(TBL_Employees[[#This Row],[ Annual Salary]]&gt;=70000,TBL_Employees[[#This Row],[ Annual Salary]]&lt;=140000),"Middle Income","High Income" ))</f>
        <v>Middle Income</v>
      </c>
      <c r="P151" s="3">
        <v>0</v>
      </c>
      <c r="Q151" s="13">
        <f>TBL_Employees[[#This Row],[Bonus %]]*TBL_Employees[[#This Row],[ Annual Salary]]</f>
        <v>0</v>
      </c>
      <c r="R151" t="s">
        <v>18</v>
      </c>
      <c r="S151" t="s">
        <v>38</v>
      </c>
      <c r="T151" s="1" t="s">
        <v>20</v>
      </c>
      <c r="U151" t="str">
        <f>IF(TBL_Employees[[#This Row],[Exit Date]]="","Employed","Resign")</f>
        <v>Employed</v>
      </c>
    </row>
    <row r="152" spans="1:21" x14ac:dyDescent="0.35">
      <c r="A152" t="s">
        <v>867</v>
      </c>
      <c r="B152" t="s">
        <v>131</v>
      </c>
      <c r="C152" t="s">
        <v>58</v>
      </c>
      <c r="D152" t="s">
        <v>30</v>
      </c>
      <c r="E152" t="s">
        <v>15</v>
      </c>
      <c r="F152" t="s">
        <v>27</v>
      </c>
      <c r="G152" t="s">
        <v>50</v>
      </c>
      <c r="H152">
        <v>52</v>
      </c>
      <c r="I152" s="1">
        <v>44022</v>
      </c>
      <c r="J152" s="9">
        <f>DAY(TBL_Employees[[#This Row],[Hire Date]])</f>
        <v>10</v>
      </c>
      <c r="K152" s="9">
        <f>MONTH(TBL_Employees[[#This Row],[Hire Date]])</f>
        <v>7</v>
      </c>
      <c r="L152" s="9" t="str">
        <f>UPPER(TEXT(DATE(2025,TBL_Employees[[#This Row],[Month]],1), "mmm"))</f>
        <v>JUL</v>
      </c>
      <c r="M152" s="11">
        <f>YEAR(TBL_Employees[[#This Row],[Hire Date]])</f>
        <v>2020</v>
      </c>
      <c r="N152" s="2">
        <v>88272</v>
      </c>
      <c r="O152" s="2" t="str">
        <f>IF(TBL_Employees[[#This Row],[ Annual Salary]]&lt;70000,"Low Income",IF(AND(TBL_Employees[[#This Row],[ Annual Salary]]&gt;=70000,TBL_Employees[[#This Row],[ Annual Salary]]&lt;=140000),"Middle Income","High Income" ))</f>
        <v>Middle Income</v>
      </c>
      <c r="P152" s="3">
        <v>0</v>
      </c>
      <c r="Q152" s="13">
        <f>TBL_Employees[[#This Row],[Bonus %]]*TBL_Employees[[#This Row],[ Annual Salary]]</f>
        <v>0</v>
      </c>
      <c r="R152" t="s">
        <v>51</v>
      </c>
      <c r="S152" t="s">
        <v>52</v>
      </c>
      <c r="T152" s="1" t="s">
        <v>20</v>
      </c>
      <c r="U152" t="str">
        <f>IF(TBL_Employees[[#This Row],[Exit Date]]="","Employed","Resign")</f>
        <v>Employed</v>
      </c>
    </row>
    <row r="153" spans="1:21" x14ac:dyDescent="0.35">
      <c r="A153" t="s">
        <v>870</v>
      </c>
      <c r="B153" t="s">
        <v>871</v>
      </c>
      <c r="C153" t="s">
        <v>13</v>
      </c>
      <c r="D153" t="s">
        <v>30</v>
      </c>
      <c r="E153" t="s">
        <v>43</v>
      </c>
      <c r="F153" t="s">
        <v>27</v>
      </c>
      <c r="G153" t="s">
        <v>23</v>
      </c>
      <c r="H153">
        <v>47</v>
      </c>
      <c r="I153" s="1">
        <v>41071</v>
      </c>
      <c r="J153" s="9">
        <f>DAY(TBL_Employees[[#This Row],[Hire Date]])</f>
        <v>11</v>
      </c>
      <c r="K153" s="9">
        <f>MONTH(TBL_Employees[[#This Row],[Hire Date]])</f>
        <v>6</v>
      </c>
      <c r="L153" s="9" t="str">
        <f>UPPER(TEXT(DATE(2025,TBL_Employees[[#This Row],[Month]],1), "mmm"))</f>
        <v>JUN</v>
      </c>
      <c r="M153" s="11">
        <f>YEAR(TBL_Employees[[#This Row],[Hire Date]])</f>
        <v>2012</v>
      </c>
      <c r="N153" s="2">
        <v>222941</v>
      </c>
      <c r="O153" s="2" t="str">
        <f>IF(TBL_Employees[[#This Row],[ Annual Salary]]&lt;70000,"Low Income",IF(AND(TBL_Employees[[#This Row],[ Annual Salary]]&gt;=70000,TBL_Employees[[#This Row],[ Annual Salary]]&lt;=140000),"Middle Income","High Income" ))</f>
        <v>High Income</v>
      </c>
      <c r="P153" s="3">
        <v>0.39</v>
      </c>
      <c r="Q153" s="13">
        <f>TBL_Employees[[#This Row],[Bonus %]]*TBL_Employees[[#This Row],[ Annual Salary]]</f>
        <v>86946.99</v>
      </c>
      <c r="R153" t="s">
        <v>32</v>
      </c>
      <c r="S153" t="s">
        <v>59</v>
      </c>
      <c r="T153" s="1" t="s">
        <v>20</v>
      </c>
      <c r="U153" t="str">
        <f>IF(TBL_Employees[[#This Row],[Exit Date]]="","Employed","Resign")</f>
        <v>Employed</v>
      </c>
    </row>
    <row r="154" spans="1:21" x14ac:dyDescent="0.35">
      <c r="A154" t="s">
        <v>881</v>
      </c>
      <c r="B154" t="s">
        <v>882</v>
      </c>
      <c r="C154" t="s">
        <v>96</v>
      </c>
      <c r="D154" t="s">
        <v>30</v>
      </c>
      <c r="E154" t="s">
        <v>15</v>
      </c>
      <c r="F154" t="s">
        <v>27</v>
      </c>
      <c r="G154" t="s">
        <v>50</v>
      </c>
      <c r="H154">
        <v>54</v>
      </c>
      <c r="I154" s="1">
        <v>39382</v>
      </c>
      <c r="J154" s="9">
        <f>DAY(TBL_Employees[[#This Row],[Hire Date]])</f>
        <v>27</v>
      </c>
      <c r="K154" s="9">
        <f>MONTH(TBL_Employees[[#This Row],[Hire Date]])</f>
        <v>10</v>
      </c>
      <c r="L154" s="9" t="str">
        <f>UPPER(TEXT(DATE(2025,TBL_Employees[[#This Row],[Month]],1), "mmm"))</f>
        <v>OCT</v>
      </c>
      <c r="M154" s="11">
        <f>YEAR(TBL_Employees[[#This Row],[Hire Date]])</f>
        <v>2007</v>
      </c>
      <c r="N154" s="2">
        <v>106313</v>
      </c>
      <c r="O154" s="2" t="str">
        <f>IF(TBL_Employees[[#This Row],[ Annual Salary]]&lt;70000,"Low Income",IF(AND(TBL_Employees[[#This Row],[ Annual Salary]]&gt;=70000,TBL_Employees[[#This Row],[ Annual Salary]]&lt;=140000),"Middle Income","High Income" ))</f>
        <v>Middle Income</v>
      </c>
      <c r="P154" s="3">
        <v>0.15</v>
      </c>
      <c r="Q154" s="13">
        <f>TBL_Employees[[#This Row],[Bonus %]]*TBL_Employees[[#This Row],[ Annual Salary]]</f>
        <v>15946.949999999999</v>
      </c>
      <c r="R154" t="s">
        <v>18</v>
      </c>
      <c r="S154" t="s">
        <v>19</v>
      </c>
      <c r="T154" s="1" t="s">
        <v>20</v>
      </c>
      <c r="U154" t="str">
        <f>IF(TBL_Employees[[#This Row],[Exit Date]]="","Employed","Resign")</f>
        <v>Employed</v>
      </c>
    </row>
    <row r="155" spans="1:21" x14ac:dyDescent="0.35">
      <c r="A155" t="s">
        <v>887</v>
      </c>
      <c r="B155" t="s">
        <v>888</v>
      </c>
      <c r="C155" t="s">
        <v>96</v>
      </c>
      <c r="D155" t="s">
        <v>30</v>
      </c>
      <c r="E155" t="s">
        <v>43</v>
      </c>
      <c r="F155" t="s">
        <v>16</v>
      </c>
      <c r="G155" t="s">
        <v>23</v>
      </c>
      <c r="H155">
        <v>65</v>
      </c>
      <c r="I155" s="1">
        <v>38792</v>
      </c>
      <c r="J155" s="9">
        <f>DAY(TBL_Employees[[#This Row],[Hire Date]])</f>
        <v>16</v>
      </c>
      <c r="K155" s="9">
        <f>MONTH(TBL_Employees[[#This Row],[Hire Date]])</f>
        <v>3</v>
      </c>
      <c r="L155" s="9" t="str">
        <f>UPPER(TEXT(DATE(2025,TBL_Employees[[#This Row],[Month]],1), "mmm"))</f>
        <v>MAR</v>
      </c>
      <c r="M155" s="11">
        <f>YEAR(TBL_Employees[[#This Row],[Hire Date]])</f>
        <v>2006</v>
      </c>
      <c r="N155" s="2">
        <v>83756</v>
      </c>
      <c r="O155" s="2" t="str">
        <f>IF(TBL_Employees[[#This Row],[ Annual Salary]]&lt;70000,"Low Income",IF(AND(TBL_Employees[[#This Row],[ Annual Salary]]&gt;=70000,TBL_Employees[[#This Row],[ Annual Salary]]&lt;=140000),"Middle Income","High Income" ))</f>
        <v>Middle Income</v>
      </c>
      <c r="P155" s="3">
        <v>0.14000000000000001</v>
      </c>
      <c r="Q155" s="13">
        <f>TBL_Employees[[#This Row],[Bonus %]]*TBL_Employees[[#This Row],[ Annual Salary]]</f>
        <v>11725.840000000002</v>
      </c>
      <c r="R155" t="s">
        <v>32</v>
      </c>
      <c r="S155" t="s">
        <v>73</v>
      </c>
      <c r="T155" s="1" t="s">
        <v>20</v>
      </c>
      <c r="U155" t="str">
        <f>IF(TBL_Employees[[#This Row],[Exit Date]]="","Employed","Resign")</f>
        <v>Employed</v>
      </c>
    </row>
    <row r="156" spans="1:21" x14ac:dyDescent="0.35">
      <c r="A156" t="s">
        <v>386</v>
      </c>
      <c r="B156" t="s">
        <v>377</v>
      </c>
      <c r="C156" t="s">
        <v>57</v>
      </c>
      <c r="D156" t="s">
        <v>30</v>
      </c>
      <c r="E156" t="s">
        <v>15</v>
      </c>
      <c r="F156" t="s">
        <v>16</v>
      </c>
      <c r="G156" t="s">
        <v>23</v>
      </c>
      <c r="H156">
        <v>55</v>
      </c>
      <c r="I156" s="1">
        <v>41525</v>
      </c>
      <c r="J156" s="9">
        <f>DAY(TBL_Employees[[#This Row],[Hire Date]])</f>
        <v>8</v>
      </c>
      <c r="K156" s="9">
        <f>MONTH(TBL_Employees[[#This Row],[Hire Date]])</f>
        <v>9</v>
      </c>
      <c r="L156" s="9" t="str">
        <f>UPPER(TEXT(DATE(2025,TBL_Employees[[#This Row],[Month]],1), "mmm"))</f>
        <v>SEP</v>
      </c>
      <c r="M156" s="11">
        <f>YEAR(TBL_Employees[[#This Row],[Hire Date]])</f>
        <v>2013</v>
      </c>
      <c r="N156" s="2">
        <v>73248</v>
      </c>
      <c r="O156" s="2" t="str">
        <f>IF(TBL_Employees[[#This Row],[ Annual Salary]]&lt;70000,"Low Income",IF(AND(TBL_Employees[[#This Row],[ Annual Salary]]&gt;=70000,TBL_Employees[[#This Row],[ Annual Salary]]&lt;=140000),"Middle Income","High Income" ))</f>
        <v>Middle Income</v>
      </c>
      <c r="P156" s="3">
        <v>0</v>
      </c>
      <c r="Q156" s="13">
        <f>TBL_Employees[[#This Row],[Bonus %]]*TBL_Employees[[#This Row],[ Annual Salary]]</f>
        <v>0</v>
      </c>
      <c r="R156" t="s">
        <v>18</v>
      </c>
      <c r="S156" t="s">
        <v>28</v>
      </c>
      <c r="T156" s="1" t="s">
        <v>20</v>
      </c>
      <c r="U156" t="str">
        <f>IF(TBL_Employees[[#This Row],[Exit Date]]="","Employed","Resign")</f>
        <v>Employed</v>
      </c>
    </row>
    <row r="157" spans="1:21" x14ac:dyDescent="0.35">
      <c r="A157" t="s">
        <v>304</v>
      </c>
      <c r="B157" t="s">
        <v>901</v>
      </c>
      <c r="C157" t="s">
        <v>85</v>
      </c>
      <c r="D157" t="s">
        <v>30</v>
      </c>
      <c r="E157" t="s">
        <v>31</v>
      </c>
      <c r="F157" t="s">
        <v>16</v>
      </c>
      <c r="G157" t="s">
        <v>17</v>
      </c>
      <c r="H157">
        <v>37</v>
      </c>
      <c r="I157" s="1">
        <v>42995</v>
      </c>
      <c r="J157" s="9">
        <f>DAY(TBL_Employees[[#This Row],[Hire Date]])</f>
        <v>17</v>
      </c>
      <c r="K157" s="9">
        <f>MONTH(TBL_Employees[[#This Row],[Hire Date]])</f>
        <v>9</v>
      </c>
      <c r="L157" s="9" t="str">
        <f>UPPER(TEXT(DATE(2025,TBL_Employees[[#This Row],[Month]],1), "mmm"))</f>
        <v>SEP</v>
      </c>
      <c r="M157" s="11">
        <f>YEAR(TBL_Employees[[#This Row],[Hire Date]])</f>
        <v>2017</v>
      </c>
      <c r="N157" s="2">
        <v>70770</v>
      </c>
      <c r="O157" s="2" t="str">
        <f>IF(TBL_Employees[[#This Row],[ Annual Salary]]&lt;70000,"Low Income",IF(AND(TBL_Employees[[#This Row],[ Annual Salary]]&gt;=70000,TBL_Employees[[#This Row],[ Annual Salary]]&lt;=140000),"Middle Income","High Income" ))</f>
        <v>Middle Income</v>
      </c>
      <c r="P157" s="3">
        <v>0</v>
      </c>
      <c r="Q157" s="13">
        <f>TBL_Employees[[#This Row],[Bonus %]]*TBL_Employees[[#This Row],[ Annual Salary]]</f>
        <v>0</v>
      </c>
      <c r="R157" t="s">
        <v>18</v>
      </c>
      <c r="S157" t="s">
        <v>44</v>
      </c>
      <c r="T157" s="1" t="s">
        <v>20</v>
      </c>
      <c r="U157" t="str">
        <f>IF(TBL_Employees[[#This Row],[Exit Date]]="","Employed","Resign")</f>
        <v>Employed</v>
      </c>
    </row>
    <row r="158" spans="1:21" x14ac:dyDescent="0.35">
      <c r="A158" t="s">
        <v>925</v>
      </c>
      <c r="B158" t="s">
        <v>926</v>
      </c>
      <c r="C158" t="s">
        <v>68</v>
      </c>
      <c r="D158" t="s">
        <v>30</v>
      </c>
      <c r="E158" t="s">
        <v>31</v>
      </c>
      <c r="F158" t="s">
        <v>16</v>
      </c>
      <c r="G158" t="s">
        <v>23</v>
      </c>
      <c r="H158">
        <v>55</v>
      </c>
      <c r="I158" s="1">
        <v>34915</v>
      </c>
      <c r="J158" s="9">
        <f>DAY(TBL_Employees[[#This Row],[Hire Date]])</f>
        <v>4</v>
      </c>
      <c r="K158" s="9">
        <f>MONTH(TBL_Employees[[#This Row],[Hire Date]])</f>
        <v>8</v>
      </c>
      <c r="L158" s="9" t="str">
        <f>UPPER(TEXT(DATE(2025,TBL_Employees[[#This Row],[Month]],1), "mmm"))</f>
        <v>AUG</v>
      </c>
      <c r="M158" s="11">
        <f>YEAR(TBL_Employees[[#This Row],[Hire Date]])</f>
        <v>1995</v>
      </c>
      <c r="N158" s="2">
        <v>80701</v>
      </c>
      <c r="O158" s="2" t="str">
        <f>IF(TBL_Employees[[#This Row],[ Annual Salary]]&lt;70000,"Low Income",IF(AND(TBL_Employees[[#This Row],[ Annual Salary]]&gt;=70000,TBL_Employees[[#This Row],[ Annual Salary]]&lt;=140000),"Middle Income","High Income" ))</f>
        <v>Middle Income</v>
      </c>
      <c r="P158" s="3">
        <v>0</v>
      </c>
      <c r="Q158" s="13">
        <f>TBL_Employees[[#This Row],[Bonus %]]*TBL_Employees[[#This Row],[ Annual Salary]]</f>
        <v>0</v>
      </c>
      <c r="R158" t="s">
        <v>18</v>
      </c>
      <c r="S158" t="s">
        <v>19</v>
      </c>
      <c r="T158" s="1">
        <v>38456</v>
      </c>
      <c r="U158" t="str">
        <f>IF(TBL_Employees[[#This Row],[Exit Date]]="","Employed","Resign")</f>
        <v>Resign</v>
      </c>
    </row>
    <row r="159" spans="1:21" x14ac:dyDescent="0.35">
      <c r="A159" t="s">
        <v>628</v>
      </c>
      <c r="B159" t="s">
        <v>928</v>
      </c>
      <c r="C159" t="s">
        <v>29</v>
      </c>
      <c r="D159" t="s">
        <v>30</v>
      </c>
      <c r="E159" t="s">
        <v>31</v>
      </c>
      <c r="F159" t="s">
        <v>16</v>
      </c>
      <c r="G159" t="s">
        <v>17</v>
      </c>
      <c r="H159">
        <v>45</v>
      </c>
      <c r="I159" s="1">
        <v>43635</v>
      </c>
      <c r="J159" s="9">
        <f>DAY(TBL_Employees[[#This Row],[Hire Date]])</f>
        <v>19</v>
      </c>
      <c r="K159" s="9">
        <f>MONTH(TBL_Employees[[#This Row],[Hire Date]])</f>
        <v>6</v>
      </c>
      <c r="L159" s="9" t="str">
        <f>UPPER(TEXT(DATE(2025,TBL_Employees[[#This Row],[Month]],1), "mmm"))</f>
        <v>JUN</v>
      </c>
      <c r="M159" s="11">
        <f>YEAR(TBL_Employees[[#This Row],[Hire Date]])</f>
        <v>2019</v>
      </c>
      <c r="N159" s="2">
        <v>88045</v>
      </c>
      <c r="O159" s="2" t="str">
        <f>IF(TBL_Employees[[#This Row],[ Annual Salary]]&lt;70000,"Low Income",IF(AND(TBL_Employees[[#This Row],[ Annual Salary]]&gt;=70000,TBL_Employees[[#This Row],[ Annual Salary]]&lt;=140000),"Middle Income","High Income" ))</f>
        <v>Middle Income</v>
      </c>
      <c r="P159" s="3">
        <v>0</v>
      </c>
      <c r="Q159" s="13">
        <f>TBL_Employees[[#This Row],[Bonus %]]*TBL_Employees[[#This Row],[ Annual Salary]]</f>
        <v>0</v>
      </c>
      <c r="R159" t="s">
        <v>18</v>
      </c>
      <c r="S159" t="s">
        <v>19</v>
      </c>
      <c r="T159" s="1" t="s">
        <v>20</v>
      </c>
      <c r="U159" t="str">
        <f>IF(TBL_Employees[[#This Row],[Exit Date]]="","Employed","Resign")</f>
        <v>Employed</v>
      </c>
    </row>
    <row r="160" spans="1:21" x14ac:dyDescent="0.35">
      <c r="A160" t="s">
        <v>930</v>
      </c>
      <c r="B160" t="s">
        <v>931</v>
      </c>
      <c r="C160" t="s">
        <v>13</v>
      </c>
      <c r="D160" t="s">
        <v>30</v>
      </c>
      <c r="E160" t="s">
        <v>35</v>
      </c>
      <c r="F160" t="s">
        <v>27</v>
      </c>
      <c r="G160" t="s">
        <v>17</v>
      </c>
      <c r="H160">
        <v>63</v>
      </c>
      <c r="I160" s="1">
        <v>42387</v>
      </c>
      <c r="J160" s="9">
        <f>DAY(TBL_Employees[[#This Row],[Hire Date]])</f>
        <v>18</v>
      </c>
      <c r="K160" s="9">
        <f>MONTH(TBL_Employees[[#This Row],[Hire Date]])</f>
        <v>1</v>
      </c>
      <c r="L160" s="9" t="str">
        <f>UPPER(TEXT(DATE(2025,TBL_Employees[[#This Row],[Month]],1), "mmm"))</f>
        <v>JAN</v>
      </c>
      <c r="M160" s="11">
        <f>YEAR(TBL_Employees[[#This Row],[Hire Date]])</f>
        <v>2016</v>
      </c>
      <c r="N160" s="2">
        <v>180994</v>
      </c>
      <c r="O160" s="2" t="str">
        <f>IF(TBL_Employees[[#This Row],[ Annual Salary]]&lt;70000,"Low Income",IF(AND(TBL_Employees[[#This Row],[ Annual Salary]]&gt;=70000,TBL_Employees[[#This Row],[ Annual Salary]]&lt;=140000),"Middle Income","High Income" ))</f>
        <v>High Income</v>
      </c>
      <c r="P160" s="3">
        <v>0.39</v>
      </c>
      <c r="Q160" s="13">
        <f>TBL_Employees[[#This Row],[Bonus %]]*TBL_Employees[[#This Row],[ Annual Salary]]</f>
        <v>70587.66</v>
      </c>
      <c r="R160" t="s">
        <v>18</v>
      </c>
      <c r="S160" t="s">
        <v>62</v>
      </c>
      <c r="T160" s="1" t="s">
        <v>20</v>
      </c>
      <c r="U160" t="str">
        <f>IF(TBL_Employees[[#This Row],[Exit Date]]="","Employed","Resign")</f>
        <v>Employed</v>
      </c>
    </row>
    <row r="161" spans="1:21" x14ac:dyDescent="0.35">
      <c r="A161" t="s">
        <v>945</v>
      </c>
      <c r="B161" t="s">
        <v>946</v>
      </c>
      <c r="C161" t="s">
        <v>85</v>
      </c>
      <c r="D161" t="s">
        <v>30</v>
      </c>
      <c r="E161" t="s">
        <v>43</v>
      </c>
      <c r="F161" t="s">
        <v>16</v>
      </c>
      <c r="G161" t="s">
        <v>23</v>
      </c>
      <c r="H161">
        <v>35</v>
      </c>
      <c r="I161" s="1">
        <v>42776</v>
      </c>
      <c r="J161" s="9">
        <f>DAY(TBL_Employees[[#This Row],[Hire Date]])</f>
        <v>10</v>
      </c>
      <c r="K161" s="9">
        <f>MONTH(TBL_Employees[[#This Row],[Hire Date]])</f>
        <v>2</v>
      </c>
      <c r="L161" s="9" t="str">
        <f>UPPER(TEXT(DATE(2025,TBL_Employees[[#This Row],[Month]],1), "mmm"))</f>
        <v>FEB</v>
      </c>
      <c r="M161" s="11">
        <f>YEAR(TBL_Employees[[#This Row],[Hire Date]])</f>
        <v>2017</v>
      </c>
      <c r="N161" s="2">
        <v>60132</v>
      </c>
      <c r="O161" s="2" t="str">
        <f>IF(TBL_Employees[[#This Row],[ Annual Salary]]&lt;70000,"Low Income",IF(AND(TBL_Employees[[#This Row],[ Annual Salary]]&gt;=70000,TBL_Employees[[#This Row],[ Annual Salary]]&lt;=140000),"Middle Income","High Income" ))</f>
        <v>Low Income</v>
      </c>
      <c r="P161" s="3">
        <v>0</v>
      </c>
      <c r="Q161" s="13">
        <f>TBL_Employees[[#This Row],[Bonus %]]*TBL_Employees[[#This Row],[ Annual Salary]]</f>
        <v>0</v>
      </c>
      <c r="R161" t="s">
        <v>32</v>
      </c>
      <c r="S161" t="s">
        <v>79</v>
      </c>
      <c r="T161" s="1" t="s">
        <v>20</v>
      </c>
      <c r="U161" t="str">
        <f>IF(TBL_Employees[[#This Row],[Exit Date]]="","Employed","Resign")</f>
        <v>Employed</v>
      </c>
    </row>
    <row r="162" spans="1:21" x14ac:dyDescent="0.35">
      <c r="A162" t="s">
        <v>350</v>
      </c>
      <c r="B162" t="s">
        <v>953</v>
      </c>
      <c r="C162" t="s">
        <v>85</v>
      </c>
      <c r="D162" t="s">
        <v>30</v>
      </c>
      <c r="E162" t="s">
        <v>15</v>
      </c>
      <c r="F162" t="s">
        <v>16</v>
      </c>
      <c r="G162" t="s">
        <v>50</v>
      </c>
      <c r="H162">
        <v>47</v>
      </c>
      <c r="I162" s="1">
        <v>42245</v>
      </c>
      <c r="J162" s="9">
        <f>DAY(TBL_Employees[[#This Row],[Hire Date]])</f>
        <v>29</v>
      </c>
      <c r="K162" s="9">
        <f>MONTH(TBL_Employees[[#This Row],[Hire Date]])</f>
        <v>8</v>
      </c>
      <c r="L162" s="9" t="str">
        <f>UPPER(TEXT(DATE(2025,TBL_Employees[[#This Row],[Month]],1), "mmm"))</f>
        <v>AUG</v>
      </c>
      <c r="M162" s="11">
        <f>YEAR(TBL_Employees[[#This Row],[Hire Date]])</f>
        <v>2015</v>
      </c>
      <c r="N162" s="2">
        <v>68488</v>
      </c>
      <c r="O162" s="2" t="str">
        <f>IF(TBL_Employees[[#This Row],[ Annual Salary]]&lt;70000,"Low Income",IF(AND(TBL_Employees[[#This Row],[ Annual Salary]]&gt;=70000,TBL_Employees[[#This Row],[ Annual Salary]]&lt;=140000),"Middle Income","High Income" ))</f>
        <v>Low Income</v>
      </c>
      <c r="P162" s="3">
        <v>0</v>
      </c>
      <c r="Q162" s="13">
        <f>TBL_Employees[[#This Row],[Bonus %]]*TBL_Employees[[#This Row],[ Annual Salary]]</f>
        <v>0</v>
      </c>
      <c r="R162" t="s">
        <v>18</v>
      </c>
      <c r="S162" t="s">
        <v>62</v>
      </c>
      <c r="T162" s="1" t="s">
        <v>20</v>
      </c>
      <c r="U162" t="str">
        <f>IF(TBL_Employees[[#This Row],[Exit Date]]="","Employed","Resign")</f>
        <v>Employed</v>
      </c>
    </row>
    <row r="163" spans="1:21" x14ac:dyDescent="0.35">
      <c r="A163" t="s">
        <v>335</v>
      </c>
      <c r="B163" t="s">
        <v>954</v>
      </c>
      <c r="C163" t="s">
        <v>29</v>
      </c>
      <c r="D163" t="s">
        <v>30</v>
      </c>
      <c r="E163" t="s">
        <v>35</v>
      </c>
      <c r="F163" t="s">
        <v>16</v>
      </c>
      <c r="G163" t="s">
        <v>50</v>
      </c>
      <c r="H163">
        <v>60</v>
      </c>
      <c r="I163" s="1">
        <v>35992</v>
      </c>
      <c r="J163" s="9">
        <f>DAY(TBL_Employees[[#This Row],[Hire Date]])</f>
        <v>16</v>
      </c>
      <c r="K163" s="9">
        <f>MONTH(TBL_Employees[[#This Row],[Hire Date]])</f>
        <v>7</v>
      </c>
      <c r="L163" s="9" t="str">
        <f>UPPER(TEXT(DATE(2025,TBL_Employees[[#This Row],[Month]],1), "mmm"))</f>
        <v>JUL</v>
      </c>
      <c r="M163" s="11">
        <f>YEAR(TBL_Employees[[#This Row],[Hire Date]])</f>
        <v>1998</v>
      </c>
      <c r="N163" s="2">
        <v>92932</v>
      </c>
      <c r="O163" s="2" t="str">
        <f>IF(TBL_Employees[[#This Row],[ Annual Salary]]&lt;70000,"Low Income",IF(AND(TBL_Employees[[#This Row],[ Annual Salary]]&gt;=70000,TBL_Employees[[#This Row],[ Annual Salary]]&lt;=140000),"Middle Income","High Income" ))</f>
        <v>Middle Income</v>
      </c>
      <c r="P163" s="3">
        <v>0</v>
      </c>
      <c r="Q163" s="13">
        <f>TBL_Employees[[#This Row],[Bonus %]]*TBL_Employees[[#This Row],[ Annual Salary]]</f>
        <v>0</v>
      </c>
      <c r="R163" t="s">
        <v>18</v>
      </c>
      <c r="S163" t="s">
        <v>28</v>
      </c>
      <c r="T163" s="1" t="s">
        <v>20</v>
      </c>
      <c r="U163" t="str">
        <f>IF(TBL_Employees[[#This Row],[Exit Date]]="","Employed","Resign")</f>
        <v>Employed</v>
      </c>
    </row>
    <row r="164" spans="1:21" x14ac:dyDescent="0.35">
      <c r="A164" t="s">
        <v>959</v>
      </c>
      <c r="B164" t="s">
        <v>960</v>
      </c>
      <c r="C164" t="s">
        <v>13</v>
      </c>
      <c r="D164" t="s">
        <v>30</v>
      </c>
      <c r="E164" t="s">
        <v>15</v>
      </c>
      <c r="F164" t="s">
        <v>16</v>
      </c>
      <c r="G164" t="s">
        <v>17</v>
      </c>
      <c r="H164">
        <v>51</v>
      </c>
      <c r="I164" s="1">
        <v>35230</v>
      </c>
      <c r="J164" s="9">
        <f>DAY(TBL_Employees[[#This Row],[Hire Date]])</f>
        <v>14</v>
      </c>
      <c r="K164" s="9">
        <f>MONTH(TBL_Employees[[#This Row],[Hire Date]])</f>
        <v>6</v>
      </c>
      <c r="L164" s="9" t="str">
        <f>UPPER(TEXT(DATE(2025,TBL_Employees[[#This Row],[Month]],1), "mmm"))</f>
        <v>JUN</v>
      </c>
      <c r="M164" s="11">
        <f>YEAR(TBL_Employees[[#This Row],[Hire Date]])</f>
        <v>1996</v>
      </c>
      <c r="N164" s="2">
        <v>200246</v>
      </c>
      <c r="O164" s="2" t="str">
        <f>IF(TBL_Employees[[#This Row],[ Annual Salary]]&lt;70000,"Low Income",IF(AND(TBL_Employees[[#This Row],[ Annual Salary]]&gt;=70000,TBL_Employees[[#This Row],[ Annual Salary]]&lt;=140000),"Middle Income","High Income" ))</f>
        <v>High Income</v>
      </c>
      <c r="P164" s="3">
        <v>0.34</v>
      </c>
      <c r="Q164" s="13">
        <f>TBL_Employees[[#This Row],[Bonus %]]*TBL_Employees[[#This Row],[ Annual Salary]]</f>
        <v>68083.64</v>
      </c>
      <c r="R164" t="s">
        <v>18</v>
      </c>
      <c r="S164" t="s">
        <v>28</v>
      </c>
      <c r="T164" s="1" t="s">
        <v>20</v>
      </c>
      <c r="U164" t="str">
        <f>IF(TBL_Employees[[#This Row],[Exit Date]]="","Employed","Resign")</f>
        <v>Employed</v>
      </c>
    </row>
    <row r="165" spans="1:21" x14ac:dyDescent="0.35">
      <c r="A165" t="s">
        <v>969</v>
      </c>
      <c r="B165" t="s">
        <v>970</v>
      </c>
      <c r="C165" t="s">
        <v>39</v>
      </c>
      <c r="D165" t="s">
        <v>30</v>
      </c>
      <c r="E165" t="s">
        <v>15</v>
      </c>
      <c r="F165" t="s">
        <v>16</v>
      </c>
      <c r="G165" t="s">
        <v>50</v>
      </c>
      <c r="H165">
        <v>59</v>
      </c>
      <c r="I165" s="1">
        <v>37726</v>
      </c>
      <c r="J165" s="9">
        <f>DAY(TBL_Employees[[#This Row],[Hire Date]])</f>
        <v>15</v>
      </c>
      <c r="K165" s="9">
        <f>MONTH(TBL_Employees[[#This Row],[Hire Date]])</f>
        <v>4</v>
      </c>
      <c r="L165" s="9" t="str">
        <f>UPPER(TEXT(DATE(2025,TBL_Employees[[#This Row],[Month]],1), "mmm"))</f>
        <v>APR</v>
      </c>
      <c r="M165" s="11">
        <f>YEAR(TBL_Employees[[#This Row],[Hire Date]])</f>
        <v>2003</v>
      </c>
      <c r="N165" s="2">
        <v>150699</v>
      </c>
      <c r="O165" s="2" t="str">
        <f>IF(TBL_Employees[[#This Row],[ Annual Salary]]&lt;70000,"Low Income",IF(AND(TBL_Employees[[#This Row],[ Annual Salary]]&gt;=70000,TBL_Employees[[#This Row],[ Annual Salary]]&lt;=140000),"Middle Income","High Income" ))</f>
        <v>High Income</v>
      </c>
      <c r="P165" s="3">
        <v>0.28999999999999998</v>
      </c>
      <c r="Q165" s="13">
        <f>TBL_Employees[[#This Row],[Bonus %]]*TBL_Employees[[#This Row],[ Annual Salary]]</f>
        <v>43702.71</v>
      </c>
      <c r="R165" t="s">
        <v>51</v>
      </c>
      <c r="S165" t="s">
        <v>52</v>
      </c>
      <c r="T165" s="1" t="s">
        <v>20</v>
      </c>
      <c r="U165" t="str">
        <f>IF(TBL_Employees[[#This Row],[Exit Date]]="","Employed","Resign")</f>
        <v>Employed</v>
      </c>
    </row>
    <row r="166" spans="1:21" x14ac:dyDescent="0.35">
      <c r="A166" t="s">
        <v>986</v>
      </c>
      <c r="B166" t="s">
        <v>987</v>
      </c>
      <c r="C166" t="s">
        <v>39</v>
      </c>
      <c r="D166" t="s">
        <v>30</v>
      </c>
      <c r="E166" t="s">
        <v>31</v>
      </c>
      <c r="F166" t="s">
        <v>16</v>
      </c>
      <c r="G166" t="s">
        <v>50</v>
      </c>
      <c r="H166">
        <v>60</v>
      </c>
      <c r="I166" s="1">
        <v>42739</v>
      </c>
      <c r="J166" s="9">
        <f>DAY(TBL_Employees[[#This Row],[Hire Date]])</f>
        <v>4</v>
      </c>
      <c r="K166" s="9">
        <f>MONTH(TBL_Employees[[#This Row],[Hire Date]])</f>
        <v>1</v>
      </c>
      <c r="L166" s="9" t="str">
        <f>UPPER(TEXT(DATE(2025,TBL_Employees[[#This Row],[Month]],1), "mmm"))</f>
        <v>JAN</v>
      </c>
      <c r="M166" s="11">
        <f>YEAR(TBL_Employees[[#This Row],[Hire Date]])</f>
        <v>2017</v>
      </c>
      <c r="N166" s="2">
        <v>178502</v>
      </c>
      <c r="O166" s="2" t="str">
        <f>IF(TBL_Employees[[#This Row],[ Annual Salary]]&lt;70000,"Low Income",IF(AND(TBL_Employees[[#This Row],[ Annual Salary]]&gt;=70000,TBL_Employees[[#This Row],[ Annual Salary]]&lt;=140000),"Middle Income","High Income" ))</f>
        <v>High Income</v>
      </c>
      <c r="P166" s="3">
        <v>0.2</v>
      </c>
      <c r="Q166" s="13">
        <f>TBL_Employees[[#This Row],[Bonus %]]*TBL_Employees[[#This Row],[ Annual Salary]]</f>
        <v>35700.400000000001</v>
      </c>
      <c r="R166" t="s">
        <v>18</v>
      </c>
      <c r="S166" t="s">
        <v>24</v>
      </c>
      <c r="T166" s="1" t="s">
        <v>20</v>
      </c>
      <c r="U166" t="str">
        <f>IF(TBL_Employees[[#This Row],[Exit Date]]="","Employed","Resign")</f>
        <v>Employed</v>
      </c>
    </row>
    <row r="167" spans="1:21" x14ac:dyDescent="0.35">
      <c r="A167" t="s">
        <v>990</v>
      </c>
      <c r="B167" t="s">
        <v>991</v>
      </c>
      <c r="C167" t="s">
        <v>39</v>
      </c>
      <c r="D167" t="s">
        <v>30</v>
      </c>
      <c r="E167" t="s">
        <v>15</v>
      </c>
      <c r="F167" t="s">
        <v>16</v>
      </c>
      <c r="G167" t="s">
        <v>50</v>
      </c>
      <c r="H167">
        <v>37</v>
      </c>
      <c r="I167" s="1">
        <v>39528</v>
      </c>
      <c r="J167" s="9">
        <f>DAY(TBL_Employees[[#This Row],[Hire Date]])</f>
        <v>21</v>
      </c>
      <c r="K167" s="9">
        <f>MONTH(TBL_Employees[[#This Row],[Hire Date]])</f>
        <v>3</v>
      </c>
      <c r="L167" s="9" t="str">
        <f>UPPER(TEXT(DATE(2025,TBL_Employees[[#This Row],[Month]],1), "mmm"))</f>
        <v>MAR</v>
      </c>
      <c r="M167" s="11">
        <f>YEAR(TBL_Employees[[#This Row],[Hire Date]])</f>
        <v>2008</v>
      </c>
      <c r="N167" s="2">
        <v>156277</v>
      </c>
      <c r="O167" s="2" t="str">
        <f>IF(TBL_Employees[[#This Row],[ Annual Salary]]&lt;70000,"Low Income",IF(AND(TBL_Employees[[#This Row],[ Annual Salary]]&gt;=70000,TBL_Employees[[#This Row],[ Annual Salary]]&lt;=140000),"Middle Income","High Income" ))</f>
        <v>High Income</v>
      </c>
      <c r="P167" s="3">
        <v>0.22</v>
      </c>
      <c r="Q167" s="13">
        <f>TBL_Employees[[#This Row],[Bonus %]]*TBL_Employees[[#This Row],[ Annual Salary]]</f>
        <v>34380.94</v>
      </c>
      <c r="R167" t="s">
        <v>51</v>
      </c>
      <c r="S167" t="s">
        <v>80</v>
      </c>
      <c r="T167" s="1" t="s">
        <v>20</v>
      </c>
      <c r="U167" t="str">
        <f>IF(TBL_Employees[[#This Row],[Exit Date]]="","Employed","Resign")</f>
        <v>Employed</v>
      </c>
    </row>
    <row r="168" spans="1:21" x14ac:dyDescent="0.35">
      <c r="A168" t="s">
        <v>992</v>
      </c>
      <c r="B168" t="s">
        <v>993</v>
      </c>
      <c r="C168" t="s">
        <v>128</v>
      </c>
      <c r="D168" t="s">
        <v>30</v>
      </c>
      <c r="E168" t="s">
        <v>15</v>
      </c>
      <c r="F168" t="s">
        <v>16</v>
      </c>
      <c r="G168" t="s">
        <v>50</v>
      </c>
      <c r="H168">
        <v>30</v>
      </c>
      <c r="I168" s="1">
        <v>43086</v>
      </c>
      <c r="J168" s="9">
        <f>DAY(TBL_Employees[[#This Row],[Hire Date]])</f>
        <v>17</v>
      </c>
      <c r="K168" s="9">
        <f>MONTH(TBL_Employees[[#This Row],[Hire Date]])</f>
        <v>12</v>
      </c>
      <c r="L168" s="9" t="str">
        <f>UPPER(TEXT(DATE(2025,TBL_Employees[[#This Row],[Month]],1), "mmm"))</f>
        <v>DEC</v>
      </c>
      <c r="M168" s="11">
        <f>YEAR(TBL_Employees[[#This Row],[Hire Date]])</f>
        <v>2017</v>
      </c>
      <c r="N168" s="2">
        <v>87744</v>
      </c>
      <c r="O168" s="2" t="str">
        <f>IF(TBL_Employees[[#This Row],[ Annual Salary]]&lt;70000,"Low Income",IF(AND(TBL_Employees[[#This Row],[ Annual Salary]]&gt;=70000,TBL_Employees[[#This Row],[ Annual Salary]]&lt;=140000),"Middle Income","High Income" ))</f>
        <v>Middle Income</v>
      </c>
      <c r="P168" s="3">
        <v>0</v>
      </c>
      <c r="Q168" s="13">
        <f>TBL_Employees[[#This Row],[Bonus %]]*TBL_Employees[[#This Row],[ Annual Salary]]</f>
        <v>0</v>
      </c>
      <c r="R168" t="s">
        <v>51</v>
      </c>
      <c r="S168" t="s">
        <v>52</v>
      </c>
      <c r="T168" s="1" t="s">
        <v>20</v>
      </c>
      <c r="U168" t="str">
        <f>IF(TBL_Employees[[#This Row],[Exit Date]]="","Employed","Resign")</f>
        <v>Employed</v>
      </c>
    </row>
    <row r="169" spans="1:21" x14ac:dyDescent="0.35">
      <c r="A169" t="s">
        <v>1004</v>
      </c>
      <c r="B169" t="s">
        <v>1005</v>
      </c>
      <c r="C169" t="s">
        <v>39</v>
      </c>
      <c r="D169" t="s">
        <v>30</v>
      </c>
      <c r="E169" t="s">
        <v>35</v>
      </c>
      <c r="F169" t="s">
        <v>27</v>
      </c>
      <c r="G169" t="s">
        <v>23</v>
      </c>
      <c r="H169">
        <v>53</v>
      </c>
      <c r="I169" s="1">
        <v>41204</v>
      </c>
      <c r="J169" s="9">
        <f>DAY(TBL_Employees[[#This Row],[Hire Date]])</f>
        <v>22</v>
      </c>
      <c r="K169" s="9">
        <f>MONTH(TBL_Employees[[#This Row],[Hire Date]])</f>
        <v>10</v>
      </c>
      <c r="L169" s="9" t="str">
        <f>UPPER(TEXT(DATE(2025,TBL_Employees[[#This Row],[Month]],1), "mmm"))</f>
        <v>OCT</v>
      </c>
      <c r="M169" s="11">
        <f>YEAR(TBL_Employees[[#This Row],[Hire Date]])</f>
        <v>2012</v>
      </c>
      <c r="N169" s="2">
        <v>168510</v>
      </c>
      <c r="O169" s="2" t="str">
        <f>IF(TBL_Employees[[#This Row],[ Annual Salary]]&lt;70000,"Low Income",IF(AND(TBL_Employees[[#This Row],[ Annual Salary]]&gt;=70000,TBL_Employees[[#This Row],[ Annual Salary]]&lt;=140000),"Middle Income","High Income" ))</f>
        <v>High Income</v>
      </c>
      <c r="P169" s="3">
        <v>0.28999999999999998</v>
      </c>
      <c r="Q169" s="13">
        <f>TBL_Employees[[#This Row],[Bonus %]]*TBL_Employees[[#This Row],[ Annual Salary]]</f>
        <v>48867.899999999994</v>
      </c>
      <c r="R169" t="s">
        <v>18</v>
      </c>
      <c r="S169" t="s">
        <v>62</v>
      </c>
      <c r="T169" s="1" t="s">
        <v>20</v>
      </c>
      <c r="U169" t="str">
        <f>IF(TBL_Employees[[#This Row],[Exit Date]]="","Employed","Resign")</f>
        <v>Employed</v>
      </c>
    </row>
    <row r="170" spans="1:21" x14ac:dyDescent="0.35">
      <c r="A170" t="s">
        <v>1006</v>
      </c>
      <c r="B170" t="s">
        <v>1007</v>
      </c>
      <c r="C170" t="s">
        <v>128</v>
      </c>
      <c r="D170" t="s">
        <v>30</v>
      </c>
      <c r="E170" t="s">
        <v>43</v>
      </c>
      <c r="F170" t="s">
        <v>16</v>
      </c>
      <c r="G170" t="s">
        <v>50</v>
      </c>
      <c r="H170">
        <v>36</v>
      </c>
      <c r="I170" s="1">
        <v>42443</v>
      </c>
      <c r="J170" s="9">
        <f>DAY(TBL_Employees[[#This Row],[Hire Date]])</f>
        <v>14</v>
      </c>
      <c r="K170" s="9">
        <f>MONTH(TBL_Employees[[#This Row],[Hire Date]])</f>
        <v>3</v>
      </c>
      <c r="L170" s="9" t="str">
        <f>UPPER(TEXT(DATE(2025,TBL_Employees[[#This Row],[Month]],1), "mmm"))</f>
        <v>MAR</v>
      </c>
      <c r="M170" s="11">
        <f>YEAR(TBL_Employees[[#This Row],[Hire Date]])</f>
        <v>2016</v>
      </c>
      <c r="N170" s="2">
        <v>85870</v>
      </c>
      <c r="O170" s="2" t="str">
        <f>IF(TBL_Employees[[#This Row],[ Annual Salary]]&lt;70000,"Low Income",IF(AND(TBL_Employees[[#This Row],[ Annual Salary]]&gt;=70000,TBL_Employees[[#This Row],[ Annual Salary]]&lt;=140000),"Middle Income","High Income" ))</f>
        <v>Middle Income</v>
      </c>
      <c r="P170" s="3">
        <v>0</v>
      </c>
      <c r="Q170" s="13">
        <f>TBL_Employees[[#This Row],[Bonus %]]*TBL_Employees[[#This Row],[ Annual Salary]]</f>
        <v>0</v>
      </c>
      <c r="R170" t="s">
        <v>51</v>
      </c>
      <c r="S170" t="s">
        <v>52</v>
      </c>
      <c r="T170" s="1" t="s">
        <v>20</v>
      </c>
      <c r="U170" t="str">
        <f>IF(TBL_Employees[[#This Row],[Exit Date]]="","Employed","Resign")</f>
        <v>Employed</v>
      </c>
    </row>
    <row r="171" spans="1:21" x14ac:dyDescent="0.35">
      <c r="A171" t="s">
        <v>1012</v>
      </c>
      <c r="B171" t="s">
        <v>1013</v>
      </c>
      <c r="C171" t="s">
        <v>96</v>
      </c>
      <c r="D171" t="s">
        <v>30</v>
      </c>
      <c r="E171" t="s">
        <v>15</v>
      </c>
      <c r="F171" t="s">
        <v>16</v>
      </c>
      <c r="G171" t="s">
        <v>17</v>
      </c>
      <c r="H171">
        <v>61</v>
      </c>
      <c r="I171" s="1">
        <v>40193</v>
      </c>
      <c r="J171" s="9">
        <f>DAY(TBL_Employees[[#This Row],[Hire Date]])</f>
        <v>15</v>
      </c>
      <c r="K171" s="9">
        <f>MONTH(TBL_Employees[[#This Row],[Hire Date]])</f>
        <v>1</v>
      </c>
      <c r="L171" s="9" t="str">
        <f>UPPER(TEXT(DATE(2025,TBL_Employees[[#This Row],[Month]],1), "mmm"))</f>
        <v>JAN</v>
      </c>
      <c r="M171" s="11">
        <f>YEAR(TBL_Employees[[#This Row],[Hire Date]])</f>
        <v>2010</v>
      </c>
      <c r="N171" s="2">
        <v>98110</v>
      </c>
      <c r="O171" s="2" t="str">
        <f>IF(TBL_Employees[[#This Row],[ Annual Salary]]&lt;70000,"Low Income",IF(AND(TBL_Employees[[#This Row],[ Annual Salary]]&gt;=70000,TBL_Employees[[#This Row],[ Annual Salary]]&lt;=140000),"Middle Income","High Income" ))</f>
        <v>Middle Income</v>
      </c>
      <c r="P171" s="3">
        <v>0.13</v>
      </c>
      <c r="Q171" s="13">
        <f>TBL_Employees[[#This Row],[Bonus %]]*TBL_Employees[[#This Row],[ Annual Salary]]</f>
        <v>12754.300000000001</v>
      </c>
      <c r="R171" t="s">
        <v>18</v>
      </c>
      <c r="S171" t="s">
        <v>19</v>
      </c>
      <c r="T171" s="1" t="s">
        <v>20</v>
      </c>
      <c r="U171" t="str">
        <f>IF(TBL_Employees[[#This Row],[Exit Date]]="","Employed","Resign")</f>
        <v>Employed</v>
      </c>
    </row>
    <row r="172" spans="1:21" x14ac:dyDescent="0.35">
      <c r="A172" t="s">
        <v>346</v>
      </c>
      <c r="B172" t="s">
        <v>1049</v>
      </c>
      <c r="C172" t="s">
        <v>39</v>
      </c>
      <c r="D172" t="s">
        <v>30</v>
      </c>
      <c r="E172" t="s">
        <v>31</v>
      </c>
      <c r="F172" t="s">
        <v>27</v>
      </c>
      <c r="G172" t="s">
        <v>50</v>
      </c>
      <c r="H172">
        <v>46</v>
      </c>
      <c r="I172" s="1">
        <v>41839</v>
      </c>
      <c r="J172" s="9">
        <f>DAY(TBL_Employees[[#This Row],[Hire Date]])</f>
        <v>19</v>
      </c>
      <c r="K172" s="9">
        <f>MONTH(TBL_Employees[[#This Row],[Hire Date]])</f>
        <v>7</v>
      </c>
      <c r="L172" s="9" t="str">
        <f>UPPER(TEXT(DATE(2025,TBL_Employees[[#This Row],[Month]],1), "mmm"))</f>
        <v>JUL</v>
      </c>
      <c r="M172" s="11">
        <f>YEAR(TBL_Employees[[#This Row],[Hire Date]])</f>
        <v>2014</v>
      </c>
      <c r="N172" s="2">
        <v>173629</v>
      </c>
      <c r="O172" s="2" t="str">
        <f>IF(TBL_Employees[[#This Row],[ Annual Salary]]&lt;70000,"Low Income",IF(AND(TBL_Employees[[#This Row],[ Annual Salary]]&gt;=70000,TBL_Employees[[#This Row],[ Annual Salary]]&lt;=140000),"Middle Income","High Income" ))</f>
        <v>High Income</v>
      </c>
      <c r="P172" s="3">
        <v>0.21</v>
      </c>
      <c r="Q172" s="13">
        <f>TBL_Employees[[#This Row],[Bonus %]]*TBL_Employees[[#This Row],[ Annual Salary]]</f>
        <v>36462.089999999997</v>
      </c>
      <c r="R172" t="s">
        <v>51</v>
      </c>
      <c r="S172" t="s">
        <v>52</v>
      </c>
      <c r="T172" s="1" t="s">
        <v>20</v>
      </c>
      <c r="U172" t="str">
        <f>IF(TBL_Employees[[#This Row],[Exit Date]]="","Employed","Resign")</f>
        <v>Employed</v>
      </c>
    </row>
    <row r="173" spans="1:21" x14ac:dyDescent="0.35">
      <c r="A173" t="s">
        <v>1057</v>
      </c>
      <c r="B173" t="s">
        <v>1058</v>
      </c>
      <c r="C173" t="s">
        <v>58</v>
      </c>
      <c r="D173" t="s">
        <v>30</v>
      </c>
      <c r="E173" t="s">
        <v>15</v>
      </c>
      <c r="F173" t="s">
        <v>16</v>
      </c>
      <c r="G173" t="s">
        <v>17</v>
      </c>
      <c r="H173">
        <v>46</v>
      </c>
      <c r="I173" s="1">
        <v>39471</v>
      </c>
      <c r="J173" s="9">
        <f>DAY(TBL_Employees[[#This Row],[Hire Date]])</f>
        <v>24</v>
      </c>
      <c r="K173" s="9">
        <f>MONTH(TBL_Employees[[#This Row],[Hire Date]])</f>
        <v>1</v>
      </c>
      <c r="L173" s="9" t="str">
        <f>UPPER(TEXT(DATE(2025,TBL_Employees[[#This Row],[Month]],1), "mmm"))</f>
        <v>JAN</v>
      </c>
      <c r="M173" s="11">
        <f>YEAR(TBL_Employees[[#This Row],[Hire Date]])</f>
        <v>2008</v>
      </c>
      <c r="N173" s="2">
        <v>91621</v>
      </c>
      <c r="O173" s="2" t="str">
        <f>IF(TBL_Employees[[#This Row],[ Annual Salary]]&lt;70000,"Low Income",IF(AND(TBL_Employees[[#This Row],[ Annual Salary]]&gt;=70000,TBL_Employees[[#This Row],[ Annual Salary]]&lt;=140000),"Middle Income","High Income" ))</f>
        <v>Middle Income</v>
      </c>
      <c r="P173" s="3">
        <v>0</v>
      </c>
      <c r="Q173" s="13">
        <f>TBL_Employees[[#This Row],[Bonus %]]*TBL_Employees[[#This Row],[ Annual Salary]]</f>
        <v>0</v>
      </c>
      <c r="R173" t="s">
        <v>18</v>
      </c>
      <c r="S173" t="s">
        <v>19</v>
      </c>
      <c r="T173" s="1" t="s">
        <v>20</v>
      </c>
      <c r="U173" t="str">
        <f>IF(TBL_Employees[[#This Row],[Exit Date]]="","Employed","Resign")</f>
        <v>Employed</v>
      </c>
    </row>
    <row r="174" spans="1:21" x14ac:dyDescent="0.35">
      <c r="A174" t="s">
        <v>148</v>
      </c>
      <c r="B174" t="s">
        <v>1064</v>
      </c>
      <c r="C174" t="s">
        <v>13</v>
      </c>
      <c r="D174" t="s">
        <v>30</v>
      </c>
      <c r="E174" t="s">
        <v>35</v>
      </c>
      <c r="F174" t="s">
        <v>16</v>
      </c>
      <c r="G174" t="s">
        <v>23</v>
      </c>
      <c r="H174">
        <v>50</v>
      </c>
      <c r="I174" s="1">
        <v>39734</v>
      </c>
      <c r="J174" s="9">
        <f>DAY(TBL_Employees[[#This Row],[Hire Date]])</f>
        <v>13</v>
      </c>
      <c r="K174" s="9">
        <f>MONTH(TBL_Employees[[#This Row],[Hire Date]])</f>
        <v>10</v>
      </c>
      <c r="L174" s="9" t="str">
        <f>UPPER(TEXT(DATE(2025,TBL_Employees[[#This Row],[Month]],1), "mmm"))</f>
        <v>OCT</v>
      </c>
      <c r="M174" s="11">
        <f>YEAR(TBL_Employees[[#This Row],[Hire Date]])</f>
        <v>2008</v>
      </c>
      <c r="N174" s="2">
        <v>181801</v>
      </c>
      <c r="O174" s="2" t="str">
        <f>IF(TBL_Employees[[#This Row],[ Annual Salary]]&lt;70000,"Low Income",IF(AND(TBL_Employees[[#This Row],[ Annual Salary]]&gt;=70000,TBL_Employees[[#This Row],[ Annual Salary]]&lt;=140000),"Middle Income","High Income" ))</f>
        <v>High Income</v>
      </c>
      <c r="P174" s="3">
        <v>0.4</v>
      </c>
      <c r="Q174" s="13">
        <f>TBL_Employees[[#This Row],[Bonus %]]*TBL_Employees[[#This Row],[ Annual Salary]]</f>
        <v>72720.400000000009</v>
      </c>
      <c r="R174" t="s">
        <v>32</v>
      </c>
      <c r="S174" t="s">
        <v>79</v>
      </c>
      <c r="T174" s="1">
        <v>43810</v>
      </c>
      <c r="U174" t="str">
        <f>IF(TBL_Employees[[#This Row],[Exit Date]]="","Employed","Resign")</f>
        <v>Resign</v>
      </c>
    </row>
    <row r="175" spans="1:21" x14ac:dyDescent="0.35">
      <c r="A175" t="s">
        <v>1067</v>
      </c>
      <c r="B175" t="s">
        <v>1068</v>
      </c>
      <c r="C175" t="s">
        <v>13</v>
      </c>
      <c r="D175" t="s">
        <v>30</v>
      </c>
      <c r="E175" t="s">
        <v>35</v>
      </c>
      <c r="F175" t="s">
        <v>16</v>
      </c>
      <c r="G175" t="s">
        <v>23</v>
      </c>
      <c r="H175">
        <v>55</v>
      </c>
      <c r="I175" s="1">
        <v>43345</v>
      </c>
      <c r="J175" s="9">
        <f>DAY(TBL_Employees[[#This Row],[Hire Date]])</f>
        <v>2</v>
      </c>
      <c r="K175" s="9">
        <f>MONTH(TBL_Employees[[#This Row],[Hire Date]])</f>
        <v>9</v>
      </c>
      <c r="L175" s="9" t="str">
        <f>UPPER(TEXT(DATE(2025,TBL_Employees[[#This Row],[Month]],1), "mmm"))</f>
        <v>SEP</v>
      </c>
      <c r="M175" s="11">
        <f>YEAR(TBL_Employees[[#This Row],[Hire Date]])</f>
        <v>2018</v>
      </c>
      <c r="N175" s="2">
        <v>221465</v>
      </c>
      <c r="O175" s="2" t="str">
        <f>IF(TBL_Employees[[#This Row],[ Annual Salary]]&lt;70000,"Low Income",IF(AND(TBL_Employees[[#This Row],[ Annual Salary]]&gt;=70000,TBL_Employees[[#This Row],[ Annual Salary]]&lt;=140000),"Middle Income","High Income" ))</f>
        <v>High Income</v>
      </c>
      <c r="P175" s="3">
        <v>0.34</v>
      </c>
      <c r="Q175" s="13">
        <f>TBL_Employees[[#This Row],[Bonus %]]*TBL_Employees[[#This Row],[ Annual Salary]]</f>
        <v>75298.100000000006</v>
      </c>
      <c r="R175" t="s">
        <v>32</v>
      </c>
      <c r="S175" t="s">
        <v>33</v>
      </c>
      <c r="T175" s="1" t="s">
        <v>20</v>
      </c>
      <c r="U175" t="str">
        <f>IF(TBL_Employees[[#This Row],[Exit Date]]="","Employed","Resign")</f>
        <v>Employed</v>
      </c>
    </row>
    <row r="176" spans="1:21" x14ac:dyDescent="0.35">
      <c r="A176" t="s">
        <v>140</v>
      </c>
      <c r="B176" t="s">
        <v>1069</v>
      </c>
      <c r="C176" t="s">
        <v>29</v>
      </c>
      <c r="D176" t="s">
        <v>30</v>
      </c>
      <c r="E176" t="s">
        <v>15</v>
      </c>
      <c r="F176" t="s">
        <v>16</v>
      </c>
      <c r="G176" t="s">
        <v>23</v>
      </c>
      <c r="H176">
        <v>50</v>
      </c>
      <c r="I176" s="1">
        <v>41404</v>
      </c>
      <c r="J176" s="9">
        <f>DAY(TBL_Employees[[#This Row],[Hire Date]])</f>
        <v>10</v>
      </c>
      <c r="K176" s="9">
        <f>MONTH(TBL_Employees[[#This Row],[Hire Date]])</f>
        <v>5</v>
      </c>
      <c r="L176" s="9" t="str">
        <f>UPPER(TEXT(DATE(2025,TBL_Employees[[#This Row],[Month]],1), "mmm"))</f>
        <v>MAY</v>
      </c>
      <c r="M176" s="11">
        <f>YEAR(TBL_Employees[[#This Row],[Hire Date]])</f>
        <v>2013</v>
      </c>
      <c r="N176" s="2">
        <v>79388</v>
      </c>
      <c r="O176" s="2" t="str">
        <f>IF(TBL_Employees[[#This Row],[ Annual Salary]]&lt;70000,"Low Income",IF(AND(TBL_Employees[[#This Row],[ Annual Salary]]&gt;=70000,TBL_Employees[[#This Row],[ Annual Salary]]&lt;=140000),"Middle Income","High Income" ))</f>
        <v>Middle Income</v>
      </c>
      <c r="P176" s="3">
        <v>0</v>
      </c>
      <c r="Q176" s="13">
        <f>TBL_Employees[[#This Row],[Bonus %]]*TBL_Employees[[#This Row],[ Annual Salary]]</f>
        <v>0</v>
      </c>
      <c r="R176" t="s">
        <v>18</v>
      </c>
      <c r="S176" t="s">
        <v>24</v>
      </c>
      <c r="T176" s="1">
        <v>43681</v>
      </c>
      <c r="U176" t="str">
        <f>IF(TBL_Employees[[#This Row],[Exit Date]]="","Employed","Resign")</f>
        <v>Resign</v>
      </c>
    </row>
    <row r="177" spans="1:21" x14ac:dyDescent="0.35">
      <c r="A177" t="s">
        <v>1079</v>
      </c>
      <c r="B177" t="s">
        <v>1080</v>
      </c>
      <c r="C177" t="s">
        <v>68</v>
      </c>
      <c r="D177" t="s">
        <v>30</v>
      </c>
      <c r="E177" t="s">
        <v>35</v>
      </c>
      <c r="F177" t="s">
        <v>27</v>
      </c>
      <c r="G177" t="s">
        <v>17</v>
      </c>
      <c r="H177">
        <v>47</v>
      </c>
      <c r="I177" s="1">
        <v>36893</v>
      </c>
      <c r="J177" s="9">
        <f>DAY(TBL_Employees[[#This Row],[Hire Date]])</f>
        <v>2</v>
      </c>
      <c r="K177" s="9">
        <f>MONTH(TBL_Employees[[#This Row],[Hire Date]])</f>
        <v>1</v>
      </c>
      <c r="L177" s="9" t="str">
        <f>UPPER(TEXT(DATE(2025,TBL_Employees[[#This Row],[Month]],1), "mmm"))</f>
        <v>JAN</v>
      </c>
      <c r="M177" s="11">
        <f>YEAR(TBL_Employees[[#This Row],[Hire Date]])</f>
        <v>2001</v>
      </c>
      <c r="N177" s="2">
        <v>120628</v>
      </c>
      <c r="O177" s="2" t="str">
        <f>IF(TBL_Employees[[#This Row],[ Annual Salary]]&lt;70000,"Low Income",IF(AND(TBL_Employees[[#This Row],[ Annual Salary]]&gt;=70000,TBL_Employees[[#This Row],[ Annual Salary]]&lt;=140000),"Middle Income","High Income" ))</f>
        <v>Middle Income</v>
      </c>
      <c r="P177" s="3">
        <v>0</v>
      </c>
      <c r="Q177" s="13">
        <f>TBL_Employees[[#This Row],[Bonus %]]*TBL_Employees[[#This Row],[ Annual Salary]]</f>
        <v>0</v>
      </c>
      <c r="R177" t="s">
        <v>18</v>
      </c>
      <c r="S177" t="s">
        <v>19</v>
      </c>
      <c r="T177" s="1" t="s">
        <v>20</v>
      </c>
      <c r="U177" t="str">
        <f>IF(TBL_Employees[[#This Row],[Exit Date]]="","Employed","Resign")</f>
        <v>Employed</v>
      </c>
    </row>
    <row r="178" spans="1:21" x14ac:dyDescent="0.35">
      <c r="A178" t="s">
        <v>296</v>
      </c>
      <c r="B178" t="s">
        <v>1092</v>
      </c>
      <c r="C178" t="s">
        <v>85</v>
      </c>
      <c r="D178" t="s">
        <v>30</v>
      </c>
      <c r="E178" t="s">
        <v>35</v>
      </c>
      <c r="F178" t="s">
        <v>27</v>
      </c>
      <c r="G178" t="s">
        <v>50</v>
      </c>
      <c r="H178">
        <v>35</v>
      </c>
      <c r="I178" s="1">
        <v>42878</v>
      </c>
      <c r="J178" s="9">
        <f>DAY(TBL_Employees[[#This Row],[Hire Date]])</f>
        <v>23</v>
      </c>
      <c r="K178" s="9">
        <f>MONTH(TBL_Employees[[#This Row],[Hire Date]])</f>
        <v>5</v>
      </c>
      <c r="L178" s="9" t="str">
        <f>UPPER(TEXT(DATE(2025,TBL_Employees[[#This Row],[Month]],1), "mmm"))</f>
        <v>MAY</v>
      </c>
      <c r="M178" s="11">
        <f>YEAR(TBL_Employees[[#This Row],[Hire Date]])</f>
        <v>2017</v>
      </c>
      <c r="N178" s="2">
        <v>65566</v>
      </c>
      <c r="O178" s="2" t="str">
        <f>IF(TBL_Employees[[#This Row],[ Annual Salary]]&lt;70000,"Low Income",IF(AND(TBL_Employees[[#This Row],[ Annual Salary]]&gt;=70000,TBL_Employees[[#This Row],[ Annual Salary]]&lt;=140000),"Middle Income","High Income" ))</f>
        <v>Low Income</v>
      </c>
      <c r="P178" s="3">
        <v>0</v>
      </c>
      <c r="Q178" s="13">
        <f>TBL_Employees[[#This Row],[Bonus %]]*TBL_Employees[[#This Row],[ Annual Salary]]</f>
        <v>0</v>
      </c>
      <c r="R178" t="s">
        <v>18</v>
      </c>
      <c r="S178" t="s">
        <v>62</v>
      </c>
      <c r="T178" s="1" t="s">
        <v>20</v>
      </c>
      <c r="U178" t="str">
        <f>IF(TBL_Employees[[#This Row],[Exit Date]]="","Employed","Resign")</f>
        <v>Employed</v>
      </c>
    </row>
    <row r="179" spans="1:21" x14ac:dyDescent="0.35">
      <c r="A179" t="s">
        <v>1108</v>
      </c>
      <c r="B179" t="s">
        <v>297</v>
      </c>
      <c r="C179" t="s">
        <v>29</v>
      </c>
      <c r="D179" t="s">
        <v>30</v>
      </c>
      <c r="E179" t="s">
        <v>31</v>
      </c>
      <c r="F179" t="s">
        <v>27</v>
      </c>
      <c r="G179" t="s">
        <v>50</v>
      </c>
      <c r="H179">
        <v>46</v>
      </c>
      <c r="I179" s="1">
        <v>38464</v>
      </c>
      <c r="J179" s="9">
        <f>DAY(TBL_Employees[[#This Row],[Hire Date]])</f>
        <v>22</v>
      </c>
      <c r="K179" s="9">
        <f>MONTH(TBL_Employees[[#This Row],[Hire Date]])</f>
        <v>4</v>
      </c>
      <c r="L179" s="9" t="str">
        <f>UPPER(TEXT(DATE(2025,TBL_Employees[[#This Row],[Month]],1), "mmm"))</f>
        <v>APR</v>
      </c>
      <c r="M179" s="11">
        <f>YEAR(TBL_Employees[[#This Row],[Hire Date]])</f>
        <v>2005</v>
      </c>
      <c r="N179" s="2">
        <v>96639</v>
      </c>
      <c r="O179" s="2" t="str">
        <f>IF(TBL_Employees[[#This Row],[ Annual Salary]]&lt;70000,"Low Income",IF(AND(TBL_Employees[[#This Row],[ Annual Salary]]&gt;=70000,TBL_Employees[[#This Row],[ Annual Salary]]&lt;=140000),"Middle Income","High Income" ))</f>
        <v>Middle Income</v>
      </c>
      <c r="P179" s="3">
        <v>0</v>
      </c>
      <c r="Q179" s="13">
        <f>TBL_Employees[[#This Row],[Bonus %]]*TBL_Employees[[#This Row],[ Annual Salary]]</f>
        <v>0</v>
      </c>
      <c r="R179" t="s">
        <v>51</v>
      </c>
      <c r="S179" t="s">
        <v>65</v>
      </c>
      <c r="T179" s="1" t="s">
        <v>20</v>
      </c>
      <c r="U179" t="str">
        <f>IF(TBL_Employees[[#This Row],[Exit Date]]="","Employed","Resign")</f>
        <v>Employed</v>
      </c>
    </row>
    <row r="180" spans="1:21" x14ac:dyDescent="0.35">
      <c r="A180" t="s">
        <v>1114</v>
      </c>
      <c r="B180" t="s">
        <v>1115</v>
      </c>
      <c r="C180" t="s">
        <v>57</v>
      </c>
      <c r="D180" t="s">
        <v>30</v>
      </c>
      <c r="E180" t="s">
        <v>15</v>
      </c>
      <c r="F180" t="s">
        <v>27</v>
      </c>
      <c r="G180" t="s">
        <v>17</v>
      </c>
      <c r="H180">
        <v>62</v>
      </c>
      <c r="I180" s="1">
        <v>40820</v>
      </c>
      <c r="J180" s="9">
        <f>DAY(TBL_Employees[[#This Row],[Hire Date]])</f>
        <v>4</v>
      </c>
      <c r="K180" s="9">
        <f>MONTH(TBL_Employees[[#This Row],[Hire Date]])</f>
        <v>10</v>
      </c>
      <c r="L180" s="9" t="str">
        <f>UPPER(TEXT(DATE(2025,TBL_Employees[[#This Row],[Month]],1), "mmm"))</f>
        <v>OCT</v>
      </c>
      <c r="M180" s="11">
        <f>YEAR(TBL_Employees[[#This Row],[Hire Date]])</f>
        <v>2011</v>
      </c>
      <c r="N180" s="2">
        <v>63959</v>
      </c>
      <c r="O180" s="2" t="str">
        <f>IF(TBL_Employees[[#This Row],[ Annual Salary]]&lt;70000,"Low Income",IF(AND(TBL_Employees[[#This Row],[ Annual Salary]]&gt;=70000,TBL_Employees[[#This Row],[ Annual Salary]]&lt;=140000),"Middle Income","High Income" ))</f>
        <v>Low Income</v>
      </c>
      <c r="P180" s="3">
        <v>0</v>
      </c>
      <c r="Q180" s="13">
        <f>TBL_Employees[[#This Row],[Bonus %]]*TBL_Employees[[#This Row],[ Annual Salary]]</f>
        <v>0</v>
      </c>
      <c r="R180" t="s">
        <v>18</v>
      </c>
      <c r="S180" t="s">
        <v>62</v>
      </c>
      <c r="T180" s="1" t="s">
        <v>20</v>
      </c>
      <c r="U180" t="str">
        <f>IF(TBL_Employees[[#This Row],[Exit Date]]="","Employed","Resign")</f>
        <v>Employed</v>
      </c>
    </row>
    <row r="181" spans="1:21" x14ac:dyDescent="0.35">
      <c r="A181" t="s">
        <v>333</v>
      </c>
      <c r="B181" t="s">
        <v>1129</v>
      </c>
      <c r="C181" t="s">
        <v>96</v>
      </c>
      <c r="D181" t="s">
        <v>30</v>
      </c>
      <c r="E181" t="s">
        <v>43</v>
      </c>
      <c r="F181" t="s">
        <v>16</v>
      </c>
      <c r="G181" t="s">
        <v>17</v>
      </c>
      <c r="H181">
        <v>64</v>
      </c>
      <c r="I181" s="1">
        <v>34505</v>
      </c>
      <c r="J181" s="9">
        <f>DAY(TBL_Employees[[#This Row],[Hire Date]])</f>
        <v>20</v>
      </c>
      <c r="K181" s="9">
        <f>MONTH(TBL_Employees[[#This Row],[Hire Date]])</f>
        <v>6</v>
      </c>
      <c r="L181" s="9" t="str">
        <f>UPPER(TEXT(DATE(2025,TBL_Employees[[#This Row],[Month]],1), "mmm"))</f>
        <v>JUN</v>
      </c>
      <c r="M181" s="11">
        <f>YEAR(TBL_Employees[[#This Row],[Hire Date]])</f>
        <v>1994</v>
      </c>
      <c r="N181" s="2">
        <v>109456</v>
      </c>
      <c r="O181" s="2" t="str">
        <f>IF(TBL_Employees[[#This Row],[ Annual Salary]]&lt;70000,"Low Income",IF(AND(TBL_Employees[[#This Row],[ Annual Salary]]&gt;=70000,TBL_Employees[[#This Row],[ Annual Salary]]&lt;=140000),"Middle Income","High Income" ))</f>
        <v>Middle Income</v>
      </c>
      <c r="P181" s="3">
        <v>0.1</v>
      </c>
      <c r="Q181" s="13">
        <f>TBL_Employees[[#This Row],[Bonus %]]*TBL_Employees[[#This Row],[ Annual Salary]]</f>
        <v>10945.6</v>
      </c>
      <c r="R181" t="s">
        <v>18</v>
      </c>
      <c r="S181" t="s">
        <v>19</v>
      </c>
      <c r="T181" s="1" t="s">
        <v>20</v>
      </c>
      <c r="U181" t="str">
        <f>IF(TBL_Employees[[#This Row],[Exit Date]]="","Employed","Resign")</f>
        <v>Employed</v>
      </c>
    </row>
    <row r="182" spans="1:21" x14ac:dyDescent="0.35">
      <c r="A182" t="s">
        <v>36</v>
      </c>
      <c r="B182" t="s">
        <v>1135</v>
      </c>
      <c r="C182" t="s">
        <v>39</v>
      </c>
      <c r="D182" t="s">
        <v>30</v>
      </c>
      <c r="E182" t="s">
        <v>43</v>
      </c>
      <c r="F182" t="s">
        <v>27</v>
      </c>
      <c r="G182" t="s">
        <v>23</v>
      </c>
      <c r="H182">
        <v>64</v>
      </c>
      <c r="I182" s="1">
        <v>34940</v>
      </c>
      <c r="J182" s="9">
        <f>DAY(TBL_Employees[[#This Row],[Hire Date]])</f>
        <v>29</v>
      </c>
      <c r="K182" s="9">
        <f>MONTH(TBL_Employees[[#This Row],[Hire Date]])</f>
        <v>8</v>
      </c>
      <c r="L182" s="9" t="str">
        <f>UPPER(TEXT(DATE(2025,TBL_Employees[[#This Row],[Month]],1), "mmm"))</f>
        <v>AUG</v>
      </c>
      <c r="M182" s="11">
        <f>YEAR(TBL_Employees[[#This Row],[Hire Date]])</f>
        <v>1995</v>
      </c>
      <c r="N182" s="2">
        <v>158787</v>
      </c>
      <c r="O182" s="2" t="str">
        <f>IF(TBL_Employees[[#This Row],[ Annual Salary]]&lt;70000,"Low Income",IF(AND(TBL_Employees[[#This Row],[ Annual Salary]]&gt;=70000,TBL_Employees[[#This Row],[ Annual Salary]]&lt;=140000),"Middle Income","High Income" ))</f>
        <v>High Income</v>
      </c>
      <c r="P182" s="3">
        <v>0.18</v>
      </c>
      <c r="Q182" s="13">
        <f>TBL_Employees[[#This Row],[Bonus %]]*TBL_Employees[[#This Row],[ Annual Salary]]</f>
        <v>28581.66</v>
      </c>
      <c r="R182" t="s">
        <v>32</v>
      </c>
      <c r="S182" t="s">
        <v>33</v>
      </c>
      <c r="T182" s="1" t="s">
        <v>20</v>
      </c>
      <c r="U182" t="str">
        <f>IF(TBL_Employees[[#This Row],[Exit Date]]="","Employed","Resign")</f>
        <v>Employed</v>
      </c>
    </row>
    <row r="183" spans="1:21" x14ac:dyDescent="0.35">
      <c r="A183" t="s">
        <v>149</v>
      </c>
      <c r="B183" t="s">
        <v>285</v>
      </c>
      <c r="C183" t="s">
        <v>83</v>
      </c>
      <c r="D183" t="s">
        <v>30</v>
      </c>
      <c r="E183" t="s">
        <v>15</v>
      </c>
      <c r="F183" t="s">
        <v>27</v>
      </c>
      <c r="G183" t="s">
        <v>23</v>
      </c>
      <c r="H183">
        <v>55</v>
      </c>
      <c r="I183" s="1">
        <v>43219</v>
      </c>
      <c r="J183" s="9">
        <f>DAY(TBL_Employees[[#This Row],[Hire Date]])</f>
        <v>29</v>
      </c>
      <c r="K183" s="9">
        <f>MONTH(TBL_Employees[[#This Row],[Hire Date]])</f>
        <v>4</v>
      </c>
      <c r="L183" s="9" t="str">
        <f>UPPER(TEXT(DATE(2025,TBL_Employees[[#This Row],[Month]],1), "mmm"))</f>
        <v>APR</v>
      </c>
      <c r="M183" s="11">
        <f>YEAR(TBL_Employees[[#This Row],[Hire Date]])</f>
        <v>2018</v>
      </c>
      <c r="N183" s="2">
        <v>83378</v>
      </c>
      <c r="O183" s="2" t="str">
        <f>IF(TBL_Employees[[#This Row],[ Annual Salary]]&lt;70000,"Low Income",IF(AND(TBL_Employees[[#This Row],[ Annual Salary]]&gt;=70000,TBL_Employees[[#This Row],[ Annual Salary]]&lt;=140000),"Middle Income","High Income" ))</f>
        <v>Middle Income</v>
      </c>
      <c r="P183" s="3">
        <v>0</v>
      </c>
      <c r="Q183" s="13">
        <f>TBL_Employees[[#This Row],[Bonus %]]*TBL_Employees[[#This Row],[ Annual Salary]]</f>
        <v>0</v>
      </c>
      <c r="R183" t="s">
        <v>32</v>
      </c>
      <c r="S183" t="s">
        <v>59</v>
      </c>
      <c r="T183" s="1" t="s">
        <v>20</v>
      </c>
      <c r="U183" t="str">
        <f>IF(TBL_Employees[[#This Row],[Exit Date]]="","Employed","Resign")</f>
        <v>Employed</v>
      </c>
    </row>
    <row r="184" spans="1:21" x14ac:dyDescent="0.35">
      <c r="A184" t="s">
        <v>1148</v>
      </c>
      <c r="B184" t="s">
        <v>1149</v>
      </c>
      <c r="C184" t="s">
        <v>39</v>
      </c>
      <c r="D184" t="s">
        <v>30</v>
      </c>
      <c r="E184" t="s">
        <v>31</v>
      </c>
      <c r="F184" t="s">
        <v>27</v>
      </c>
      <c r="G184" t="s">
        <v>50</v>
      </c>
      <c r="H184">
        <v>45</v>
      </c>
      <c r="I184" s="1">
        <v>39185</v>
      </c>
      <c r="J184" s="9">
        <f>DAY(TBL_Employees[[#This Row],[Hire Date]])</f>
        <v>13</v>
      </c>
      <c r="K184" s="9">
        <f>MONTH(TBL_Employees[[#This Row],[Hire Date]])</f>
        <v>4</v>
      </c>
      <c r="L184" s="9" t="str">
        <f>UPPER(TEXT(DATE(2025,TBL_Employees[[#This Row],[Month]],1), "mmm"))</f>
        <v>APR</v>
      </c>
      <c r="M184" s="11">
        <f>YEAR(TBL_Employees[[#This Row],[Hire Date]])</f>
        <v>2007</v>
      </c>
      <c r="N184" s="2">
        <v>189680</v>
      </c>
      <c r="O184" s="2" t="str">
        <f>IF(TBL_Employees[[#This Row],[ Annual Salary]]&lt;70000,"Low Income",IF(AND(TBL_Employees[[#This Row],[ Annual Salary]]&gt;=70000,TBL_Employees[[#This Row],[ Annual Salary]]&lt;=140000),"Middle Income","High Income" ))</f>
        <v>High Income</v>
      </c>
      <c r="P184" s="3">
        <v>0.23</v>
      </c>
      <c r="Q184" s="13">
        <f>TBL_Employees[[#This Row],[Bonus %]]*TBL_Employees[[#This Row],[ Annual Salary]]</f>
        <v>43626.400000000001</v>
      </c>
      <c r="R184" t="s">
        <v>51</v>
      </c>
      <c r="S184" t="s">
        <v>52</v>
      </c>
      <c r="T184" s="1" t="s">
        <v>20</v>
      </c>
      <c r="U184" t="str">
        <f>IF(TBL_Employees[[#This Row],[Exit Date]]="","Employed","Resign")</f>
        <v>Employed</v>
      </c>
    </row>
    <row r="185" spans="1:21" x14ac:dyDescent="0.35">
      <c r="A185" t="s">
        <v>135</v>
      </c>
      <c r="B185" t="s">
        <v>1150</v>
      </c>
      <c r="C185" t="s">
        <v>57</v>
      </c>
      <c r="D185" t="s">
        <v>30</v>
      </c>
      <c r="E185" t="s">
        <v>35</v>
      </c>
      <c r="F185" t="s">
        <v>27</v>
      </c>
      <c r="G185" t="s">
        <v>17</v>
      </c>
      <c r="H185">
        <v>57</v>
      </c>
      <c r="I185" s="1">
        <v>43299</v>
      </c>
      <c r="J185" s="9">
        <f>DAY(TBL_Employees[[#This Row],[Hire Date]])</f>
        <v>18</v>
      </c>
      <c r="K185" s="9">
        <f>MONTH(TBL_Employees[[#This Row],[Hire Date]])</f>
        <v>7</v>
      </c>
      <c r="L185" s="9" t="str">
        <f>UPPER(TEXT(DATE(2025,TBL_Employees[[#This Row],[Month]],1), "mmm"))</f>
        <v>JUL</v>
      </c>
      <c r="M185" s="11">
        <f>YEAR(TBL_Employees[[#This Row],[Hire Date]])</f>
        <v>2018</v>
      </c>
      <c r="N185" s="2">
        <v>71167</v>
      </c>
      <c r="O185" s="2" t="str">
        <f>IF(TBL_Employees[[#This Row],[ Annual Salary]]&lt;70000,"Low Income",IF(AND(TBL_Employees[[#This Row],[ Annual Salary]]&gt;=70000,TBL_Employees[[#This Row],[ Annual Salary]]&lt;=140000),"Middle Income","High Income" ))</f>
        <v>Middle Income</v>
      </c>
      <c r="P185" s="3">
        <v>0</v>
      </c>
      <c r="Q185" s="13">
        <f>TBL_Employees[[#This Row],[Bonus %]]*TBL_Employees[[#This Row],[ Annual Salary]]</f>
        <v>0</v>
      </c>
      <c r="R185" t="s">
        <v>18</v>
      </c>
      <c r="S185" t="s">
        <v>28</v>
      </c>
      <c r="T185" s="1" t="s">
        <v>20</v>
      </c>
      <c r="U185" t="str">
        <f>IF(TBL_Employees[[#This Row],[Exit Date]]="","Employed","Resign")</f>
        <v>Employed</v>
      </c>
    </row>
    <row r="186" spans="1:21" x14ac:dyDescent="0.35">
      <c r="A186" t="s">
        <v>388</v>
      </c>
      <c r="B186" t="s">
        <v>1153</v>
      </c>
      <c r="C186" t="s">
        <v>39</v>
      </c>
      <c r="D186" t="s">
        <v>30</v>
      </c>
      <c r="E186" t="s">
        <v>31</v>
      </c>
      <c r="F186" t="s">
        <v>27</v>
      </c>
      <c r="G186" t="s">
        <v>50</v>
      </c>
      <c r="H186">
        <v>48</v>
      </c>
      <c r="I186" s="1">
        <v>43809</v>
      </c>
      <c r="J186" s="9">
        <f>DAY(TBL_Employees[[#This Row],[Hire Date]])</f>
        <v>10</v>
      </c>
      <c r="K186" s="9">
        <f>MONTH(TBL_Employees[[#This Row],[Hire Date]])</f>
        <v>12</v>
      </c>
      <c r="L186" s="9" t="str">
        <f>UPPER(TEXT(DATE(2025,TBL_Employees[[#This Row],[Month]],1), "mmm"))</f>
        <v>DEC</v>
      </c>
      <c r="M186" s="11">
        <f>YEAR(TBL_Employees[[#This Row],[Hire Date]])</f>
        <v>2019</v>
      </c>
      <c r="N186" s="2">
        <v>183113</v>
      </c>
      <c r="O186" s="2" t="str">
        <f>IF(TBL_Employees[[#This Row],[ Annual Salary]]&lt;70000,"Low Income",IF(AND(TBL_Employees[[#This Row],[ Annual Salary]]&gt;=70000,TBL_Employees[[#This Row],[ Annual Salary]]&lt;=140000),"Middle Income","High Income" ))</f>
        <v>High Income</v>
      </c>
      <c r="P186" s="3">
        <v>0.24</v>
      </c>
      <c r="Q186" s="13">
        <f>TBL_Employees[[#This Row],[Bonus %]]*TBL_Employees[[#This Row],[ Annual Salary]]</f>
        <v>43947.119999999995</v>
      </c>
      <c r="R186" t="s">
        <v>51</v>
      </c>
      <c r="S186" t="s">
        <v>65</v>
      </c>
      <c r="T186" s="1" t="s">
        <v>20</v>
      </c>
      <c r="U186" t="str">
        <f>IF(TBL_Employees[[#This Row],[Exit Date]]="","Employed","Resign")</f>
        <v>Employed</v>
      </c>
    </row>
    <row r="187" spans="1:21" x14ac:dyDescent="0.35">
      <c r="A187" t="s">
        <v>625</v>
      </c>
      <c r="B187" t="s">
        <v>1158</v>
      </c>
      <c r="C187" t="s">
        <v>29</v>
      </c>
      <c r="D187" t="s">
        <v>30</v>
      </c>
      <c r="E187" t="s">
        <v>35</v>
      </c>
      <c r="F187" t="s">
        <v>16</v>
      </c>
      <c r="G187" t="s">
        <v>23</v>
      </c>
      <c r="H187">
        <v>50</v>
      </c>
      <c r="I187" s="1">
        <v>37446</v>
      </c>
      <c r="J187" s="9">
        <f>DAY(TBL_Employees[[#This Row],[Hire Date]])</f>
        <v>9</v>
      </c>
      <c r="K187" s="9">
        <f>MONTH(TBL_Employees[[#This Row],[Hire Date]])</f>
        <v>7</v>
      </c>
      <c r="L187" s="9" t="str">
        <f>UPPER(TEXT(DATE(2025,TBL_Employees[[#This Row],[Month]],1), "mmm"))</f>
        <v>JUL</v>
      </c>
      <c r="M187" s="11">
        <f>YEAR(TBL_Employees[[#This Row],[Hire Date]])</f>
        <v>2002</v>
      </c>
      <c r="N187" s="2">
        <v>92209</v>
      </c>
      <c r="O187" s="2" t="str">
        <f>IF(TBL_Employees[[#This Row],[ Annual Salary]]&lt;70000,"Low Income",IF(AND(TBL_Employees[[#This Row],[ Annual Salary]]&gt;=70000,TBL_Employees[[#This Row],[ Annual Salary]]&lt;=140000),"Middle Income","High Income" ))</f>
        <v>Middle Income</v>
      </c>
      <c r="P187" s="3">
        <v>0</v>
      </c>
      <c r="Q187" s="13">
        <f>TBL_Employees[[#This Row],[Bonus %]]*TBL_Employees[[#This Row],[ Annual Salary]]</f>
        <v>0</v>
      </c>
      <c r="R187" t="s">
        <v>32</v>
      </c>
      <c r="S187" t="s">
        <v>73</v>
      </c>
      <c r="T187" s="1" t="s">
        <v>20</v>
      </c>
      <c r="U187" t="str">
        <f>IF(TBL_Employees[[#This Row],[Exit Date]]="","Employed","Resign")</f>
        <v>Employed</v>
      </c>
    </row>
    <row r="188" spans="1:21" x14ac:dyDescent="0.35">
      <c r="A188" t="s">
        <v>302</v>
      </c>
      <c r="B188" t="s">
        <v>1165</v>
      </c>
      <c r="C188" t="s">
        <v>128</v>
      </c>
      <c r="D188" t="s">
        <v>30</v>
      </c>
      <c r="E188" t="s">
        <v>43</v>
      </c>
      <c r="F188" t="s">
        <v>16</v>
      </c>
      <c r="G188" t="s">
        <v>50</v>
      </c>
      <c r="H188">
        <v>59</v>
      </c>
      <c r="I188" s="1">
        <v>41898</v>
      </c>
      <c r="J188" s="9">
        <f>DAY(TBL_Employees[[#This Row],[Hire Date]])</f>
        <v>16</v>
      </c>
      <c r="K188" s="9">
        <f>MONTH(TBL_Employees[[#This Row],[Hire Date]])</f>
        <v>9</v>
      </c>
      <c r="L188" s="9" t="str">
        <f>UPPER(TEXT(DATE(2025,TBL_Employees[[#This Row],[Month]],1), "mmm"))</f>
        <v>SEP</v>
      </c>
      <c r="M188" s="11">
        <f>YEAR(TBL_Employees[[#This Row],[Hire Date]])</f>
        <v>2014</v>
      </c>
      <c r="N188" s="2">
        <v>69578</v>
      </c>
      <c r="O188" s="2" t="str">
        <f>IF(TBL_Employees[[#This Row],[ Annual Salary]]&lt;70000,"Low Income",IF(AND(TBL_Employees[[#This Row],[ Annual Salary]]&gt;=70000,TBL_Employees[[#This Row],[ Annual Salary]]&lt;=140000),"Middle Income","High Income" ))</f>
        <v>Low Income</v>
      </c>
      <c r="P188" s="3">
        <v>0</v>
      </c>
      <c r="Q188" s="13">
        <f>TBL_Employees[[#This Row],[Bonus %]]*TBL_Employees[[#This Row],[ Annual Salary]]</f>
        <v>0</v>
      </c>
      <c r="R188" t="s">
        <v>51</v>
      </c>
      <c r="S188" t="s">
        <v>65</v>
      </c>
      <c r="T188" s="1" t="s">
        <v>20</v>
      </c>
      <c r="U188" t="str">
        <f>IF(TBL_Employees[[#This Row],[Exit Date]]="","Employed","Resign")</f>
        <v>Employed</v>
      </c>
    </row>
    <row r="189" spans="1:21" x14ac:dyDescent="0.35">
      <c r="A189" t="s">
        <v>106</v>
      </c>
      <c r="B189" t="s">
        <v>1168</v>
      </c>
      <c r="C189" t="s">
        <v>128</v>
      </c>
      <c r="D189" t="s">
        <v>30</v>
      </c>
      <c r="E189" t="s">
        <v>43</v>
      </c>
      <c r="F189" t="s">
        <v>16</v>
      </c>
      <c r="G189" t="s">
        <v>50</v>
      </c>
      <c r="H189">
        <v>42</v>
      </c>
      <c r="I189" s="1">
        <v>44232</v>
      </c>
      <c r="J189" s="9">
        <f>DAY(TBL_Employees[[#This Row],[Hire Date]])</f>
        <v>5</v>
      </c>
      <c r="K189" s="9">
        <f>MONTH(TBL_Employees[[#This Row],[Hire Date]])</f>
        <v>2</v>
      </c>
      <c r="L189" s="9" t="str">
        <f>UPPER(TEXT(DATE(2025,TBL_Employees[[#This Row],[Month]],1), "mmm"))</f>
        <v>FEB</v>
      </c>
      <c r="M189" s="11">
        <f>YEAR(TBL_Employees[[#This Row],[Hire Date]])</f>
        <v>2021</v>
      </c>
      <c r="N189" s="2">
        <v>65507</v>
      </c>
      <c r="O189" s="2" t="str">
        <f>IF(TBL_Employees[[#This Row],[ Annual Salary]]&lt;70000,"Low Income",IF(AND(TBL_Employees[[#This Row],[ Annual Salary]]&gt;=70000,TBL_Employees[[#This Row],[ Annual Salary]]&lt;=140000),"Middle Income","High Income" ))</f>
        <v>Low Income</v>
      </c>
      <c r="P189" s="3">
        <v>0</v>
      </c>
      <c r="Q189" s="13">
        <f>TBL_Employees[[#This Row],[Bonus %]]*TBL_Employees[[#This Row],[ Annual Salary]]</f>
        <v>0</v>
      </c>
      <c r="R189" t="s">
        <v>51</v>
      </c>
      <c r="S189" t="s">
        <v>80</v>
      </c>
      <c r="T189" s="1" t="s">
        <v>20</v>
      </c>
      <c r="U189" t="str">
        <f>IF(TBL_Employees[[#This Row],[Exit Date]]="","Employed","Resign")</f>
        <v>Employed</v>
      </c>
    </row>
    <row r="190" spans="1:21" x14ac:dyDescent="0.35">
      <c r="A190" t="s">
        <v>1201</v>
      </c>
      <c r="B190" t="s">
        <v>1202</v>
      </c>
      <c r="C190" t="s">
        <v>128</v>
      </c>
      <c r="D190" t="s">
        <v>30</v>
      </c>
      <c r="E190" t="s">
        <v>31</v>
      </c>
      <c r="F190" t="s">
        <v>16</v>
      </c>
      <c r="G190" t="s">
        <v>17</v>
      </c>
      <c r="H190">
        <v>39</v>
      </c>
      <c r="I190" s="1">
        <v>43536</v>
      </c>
      <c r="J190" s="9">
        <f>DAY(TBL_Employees[[#This Row],[Hire Date]])</f>
        <v>12</v>
      </c>
      <c r="K190" s="9">
        <f>MONTH(TBL_Employees[[#This Row],[Hire Date]])</f>
        <v>3</v>
      </c>
      <c r="L190" s="9" t="str">
        <f>UPPER(TEXT(DATE(2025,TBL_Employees[[#This Row],[Month]],1), "mmm"))</f>
        <v>MAR</v>
      </c>
      <c r="M190" s="11">
        <f>YEAR(TBL_Employees[[#This Row],[Hire Date]])</f>
        <v>2019</v>
      </c>
      <c r="N190" s="2">
        <v>62644</v>
      </c>
      <c r="O190" s="2" t="str">
        <f>IF(TBL_Employees[[#This Row],[ Annual Salary]]&lt;70000,"Low Income",IF(AND(TBL_Employees[[#This Row],[ Annual Salary]]&gt;=70000,TBL_Employees[[#This Row],[ Annual Salary]]&lt;=140000),"Middle Income","High Income" ))</f>
        <v>Low Income</v>
      </c>
      <c r="P190" s="3">
        <v>0</v>
      </c>
      <c r="Q190" s="13">
        <f>TBL_Employees[[#This Row],[Bonus %]]*TBL_Employees[[#This Row],[ Annual Salary]]</f>
        <v>0</v>
      </c>
      <c r="R190" t="s">
        <v>18</v>
      </c>
      <c r="S190" t="s">
        <v>62</v>
      </c>
      <c r="T190" s="1" t="s">
        <v>20</v>
      </c>
      <c r="U190" t="str">
        <f>IF(TBL_Employees[[#This Row],[Exit Date]]="","Employed","Resign")</f>
        <v>Employed</v>
      </c>
    </row>
    <row r="191" spans="1:21" x14ac:dyDescent="0.35">
      <c r="A191" t="s">
        <v>1204</v>
      </c>
      <c r="B191" t="s">
        <v>1205</v>
      </c>
      <c r="C191" t="s">
        <v>85</v>
      </c>
      <c r="D191" t="s">
        <v>30</v>
      </c>
      <c r="E191" t="s">
        <v>35</v>
      </c>
      <c r="F191" t="s">
        <v>16</v>
      </c>
      <c r="G191" t="s">
        <v>50</v>
      </c>
      <c r="H191">
        <v>30</v>
      </c>
      <c r="I191" s="1">
        <v>42516</v>
      </c>
      <c r="J191" s="9">
        <f>DAY(TBL_Employees[[#This Row],[Hire Date]])</f>
        <v>26</v>
      </c>
      <c r="K191" s="9">
        <f>MONTH(TBL_Employees[[#This Row],[Hire Date]])</f>
        <v>5</v>
      </c>
      <c r="L191" s="9" t="str">
        <f>UPPER(TEXT(DATE(2025,TBL_Employees[[#This Row],[Month]],1), "mmm"))</f>
        <v>MAY</v>
      </c>
      <c r="M191" s="11">
        <f>YEAR(TBL_Employees[[#This Row],[Hire Date]])</f>
        <v>2016</v>
      </c>
      <c r="N191" s="2">
        <v>91134</v>
      </c>
      <c r="O191" s="2" t="str">
        <f>IF(TBL_Employees[[#This Row],[ Annual Salary]]&lt;70000,"Low Income",IF(AND(TBL_Employees[[#This Row],[ Annual Salary]]&gt;=70000,TBL_Employees[[#This Row],[ Annual Salary]]&lt;=140000),"Middle Income","High Income" ))</f>
        <v>Middle Income</v>
      </c>
      <c r="P191" s="3">
        <v>0</v>
      </c>
      <c r="Q191" s="13">
        <f>TBL_Employees[[#This Row],[Bonus %]]*TBL_Employees[[#This Row],[ Annual Salary]]</f>
        <v>0</v>
      </c>
      <c r="R191" t="s">
        <v>51</v>
      </c>
      <c r="S191" t="s">
        <v>52</v>
      </c>
      <c r="T191" s="1" t="s">
        <v>20</v>
      </c>
      <c r="U191" t="str">
        <f>IF(TBL_Employees[[#This Row],[Exit Date]]="","Employed","Resign")</f>
        <v>Employed</v>
      </c>
    </row>
    <row r="192" spans="1:21" x14ac:dyDescent="0.35">
      <c r="A192" t="s">
        <v>363</v>
      </c>
      <c r="B192" t="s">
        <v>1238</v>
      </c>
      <c r="C192" t="s">
        <v>29</v>
      </c>
      <c r="D192" t="s">
        <v>30</v>
      </c>
      <c r="E192" t="s">
        <v>43</v>
      </c>
      <c r="F192" t="s">
        <v>27</v>
      </c>
      <c r="G192" t="s">
        <v>23</v>
      </c>
      <c r="H192">
        <v>29</v>
      </c>
      <c r="I192" s="1">
        <v>44515</v>
      </c>
      <c r="J192" s="9">
        <f>DAY(TBL_Employees[[#This Row],[Hire Date]])</f>
        <v>15</v>
      </c>
      <c r="K192" s="9">
        <f>MONTH(TBL_Employees[[#This Row],[Hire Date]])</f>
        <v>11</v>
      </c>
      <c r="L192" s="9" t="str">
        <f>UPPER(TEXT(DATE(2025,TBL_Employees[[#This Row],[Month]],1), "mmm"))</f>
        <v>NOV</v>
      </c>
      <c r="M192" s="11">
        <f>YEAR(TBL_Employees[[#This Row],[Hire Date]])</f>
        <v>2021</v>
      </c>
      <c r="N192" s="2">
        <v>91782</v>
      </c>
      <c r="O192" s="2" t="str">
        <f>IF(TBL_Employees[[#This Row],[ Annual Salary]]&lt;70000,"Low Income",IF(AND(TBL_Employees[[#This Row],[ Annual Salary]]&gt;=70000,TBL_Employees[[#This Row],[ Annual Salary]]&lt;=140000),"Middle Income","High Income" ))</f>
        <v>Middle Income</v>
      </c>
      <c r="P192" s="3">
        <v>0</v>
      </c>
      <c r="Q192" s="13">
        <f>TBL_Employees[[#This Row],[Bonus %]]*TBL_Employees[[#This Row],[ Annual Salary]]</f>
        <v>0</v>
      </c>
      <c r="R192" t="s">
        <v>32</v>
      </c>
      <c r="S192" t="s">
        <v>79</v>
      </c>
      <c r="T192" s="1" t="s">
        <v>20</v>
      </c>
      <c r="U192" t="str">
        <f>IF(TBL_Employees[[#This Row],[Exit Date]]="","Employed","Resign")</f>
        <v>Employed</v>
      </c>
    </row>
    <row r="193" spans="1:21" x14ac:dyDescent="0.35">
      <c r="A193" t="s">
        <v>1251</v>
      </c>
      <c r="B193" t="s">
        <v>1252</v>
      </c>
      <c r="C193" t="s">
        <v>58</v>
      </c>
      <c r="D193" t="s">
        <v>30</v>
      </c>
      <c r="E193" t="s">
        <v>43</v>
      </c>
      <c r="F193" t="s">
        <v>16</v>
      </c>
      <c r="G193" t="s">
        <v>17</v>
      </c>
      <c r="H193">
        <v>28</v>
      </c>
      <c r="I193" s="1">
        <v>43418</v>
      </c>
      <c r="J193" s="9">
        <f>DAY(TBL_Employees[[#This Row],[Hire Date]])</f>
        <v>14</v>
      </c>
      <c r="K193" s="9">
        <f>MONTH(TBL_Employees[[#This Row],[Hire Date]])</f>
        <v>11</v>
      </c>
      <c r="L193" s="9" t="str">
        <f>UPPER(TEXT(DATE(2025,TBL_Employees[[#This Row],[Month]],1), "mmm"))</f>
        <v>NOV</v>
      </c>
      <c r="M193" s="11">
        <f>YEAR(TBL_Employees[[#This Row],[Hire Date]])</f>
        <v>2018</v>
      </c>
      <c r="N193" s="2">
        <v>115854</v>
      </c>
      <c r="O193" s="2" t="str">
        <f>IF(TBL_Employees[[#This Row],[ Annual Salary]]&lt;70000,"Low Income",IF(AND(TBL_Employees[[#This Row],[ Annual Salary]]&gt;=70000,TBL_Employees[[#This Row],[ Annual Salary]]&lt;=140000),"Middle Income","High Income" ))</f>
        <v>Middle Income</v>
      </c>
      <c r="P193" s="3">
        <v>0</v>
      </c>
      <c r="Q193" s="13">
        <f>TBL_Employees[[#This Row],[Bonus %]]*TBL_Employees[[#This Row],[ Annual Salary]]</f>
        <v>0</v>
      </c>
      <c r="R193" t="s">
        <v>18</v>
      </c>
      <c r="S193" t="s">
        <v>38</v>
      </c>
      <c r="T193" s="1" t="s">
        <v>20</v>
      </c>
      <c r="U193" t="str">
        <f>IF(TBL_Employees[[#This Row],[Exit Date]]="","Employed","Resign")</f>
        <v>Employed</v>
      </c>
    </row>
    <row r="194" spans="1:21" x14ac:dyDescent="0.35">
      <c r="A194" t="s">
        <v>337</v>
      </c>
      <c r="B194" t="s">
        <v>1268</v>
      </c>
      <c r="C194" t="s">
        <v>85</v>
      </c>
      <c r="D194" t="s">
        <v>30</v>
      </c>
      <c r="E194" t="s">
        <v>35</v>
      </c>
      <c r="F194" t="s">
        <v>27</v>
      </c>
      <c r="G194" t="s">
        <v>23</v>
      </c>
      <c r="H194">
        <v>60</v>
      </c>
      <c r="I194" s="1">
        <v>39944</v>
      </c>
      <c r="J194" s="9">
        <f>DAY(TBL_Employees[[#This Row],[Hire Date]])</f>
        <v>11</v>
      </c>
      <c r="K194" s="9">
        <f>MONTH(TBL_Employees[[#This Row],[Hire Date]])</f>
        <v>5</v>
      </c>
      <c r="L194" s="9" t="str">
        <f>UPPER(TEXT(DATE(2025,TBL_Employees[[#This Row],[Month]],1), "mmm"))</f>
        <v>MAY</v>
      </c>
      <c r="M194" s="11">
        <f>YEAR(TBL_Employees[[#This Row],[Hire Date]])</f>
        <v>2009</v>
      </c>
      <c r="N194" s="2">
        <v>62239</v>
      </c>
      <c r="O194" s="2" t="str">
        <f>IF(TBL_Employees[[#This Row],[ Annual Salary]]&lt;70000,"Low Income",IF(AND(TBL_Employees[[#This Row],[ Annual Salary]]&gt;=70000,TBL_Employees[[#This Row],[ Annual Salary]]&lt;=140000),"Middle Income","High Income" ))</f>
        <v>Low Income</v>
      </c>
      <c r="P194" s="3">
        <v>0</v>
      </c>
      <c r="Q194" s="13">
        <f>TBL_Employees[[#This Row],[Bonus %]]*TBL_Employees[[#This Row],[ Annual Salary]]</f>
        <v>0</v>
      </c>
      <c r="R194" t="s">
        <v>32</v>
      </c>
      <c r="S194" t="s">
        <v>59</v>
      </c>
      <c r="T194" s="1" t="s">
        <v>20</v>
      </c>
      <c r="U194" t="str">
        <f>IF(TBL_Employees[[#This Row],[Exit Date]]="","Employed","Resign")</f>
        <v>Employed</v>
      </c>
    </row>
    <row r="195" spans="1:21" x14ac:dyDescent="0.35">
      <c r="A195" t="s">
        <v>191</v>
      </c>
      <c r="B195" t="s">
        <v>1269</v>
      </c>
      <c r="C195" t="s">
        <v>96</v>
      </c>
      <c r="D195" t="s">
        <v>30</v>
      </c>
      <c r="E195" t="s">
        <v>31</v>
      </c>
      <c r="F195" t="s">
        <v>27</v>
      </c>
      <c r="G195" t="s">
        <v>50</v>
      </c>
      <c r="H195">
        <v>45</v>
      </c>
      <c r="I195" s="1">
        <v>43217</v>
      </c>
      <c r="J195" s="9">
        <f>DAY(TBL_Employees[[#This Row],[Hire Date]])</f>
        <v>27</v>
      </c>
      <c r="K195" s="9">
        <f>MONTH(TBL_Employees[[#This Row],[Hire Date]])</f>
        <v>4</v>
      </c>
      <c r="L195" s="9" t="str">
        <f>UPPER(TEXT(DATE(2025,TBL_Employees[[#This Row],[Month]],1), "mmm"))</f>
        <v>APR</v>
      </c>
      <c r="M195" s="11">
        <f>YEAR(TBL_Employees[[#This Row],[Hire Date]])</f>
        <v>2018</v>
      </c>
      <c r="N195" s="2">
        <v>115490</v>
      </c>
      <c r="O195" s="2" t="str">
        <f>IF(TBL_Employees[[#This Row],[ Annual Salary]]&lt;70000,"Low Income",IF(AND(TBL_Employees[[#This Row],[ Annual Salary]]&gt;=70000,TBL_Employees[[#This Row],[ Annual Salary]]&lt;=140000),"Middle Income","High Income" ))</f>
        <v>Middle Income</v>
      </c>
      <c r="P195" s="3">
        <v>0.12</v>
      </c>
      <c r="Q195" s="13">
        <f>TBL_Employees[[#This Row],[Bonus %]]*TBL_Employees[[#This Row],[ Annual Salary]]</f>
        <v>13858.8</v>
      </c>
      <c r="R195" t="s">
        <v>18</v>
      </c>
      <c r="S195" t="s">
        <v>19</v>
      </c>
      <c r="T195" s="1" t="s">
        <v>20</v>
      </c>
      <c r="U195" t="str">
        <f>IF(TBL_Employees[[#This Row],[Exit Date]]="","Employed","Resign")</f>
        <v>Employed</v>
      </c>
    </row>
    <row r="196" spans="1:21" x14ac:dyDescent="0.35">
      <c r="A196" t="s">
        <v>1276</v>
      </c>
      <c r="B196" t="s">
        <v>1277</v>
      </c>
      <c r="C196" t="s">
        <v>83</v>
      </c>
      <c r="D196" t="s">
        <v>30</v>
      </c>
      <c r="E196" t="s">
        <v>43</v>
      </c>
      <c r="F196" t="s">
        <v>16</v>
      </c>
      <c r="G196" t="s">
        <v>17</v>
      </c>
      <c r="H196">
        <v>48</v>
      </c>
      <c r="I196" s="1">
        <v>41907</v>
      </c>
      <c r="J196" s="9">
        <f>DAY(TBL_Employees[[#This Row],[Hire Date]])</f>
        <v>25</v>
      </c>
      <c r="K196" s="9">
        <f>MONTH(TBL_Employees[[#This Row],[Hire Date]])</f>
        <v>9</v>
      </c>
      <c r="L196" s="9" t="str">
        <f>UPPER(TEXT(DATE(2025,TBL_Employees[[#This Row],[Month]],1), "mmm"))</f>
        <v>SEP</v>
      </c>
      <c r="M196" s="11">
        <f>YEAR(TBL_Employees[[#This Row],[Hire Date]])</f>
        <v>2014</v>
      </c>
      <c r="N196" s="2">
        <v>96693</v>
      </c>
      <c r="O196" s="2" t="str">
        <f>IF(TBL_Employees[[#This Row],[ Annual Salary]]&lt;70000,"Low Income",IF(AND(TBL_Employees[[#This Row],[ Annual Salary]]&gt;=70000,TBL_Employees[[#This Row],[ Annual Salary]]&lt;=140000),"Middle Income","High Income" ))</f>
        <v>Middle Income</v>
      </c>
      <c r="P196" s="3">
        <v>0</v>
      </c>
      <c r="Q196" s="13">
        <f>TBL_Employees[[#This Row],[Bonus %]]*TBL_Employees[[#This Row],[ Annual Salary]]</f>
        <v>0</v>
      </c>
      <c r="R196" t="s">
        <v>18</v>
      </c>
      <c r="S196" t="s">
        <v>19</v>
      </c>
      <c r="T196" s="1" t="s">
        <v>20</v>
      </c>
      <c r="U196" t="str">
        <f>IF(TBL_Employees[[#This Row],[Exit Date]]="","Employed","Resign")</f>
        <v>Employed</v>
      </c>
    </row>
    <row r="197" spans="1:21" x14ac:dyDescent="0.35">
      <c r="A197" t="s">
        <v>1278</v>
      </c>
      <c r="B197" t="s">
        <v>1279</v>
      </c>
      <c r="C197" t="s">
        <v>57</v>
      </c>
      <c r="D197" t="s">
        <v>30</v>
      </c>
      <c r="E197" t="s">
        <v>43</v>
      </c>
      <c r="F197" t="s">
        <v>16</v>
      </c>
      <c r="G197" t="s">
        <v>50</v>
      </c>
      <c r="H197">
        <v>48</v>
      </c>
      <c r="I197" s="1">
        <v>39991</v>
      </c>
      <c r="J197" s="9">
        <f>DAY(TBL_Employees[[#This Row],[Hire Date]])</f>
        <v>27</v>
      </c>
      <c r="K197" s="9">
        <f>MONTH(TBL_Employees[[#This Row],[Hire Date]])</f>
        <v>6</v>
      </c>
      <c r="L197" s="9" t="str">
        <f>UPPER(TEXT(DATE(2025,TBL_Employees[[#This Row],[Month]],1), "mmm"))</f>
        <v>JUN</v>
      </c>
      <c r="M197" s="11">
        <f>YEAR(TBL_Employees[[#This Row],[Hire Date]])</f>
        <v>2009</v>
      </c>
      <c r="N197" s="2">
        <v>82907</v>
      </c>
      <c r="O197" s="2" t="str">
        <f>IF(TBL_Employees[[#This Row],[ Annual Salary]]&lt;70000,"Low Income",IF(AND(TBL_Employees[[#This Row],[ Annual Salary]]&gt;=70000,TBL_Employees[[#This Row],[ Annual Salary]]&lt;=140000),"Middle Income","High Income" ))</f>
        <v>Middle Income</v>
      </c>
      <c r="P197" s="3">
        <v>0</v>
      </c>
      <c r="Q197" s="13">
        <f>TBL_Employees[[#This Row],[Bonus %]]*TBL_Employees[[#This Row],[ Annual Salary]]</f>
        <v>0</v>
      </c>
      <c r="R197" t="s">
        <v>18</v>
      </c>
      <c r="S197" t="s">
        <v>62</v>
      </c>
      <c r="T197" s="1" t="s">
        <v>20</v>
      </c>
      <c r="U197" t="str">
        <f>IF(TBL_Employees[[#This Row],[Exit Date]]="","Employed","Resign")</f>
        <v>Employed</v>
      </c>
    </row>
    <row r="198" spans="1:21" x14ac:dyDescent="0.35">
      <c r="A198" t="s">
        <v>1281</v>
      </c>
      <c r="B198" t="s">
        <v>1282</v>
      </c>
      <c r="C198" t="s">
        <v>29</v>
      </c>
      <c r="D198" t="s">
        <v>30</v>
      </c>
      <c r="E198" t="s">
        <v>15</v>
      </c>
      <c r="F198" t="s">
        <v>27</v>
      </c>
      <c r="G198" t="s">
        <v>50</v>
      </c>
      <c r="H198">
        <v>41</v>
      </c>
      <c r="I198" s="1">
        <v>40929</v>
      </c>
      <c r="J198" s="9">
        <f>DAY(TBL_Employees[[#This Row],[Hire Date]])</f>
        <v>21</v>
      </c>
      <c r="K198" s="9">
        <f>MONTH(TBL_Employees[[#This Row],[Hire Date]])</f>
        <v>1</v>
      </c>
      <c r="L198" s="9" t="str">
        <f>UPPER(TEXT(DATE(2025,TBL_Employees[[#This Row],[Month]],1), "mmm"))</f>
        <v>JAN</v>
      </c>
      <c r="M198" s="11">
        <f>YEAR(TBL_Employees[[#This Row],[Hire Date]])</f>
        <v>2012</v>
      </c>
      <c r="N198" s="2">
        <v>94658</v>
      </c>
      <c r="O198" s="2" t="str">
        <f>IF(TBL_Employees[[#This Row],[ Annual Salary]]&lt;70000,"Low Income",IF(AND(TBL_Employees[[#This Row],[ Annual Salary]]&gt;=70000,TBL_Employees[[#This Row],[ Annual Salary]]&lt;=140000),"Middle Income","High Income" ))</f>
        <v>Middle Income</v>
      </c>
      <c r="P198" s="3">
        <v>0</v>
      </c>
      <c r="Q198" s="13">
        <f>TBL_Employees[[#This Row],[Bonus %]]*TBL_Employees[[#This Row],[ Annual Salary]]</f>
        <v>0</v>
      </c>
      <c r="R198" t="s">
        <v>18</v>
      </c>
      <c r="S198" t="s">
        <v>44</v>
      </c>
      <c r="T198" s="1" t="s">
        <v>20</v>
      </c>
      <c r="U198" t="str">
        <f>IF(TBL_Employees[[#This Row],[Exit Date]]="","Employed","Resign")</f>
        <v>Employed</v>
      </c>
    </row>
    <row r="199" spans="1:21" x14ac:dyDescent="0.35">
      <c r="A199" t="s">
        <v>1283</v>
      </c>
      <c r="B199" t="s">
        <v>1284</v>
      </c>
      <c r="C199" t="s">
        <v>29</v>
      </c>
      <c r="D199" t="s">
        <v>30</v>
      </c>
      <c r="E199" t="s">
        <v>15</v>
      </c>
      <c r="F199" t="s">
        <v>27</v>
      </c>
      <c r="G199" t="s">
        <v>23</v>
      </c>
      <c r="H199">
        <v>55</v>
      </c>
      <c r="I199" s="1">
        <v>40663</v>
      </c>
      <c r="J199" s="9">
        <f>DAY(TBL_Employees[[#This Row],[Hire Date]])</f>
        <v>30</v>
      </c>
      <c r="K199" s="9">
        <f>MONTH(TBL_Employees[[#This Row],[Hire Date]])</f>
        <v>4</v>
      </c>
      <c r="L199" s="9" t="str">
        <f>UPPER(TEXT(DATE(2025,TBL_Employees[[#This Row],[Month]],1), "mmm"))</f>
        <v>APR</v>
      </c>
      <c r="M199" s="11">
        <f>YEAR(TBL_Employees[[#This Row],[Hire Date]])</f>
        <v>2011</v>
      </c>
      <c r="N199" s="2">
        <v>89419</v>
      </c>
      <c r="O199" s="2" t="str">
        <f>IF(TBL_Employees[[#This Row],[ Annual Salary]]&lt;70000,"Low Income",IF(AND(TBL_Employees[[#This Row],[ Annual Salary]]&gt;=70000,TBL_Employees[[#This Row],[ Annual Salary]]&lt;=140000),"Middle Income","High Income" ))</f>
        <v>Middle Income</v>
      </c>
      <c r="P199" s="3">
        <v>0</v>
      </c>
      <c r="Q199" s="13">
        <f>TBL_Employees[[#This Row],[Bonus %]]*TBL_Employees[[#This Row],[ Annual Salary]]</f>
        <v>0</v>
      </c>
      <c r="R199" t="s">
        <v>32</v>
      </c>
      <c r="S199" t="s">
        <v>73</v>
      </c>
      <c r="T199" s="1" t="s">
        <v>20</v>
      </c>
      <c r="U199" t="str">
        <f>IF(TBL_Employees[[#This Row],[Exit Date]]="","Employed","Resign")</f>
        <v>Employed</v>
      </c>
    </row>
    <row r="200" spans="1:21" x14ac:dyDescent="0.35">
      <c r="A200" t="s">
        <v>387</v>
      </c>
      <c r="B200" t="s">
        <v>1298</v>
      </c>
      <c r="C200" t="s">
        <v>39</v>
      </c>
      <c r="D200" t="s">
        <v>30</v>
      </c>
      <c r="E200" t="s">
        <v>31</v>
      </c>
      <c r="F200" t="s">
        <v>16</v>
      </c>
      <c r="G200" t="s">
        <v>50</v>
      </c>
      <c r="H200">
        <v>27</v>
      </c>
      <c r="I200" s="1">
        <v>43441</v>
      </c>
      <c r="J200" s="9">
        <f>DAY(TBL_Employees[[#This Row],[Hire Date]])</f>
        <v>7</v>
      </c>
      <c r="K200" s="9">
        <f>MONTH(TBL_Employees[[#This Row],[Hire Date]])</f>
        <v>12</v>
      </c>
      <c r="L200" s="9" t="str">
        <f>UPPER(TEXT(DATE(2025,TBL_Employees[[#This Row],[Month]],1), "mmm"))</f>
        <v>DEC</v>
      </c>
      <c r="M200" s="11">
        <f>YEAR(TBL_Employees[[#This Row],[Hire Date]])</f>
        <v>2018</v>
      </c>
      <c r="N200" s="2">
        <v>170164</v>
      </c>
      <c r="O200" s="2" t="str">
        <f>IF(TBL_Employees[[#This Row],[ Annual Salary]]&lt;70000,"Low Income",IF(AND(TBL_Employees[[#This Row],[ Annual Salary]]&gt;=70000,TBL_Employees[[#This Row],[ Annual Salary]]&lt;=140000),"Middle Income","High Income" ))</f>
        <v>High Income</v>
      </c>
      <c r="P200" s="3">
        <v>0.17</v>
      </c>
      <c r="Q200" s="13">
        <f>TBL_Employees[[#This Row],[Bonus %]]*TBL_Employees[[#This Row],[ Annual Salary]]</f>
        <v>28927.88</v>
      </c>
      <c r="R200" t="s">
        <v>18</v>
      </c>
      <c r="S200" t="s">
        <v>24</v>
      </c>
      <c r="T200" s="1" t="s">
        <v>20</v>
      </c>
      <c r="U200" t="str">
        <f>IF(TBL_Employees[[#This Row],[Exit Date]]="","Employed","Resign")</f>
        <v>Employed</v>
      </c>
    </row>
    <row r="201" spans="1:21" x14ac:dyDescent="0.35">
      <c r="A201" t="s">
        <v>157</v>
      </c>
      <c r="B201" t="s">
        <v>1302</v>
      </c>
      <c r="C201" t="s">
        <v>128</v>
      </c>
      <c r="D201" t="s">
        <v>30</v>
      </c>
      <c r="E201" t="s">
        <v>35</v>
      </c>
      <c r="F201" t="s">
        <v>27</v>
      </c>
      <c r="G201" t="s">
        <v>23</v>
      </c>
      <c r="H201">
        <v>60</v>
      </c>
      <c r="I201" s="1">
        <v>33890</v>
      </c>
      <c r="J201" s="9">
        <f>DAY(TBL_Employees[[#This Row],[Hire Date]])</f>
        <v>13</v>
      </c>
      <c r="K201" s="9">
        <f>MONTH(TBL_Employees[[#This Row],[Hire Date]])</f>
        <v>10</v>
      </c>
      <c r="L201" s="9" t="str">
        <f>UPPER(TEXT(DATE(2025,TBL_Employees[[#This Row],[Month]],1), "mmm"))</f>
        <v>OCT</v>
      </c>
      <c r="M201" s="11">
        <f>YEAR(TBL_Employees[[#This Row],[Hire Date]])</f>
        <v>1992</v>
      </c>
      <c r="N201" s="2">
        <v>88213</v>
      </c>
      <c r="O201" s="2" t="str">
        <f>IF(TBL_Employees[[#This Row],[ Annual Salary]]&lt;70000,"Low Income",IF(AND(TBL_Employees[[#This Row],[ Annual Salary]]&gt;=70000,TBL_Employees[[#This Row],[ Annual Salary]]&lt;=140000),"Middle Income","High Income" ))</f>
        <v>Middle Income</v>
      </c>
      <c r="P201" s="3">
        <v>0</v>
      </c>
      <c r="Q201" s="13">
        <f>TBL_Employees[[#This Row],[Bonus %]]*TBL_Employees[[#This Row],[ Annual Salary]]</f>
        <v>0</v>
      </c>
      <c r="R201" t="s">
        <v>32</v>
      </c>
      <c r="S201" t="s">
        <v>79</v>
      </c>
      <c r="T201" s="1" t="s">
        <v>20</v>
      </c>
      <c r="U201" t="str">
        <f>IF(TBL_Employees[[#This Row],[Exit Date]]="","Employed","Resign")</f>
        <v>Employed</v>
      </c>
    </row>
    <row r="202" spans="1:21" x14ac:dyDescent="0.35">
      <c r="A202" t="s">
        <v>1305</v>
      </c>
      <c r="B202" t="s">
        <v>1306</v>
      </c>
      <c r="C202" t="s">
        <v>85</v>
      </c>
      <c r="D202" t="s">
        <v>30</v>
      </c>
      <c r="E202" t="s">
        <v>43</v>
      </c>
      <c r="F202" t="s">
        <v>27</v>
      </c>
      <c r="G202" t="s">
        <v>50</v>
      </c>
      <c r="H202">
        <v>62</v>
      </c>
      <c r="I202" s="1">
        <v>34616</v>
      </c>
      <c r="J202" s="9">
        <f>DAY(TBL_Employees[[#This Row],[Hire Date]])</f>
        <v>9</v>
      </c>
      <c r="K202" s="9">
        <f>MONTH(TBL_Employees[[#This Row],[Hire Date]])</f>
        <v>10</v>
      </c>
      <c r="L202" s="9" t="str">
        <f>UPPER(TEXT(DATE(2025,TBL_Employees[[#This Row],[Month]],1), "mmm"))</f>
        <v>OCT</v>
      </c>
      <c r="M202" s="11">
        <f>YEAR(TBL_Employees[[#This Row],[Hire Date]])</f>
        <v>1994</v>
      </c>
      <c r="N202" s="2">
        <v>98230</v>
      </c>
      <c r="O202" s="2" t="str">
        <f>IF(TBL_Employees[[#This Row],[ Annual Salary]]&lt;70000,"Low Income",IF(AND(TBL_Employees[[#This Row],[ Annual Salary]]&gt;=70000,TBL_Employees[[#This Row],[ Annual Salary]]&lt;=140000),"Middle Income","High Income" ))</f>
        <v>Middle Income</v>
      </c>
      <c r="P202" s="3">
        <v>0</v>
      </c>
      <c r="Q202" s="13">
        <f>TBL_Employees[[#This Row],[Bonus %]]*TBL_Employees[[#This Row],[ Annual Salary]]</f>
        <v>0</v>
      </c>
      <c r="R202" t="s">
        <v>18</v>
      </c>
      <c r="S202" t="s">
        <v>44</v>
      </c>
      <c r="T202" s="1" t="s">
        <v>20</v>
      </c>
      <c r="U202" t="str">
        <f>IF(TBL_Employees[[#This Row],[Exit Date]]="","Employed","Resign")</f>
        <v>Employed</v>
      </c>
    </row>
    <row r="203" spans="1:21" x14ac:dyDescent="0.35">
      <c r="A203" t="s">
        <v>1307</v>
      </c>
      <c r="B203" t="s">
        <v>1308</v>
      </c>
      <c r="C203" t="s">
        <v>57</v>
      </c>
      <c r="D203" t="s">
        <v>30</v>
      </c>
      <c r="E203" t="s">
        <v>15</v>
      </c>
      <c r="F203" t="s">
        <v>16</v>
      </c>
      <c r="G203" t="s">
        <v>23</v>
      </c>
      <c r="H203">
        <v>36</v>
      </c>
      <c r="I203" s="1">
        <v>43448</v>
      </c>
      <c r="J203" s="9">
        <f>DAY(TBL_Employees[[#This Row],[Hire Date]])</f>
        <v>14</v>
      </c>
      <c r="K203" s="9">
        <f>MONTH(TBL_Employees[[#This Row],[Hire Date]])</f>
        <v>12</v>
      </c>
      <c r="L203" s="9" t="str">
        <f>UPPER(TEXT(DATE(2025,TBL_Employees[[#This Row],[Month]],1), "mmm"))</f>
        <v>DEC</v>
      </c>
      <c r="M203" s="11">
        <f>YEAR(TBL_Employees[[#This Row],[Hire Date]])</f>
        <v>2018</v>
      </c>
      <c r="N203" s="2">
        <v>96757</v>
      </c>
      <c r="O203" s="2" t="str">
        <f>IF(TBL_Employees[[#This Row],[ Annual Salary]]&lt;70000,"Low Income",IF(AND(TBL_Employees[[#This Row],[ Annual Salary]]&gt;=70000,TBL_Employees[[#This Row],[ Annual Salary]]&lt;=140000),"Middle Income","High Income" ))</f>
        <v>Middle Income</v>
      </c>
      <c r="P203" s="3">
        <v>0</v>
      </c>
      <c r="Q203" s="13">
        <f>TBL_Employees[[#This Row],[Bonus %]]*TBL_Employees[[#This Row],[ Annual Salary]]</f>
        <v>0</v>
      </c>
      <c r="R203" t="s">
        <v>18</v>
      </c>
      <c r="S203" t="s">
        <v>28</v>
      </c>
      <c r="T203" s="1" t="s">
        <v>20</v>
      </c>
      <c r="U203" t="str">
        <f>IF(TBL_Employees[[#This Row],[Exit Date]]="","Employed","Resign")</f>
        <v>Employed</v>
      </c>
    </row>
    <row r="204" spans="1:21" x14ac:dyDescent="0.35">
      <c r="A204" t="s">
        <v>1320</v>
      </c>
      <c r="B204" t="s">
        <v>1321</v>
      </c>
      <c r="C204" t="s">
        <v>39</v>
      </c>
      <c r="D204" t="s">
        <v>30</v>
      </c>
      <c r="E204" t="s">
        <v>43</v>
      </c>
      <c r="F204" t="s">
        <v>16</v>
      </c>
      <c r="G204" t="s">
        <v>23</v>
      </c>
      <c r="H204">
        <v>46</v>
      </c>
      <c r="I204" s="1">
        <v>44125</v>
      </c>
      <c r="J204" s="9">
        <f>DAY(TBL_Employees[[#This Row],[Hire Date]])</f>
        <v>21</v>
      </c>
      <c r="K204" s="9">
        <f>MONTH(TBL_Employees[[#This Row],[Hire Date]])</f>
        <v>10</v>
      </c>
      <c r="L204" s="9" t="str">
        <f>UPPER(TEXT(DATE(2025,TBL_Employees[[#This Row],[Month]],1), "mmm"))</f>
        <v>OCT</v>
      </c>
      <c r="M204" s="11">
        <f>YEAR(TBL_Employees[[#This Row],[Hire Date]])</f>
        <v>2020</v>
      </c>
      <c r="N204" s="2">
        <v>151853</v>
      </c>
      <c r="O204" s="2" t="str">
        <f>IF(TBL_Employees[[#This Row],[ Annual Salary]]&lt;70000,"Low Income",IF(AND(TBL_Employees[[#This Row],[ Annual Salary]]&gt;=70000,TBL_Employees[[#This Row],[ Annual Salary]]&lt;=140000),"Middle Income","High Income" ))</f>
        <v>High Income</v>
      </c>
      <c r="P204" s="3">
        <v>0.16</v>
      </c>
      <c r="Q204" s="13">
        <f>TBL_Employees[[#This Row],[Bonus %]]*TBL_Employees[[#This Row],[ Annual Salary]]</f>
        <v>24296.48</v>
      </c>
      <c r="R204" t="s">
        <v>32</v>
      </c>
      <c r="S204" t="s">
        <v>33</v>
      </c>
      <c r="T204" s="1" t="s">
        <v>20</v>
      </c>
      <c r="U204" t="str">
        <f>IF(TBL_Employees[[#This Row],[Exit Date]]="","Employed","Resign")</f>
        <v>Employed</v>
      </c>
    </row>
    <row r="205" spans="1:21" x14ac:dyDescent="0.35">
      <c r="A205" t="s">
        <v>1327</v>
      </c>
      <c r="B205" t="s">
        <v>132</v>
      </c>
      <c r="C205" t="s">
        <v>29</v>
      </c>
      <c r="D205" t="s">
        <v>30</v>
      </c>
      <c r="E205" t="s">
        <v>43</v>
      </c>
      <c r="F205" t="s">
        <v>27</v>
      </c>
      <c r="G205" t="s">
        <v>50</v>
      </c>
      <c r="H205">
        <v>54</v>
      </c>
      <c r="I205" s="1">
        <v>41028</v>
      </c>
      <c r="J205" s="9">
        <f>DAY(TBL_Employees[[#This Row],[Hire Date]])</f>
        <v>29</v>
      </c>
      <c r="K205" s="9">
        <f>MONTH(TBL_Employees[[#This Row],[Hire Date]])</f>
        <v>4</v>
      </c>
      <c r="L205" s="9" t="str">
        <f>UPPER(TEXT(DATE(2025,TBL_Employees[[#This Row],[Month]],1), "mmm"))</f>
        <v>APR</v>
      </c>
      <c r="M205" s="11">
        <f>YEAR(TBL_Employees[[#This Row],[Hire Date]])</f>
        <v>2012</v>
      </c>
      <c r="N205" s="2">
        <v>96441</v>
      </c>
      <c r="O205" s="2" t="str">
        <f>IF(TBL_Employees[[#This Row],[ Annual Salary]]&lt;70000,"Low Income",IF(AND(TBL_Employees[[#This Row],[ Annual Salary]]&gt;=70000,TBL_Employees[[#This Row],[ Annual Salary]]&lt;=140000),"Middle Income","High Income" ))</f>
        <v>Middle Income</v>
      </c>
      <c r="P205" s="3">
        <v>0</v>
      </c>
      <c r="Q205" s="13">
        <f>TBL_Employees[[#This Row],[Bonus %]]*TBL_Employees[[#This Row],[ Annual Salary]]</f>
        <v>0</v>
      </c>
      <c r="R205" t="s">
        <v>51</v>
      </c>
      <c r="S205" t="s">
        <v>52</v>
      </c>
      <c r="T205" s="1" t="s">
        <v>20</v>
      </c>
      <c r="U205" t="str">
        <f>IF(TBL_Employees[[#This Row],[Exit Date]]="","Employed","Resign")</f>
        <v>Employed</v>
      </c>
    </row>
    <row r="206" spans="1:21" x14ac:dyDescent="0.35">
      <c r="A206" t="s">
        <v>1328</v>
      </c>
      <c r="B206" t="s">
        <v>1329</v>
      </c>
      <c r="C206" t="s">
        <v>96</v>
      </c>
      <c r="D206" t="s">
        <v>30</v>
      </c>
      <c r="E206" t="s">
        <v>43</v>
      </c>
      <c r="F206" t="s">
        <v>27</v>
      </c>
      <c r="G206" t="s">
        <v>23</v>
      </c>
      <c r="H206">
        <v>46</v>
      </c>
      <c r="I206" s="1">
        <v>40836</v>
      </c>
      <c r="J206" s="9">
        <f>DAY(TBL_Employees[[#This Row],[Hire Date]])</f>
        <v>20</v>
      </c>
      <c r="K206" s="9">
        <f>MONTH(TBL_Employees[[#This Row],[Hire Date]])</f>
        <v>10</v>
      </c>
      <c r="L206" s="9" t="str">
        <f>UPPER(TEXT(DATE(2025,TBL_Employees[[#This Row],[Month]],1), "mmm"))</f>
        <v>OCT</v>
      </c>
      <c r="M206" s="11">
        <f>YEAR(TBL_Employees[[#This Row],[Hire Date]])</f>
        <v>2011</v>
      </c>
      <c r="N206" s="2">
        <v>114250</v>
      </c>
      <c r="O206" s="2" t="str">
        <f>IF(TBL_Employees[[#This Row],[ Annual Salary]]&lt;70000,"Low Income",IF(AND(TBL_Employees[[#This Row],[ Annual Salary]]&gt;=70000,TBL_Employees[[#This Row],[ Annual Salary]]&lt;=140000),"Middle Income","High Income" ))</f>
        <v>Middle Income</v>
      </c>
      <c r="P206" s="3">
        <v>0.14000000000000001</v>
      </c>
      <c r="Q206" s="13">
        <f>TBL_Employees[[#This Row],[Bonus %]]*TBL_Employees[[#This Row],[ Annual Salary]]</f>
        <v>15995.000000000002</v>
      </c>
      <c r="R206" t="s">
        <v>32</v>
      </c>
      <c r="S206" t="s">
        <v>33</v>
      </c>
      <c r="T206" s="1" t="s">
        <v>20</v>
      </c>
      <c r="U206" t="str">
        <f>IF(TBL_Employees[[#This Row],[Exit Date]]="","Employed","Resign")</f>
        <v>Employed</v>
      </c>
    </row>
    <row r="207" spans="1:21" x14ac:dyDescent="0.35">
      <c r="A207" t="s">
        <v>352</v>
      </c>
      <c r="B207" t="s">
        <v>1334</v>
      </c>
      <c r="C207" t="s">
        <v>68</v>
      </c>
      <c r="D207" t="s">
        <v>30</v>
      </c>
      <c r="E207" t="s">
        <v>15</v>
      </c>
      <c r="F207" t="s">
        <v>16</v>
      </c>
      <c r="G207" t="s">
        <v>23</v>
      </c>
      <c r="H207">
        <v>30</v>
      </c>
      <c r="I207" s="1">
        <v>42322</v>
      </c>
      <c r="J207" s="9">
        <f>DAY(TBL_Employees[[#This Row],[Hire Date]])</f>
        <v>14</v>
      </c>
      <c r="K207" s="9">
        <f>MONTH(TBL_Employees[[#This Row],[Hire Date]])</f>
        <v>11</v>
      </c>
      <c r="L207" s="9" t="str">
        <f>UPPER(TEXT(DATE(2025,TBL_Employees[[#This Row],[Month]],1), "mmm"))</f>
        <v>NOV</v>
      </c>
      <c r="M207" s="11">
        <f>YEAR(TBL_Employees[[#This Row],[Hire Date]])</f>
        <v>2015</v>
      </c>
      <c r="N207" s="2">
        <v>77442</v>
      </c>
      <c r="O207" s="2" t="str">
        <f>IF(TBL_Employees[[#This Row],[ Annual Salary]]&lt;70000,"Low Income",IF(AND(TBL_Employees[[#This Row],[ Annual Salary]]&gt;=70000,TBL_Employees[[#This Row],[ Annual Salary]]&lt;=140000),"Middle Income","High Income" ))</f>
        <v>Middle Income</v>
      </c>
      <c r="P207" s="3">
        <v>0</v>
      </c>
      <c r="Q207" s="13">
        <f>TBL_Employees[[#This Row],[Bonus %]]*TBL_Employees[[#This Row],[ Annual Salary]]</f>
        <v>0</v>
      </c>
      <c r="R207" t="s">
        <v>18</v>
      </c>
      <c r="S207" t="s">
        <v>28</v>
      </c>
      <c r="T207" s="1" t="s">
        <v>20</v>
      </c>
      <c r="U207" t="str">
        <f>IF(TBL_Employees[[#This Row],[Exit Date]]="","Employed","Resign")</f>
        <v>Employed</v>
      </c>
    </row>
    <row r="208" spans="1:21" x14ac:dyDescent="0.35">
      <c r="A208" t="s">
        <v>1339</v>
      </c>
      <c r="B208" t="s">
        <v>1340</v>
      </c>
      <c r="C208" t="s">
        <v>29</v>
      </c>
      <c r="D208" t="s">
        <v>30</v>
      </c>
      <c r="E208" t="s">
        <v>15</v>
      </c>
      <c r="F208" t="s">
        <v>27</v>
      </c>
      <c r="G208" t="s">
        <v>23</v>
      </c>
      <c r="H208">
        <v>59</v>
      </c>
      <c r="I208" s="1">
        <v>40170</v>
      </c>
      <c r="J208" s="9">
        <f>DAY(TBL_Employees[[#This Row],[Hire Date]])</f>
        <v>23</v>
      </c>
      <c r="K208" s="9">
        <f>MONTH(TBL_Employees[[#This Row],[Hire Date]])</f>
        <v>12</v>
      </c>
      <c r="L208" s="9" t="str">
        <f>UPPER(TEXT(DATE(2025,TBL_Employees[[#This Row],[Month]],1), "mmm"))</f>
        <v>DEC</v>
      </c>
      <c r="M208" s="11">
        <f>YEAR(TBL_Employees[[#This Row],[Hire Date]])</f>
        <v>2009</v>
      </c>
      <c r="N208" s="2">
        <v>78006</v>
      </c>
      <c r="O208" s="2" t="str">
        <f>IF(TBL_Employees[[#This Row],[ Annual Salary]]&lt;70000,"Low Income",IF(AND(TBL_Employees[[#This Row],[ Annual Salary]]&gt;=70000,TBL_Employees[[#This Row],[ Annual Salary]]&lt;=140000),"Middle Income","High Income" ))</f>
        <v>Middle Income</v>
      </c>
      <c r="P208" s="3">
        <v>0</v>
      </c>
      <c r="Q208" s="13">
        <f>TBL_Employees[[#This Row],[Bonus %]]*TBL_Employees[[#This Row],[ Annual Salary]]</f>
        <v>0</v>
      </c>
      <c r="R208" t="s">
        <v>18</v>
      </c>
      <c r="S208" t="s">
        <v>44</v>
      </c>
      <c r="T208" s="1" t="s">
        <v>20</v>
      </c>
      <c r="U208" t="str">
        <f>IF(TBL_Employees[[#This Row],[Exit Date]]="","Employed","Resign")</f>
        <v>Employed</v>
      </c>
    </row>
    <row r="209" spans="1:21" x14ac:dyDescent="0.35">
      <c r="A209" t="s">
        <v>1367</v>
      </c>
      <c r="B209" t="s">
        <v>1368</v>
      </c>
      <c r="C209" t="s">
        <v>29</v>
      </c>
      <c r="D209" t="s">
        <v>30</v>
      </c>
      <c r="E209" t="s">
        <v>43</v>
      </c>
      <c r="F209" t="s">
        <v>27</v>
      </c>
      <c r="G209" t="s">
        <v>46</v>
      </c>
      <c r="H209">
        <v>27</v>
      </c>
      <c r="I209" s="1">
        <v>43613</v>
      </c>
      <c r="J209" s="9">
        <f>DAY(TBL_Employees[[#This Row],[Hire Date]])</f>
        <v>28</v>
      </c>
      <c r="K209" s="9">
        <f>MONTH(TBL_Employees[[#This Row],[Hire Date]])</f>
        <v>5</v>
      </c>
      <c r="L209" s="9" t="str">
        <f>UPPER(TEXT(DATE(2025,TBL_Employees[[#This Row],[Month]],1), "mmm"))</f>
        <v>MAY</v>
      </c>
      <c r="M209" s="11">
        <f>YEAR(TBL_Employees[[#This Row],[Hire Date]])</f>
        <v>2019</v>
      </c>
      <c r="N209" s="2">
        <v>70110</v>
      </c>
      <c r="O209" s="2" t="str">
        <f>IF(TBL_Employees[[#This Row],[ Annual Salary]]&lt;70000,"Low Income",IF(AND(TBL_Employees[[#This Row],[ Annual Salary]]&gt;=70000,TBL_Employees[[#This Row],[ Annual Salary]]&lt;=140000),"Middle Income","High Income" ))</f>
        <v>Middle Income</v>
      </c>
      <c r="P209" s="3">
        <v>0</v>
      </c>
      <c r="Q209" s="13">
        <f>TBL_Employees[[#This Row],[Bonus %]]*TBL_Employees[[#This Row],[ Annual Salary]]</f>
        <v>0</v>
      </c>
      <c r="R209" t="s">
        <v>18</v>
      </c>
      <c r="S209" t="s">
        <v>44</v>
      </c>
      <c r="T209" s="1">
        <v>44203</v>
      </c>
      <c r="U209" t="str">
        <f>IF(TBL_Employees[[#This Row],[Exit Date]]="","Employed","Resign")</f>
        <v>Resign</v>
      </c>
    </row>
    <row r="210" spans="1:21" x14ac:dyDescent="0.35">
      <c r="A210" t="s">
        <v>1402</v>
      </c>
      <c r="B210" t="s">
        <v>1403</v>
      </c>
      <c r="C210" t="s">
        <v>68</v>
      </c>
      <c r="D210" t="s">
        <v>30</v>
      </c>
      <c r="E210" t="s">
        <v>31</v>
      </c>
      <c r="F210" t="s">
        <v>27</v>
      </c>
      <c r="G210" t="s">
        <v>17</v>
      </c>
      <c r="H210">
        <v>47</v>
      </c>
      <c r="I210" s="1">
        <v>43990</v>
      </c>
      <c r="J210" s="9">
        <f>DAY(TBL_Employees[[#This Row],[Hire Date]])</f>
        <v>8</v>
      </c>
      <c r="K210" s="9">
        <f>MONTH(TBL_Employees[[#This Row],[Hire Date]])</f>
        <v>6</v>
      </c>
      <c r="L210" s="9" t="str">
        <f>UPPER(TEXT(DATE(2025,TBL_Employees[[#This Row],[Month]],1), "mmm"))</f>
        <v>JUN</v>
      </c>
      <c r="M210" s="11">
        <f>YEAR(TBL_Employees[[#This Row],[Hire Date]])</f>
        <v>2020</v>
      </c>
      <c r="N210" s="2">
        <v>115765</v>
      </c>
      <c r="O210" s="2" t="str">
        <f>IF(TBL_Employees[[#This Row],[ Annual Salary]]&lt;70000,"Low Income",IF(AND(TBL_Employees[[#This Row],[ Annual Salary]]&gt;=70000,TBL_Employees[[#This Row],[ Annual Salary]]&lt;=140000),"Middle Income","High Income" ))</f>
        <v>Middle Income</v>
      </c>
      <c r="P210" s="3">
        <v>0</v>
      </c>
      <c r="Q210" s="13">
        <f>TBL_Employees[[#This Row],[Bonus %]]*TBL_Employees[[#This Row],[ Annual Salary]]</f>
        <v>0</v>
      </c>
      <c r="R210" t="s">
        <v>18</v>
      </c>
      <c r="S210" t="s">
        <v>44</v>
      </c>
      <c r="T210" s="1">
        <v>44229</v>
      </c>
      <c r="U210" t="str">
        <f>IF(TBL_Employees[[#This Row],[Exit Date]]="","Employed","Resign")</f>
        <v>Resign</v>
      </c>
    </row>
    <row r="211" spans="1:21" x14ac:dyDescent="0.35">
      <c r="A211" t="s">
        <v>344</v>
      </c>
      <c r="B211" t="s">
        <v>1412</v>
      </c>
      <c r="C211" t="s">
        <v>96</v>
      </c>
      <c r="D211" t="s">
        <v>30</v>
      </c>
      <c r="E211" t="s">
        <v>15</v>
      </c>
      <c r="F211" t="s">
        <v>16</v>
      </c>
      <c r="G211" t="s">
        <v>50</v>
      </c>
      <c r="H211">
        <v>37</v>
      </c>
      <c r="I211" s="1">
        <v>43461</v>
      </c>
      <c r="J211" s="9">
        <f>DAY(TBL_Employees[[#This Row],[Hire Date]])</f>
        <v>27</v>
      </c>
      <c r="K211" s="9">
        <f>MONTH(TBL_Employees[[#This Row],[Hire Date]])</f>
        <v>12</v>
      </c>
      <c r="L211" s="9" t="str">
        <f>UPPER(TEXT(DATE(2025,TBL_Employees[[#This Row],[Month]],1), "mmm"))</f>
        <v>DEC</v>
      </c>
      <c r="M211" s="11">
        <f>YEAR(TBL_Employees[[#This Row],[Hire Date]])</f>
        <v>2018</v>
      </c>
      <c r="N211" s="2">
        <v>87359</v>
      </c>
      <c r="O211" s="2" t="str">
        <f>IF(TBL_Employees[[#This Row],[ Annual Salary]]&lt;70000,"Low Income",IF(AND(TBL_Employees[[#This Row],[ Annual Salary]]&gt;=70000,TBL_Employees[[#This Row],[ Annual Salary]]&lt;=140000),"Middle Income","High Income" ))</f>
        <v>Middle Income</v>
      </c>
      <c r="P211" s="3">
        <v>0.11</v>
      </c>
      <c r="Q211" s="13">
        <f>TBL_Employees[[#This Row],[Bonus %]]*TBL_Employees[[#This Row],[ Annual Salary]]</f>
        <v>9609.49</v>
      </c>
      <c r="R211" t="s">
        <v>51</v>
      </c>
      <c r="S211" t="s">
        <v>65</v>
      </c>
      <c r="T211" s="1" t="s">
        <v>20</v>
      </c>
      <c r="U211" t="str">
        <f>IF(TBL_Employees[[#This Row],[Exit Date]]="","Employed","Resign")</f>
        <v>Employed</v>
      </c>
    </row>
    <row r="212" spans="1:21" x14ac:dyDescent="0.35">
      <c r="A212" t="s">
        <v>1423</v>
      </c>
      <c r="B212" t="s">
        <v>1424</v>
      </c>
      <c r="C212" t="s">
        <v>39</v>
      </c>
      <c r="D212" t="s">
        <v>30</v>
      </c>
      <c r="E212" t="s">
        <v>43</v>
      </c>
      <c r="F212" t="s">
        <v>16</v>
      </c>
      <c r="G212" t="s">
        <v>46</v>
      </c>
      <c r="H212">
        <v>45</v>
      </c>
      <c r="I212" s="1">
        <v>43212</v>
      </c>
      <c r="J212" s="9">
        <f>DAY(TBL_Employees[[#This Row],[Hire Date]])</f>
        <v>22</v>
      </c>
      <c r="K212" s="9">
        <f>MONTH(TBL_Employees[[#This Row],[Hire Date]])</f>
        <v>4</v>
      </c>
      <c r="L212" s="9" t="str">
        <f>UPPER(TEXT(DATE(2025,TBL_Employees[[#This Row],[Month]],1), "mmm"))</f>
        <v>APR</v>
      </c>
      <c r="M212" s="11">
        <f>YEAR(TBL_Employees[[#This Row],[Hire Date]])</f>
        <v>2018</v>
      </c>
      <c r="N212" s="2">
        <v>187205</v>
      </c>
      <c r="O212" s="2" t="str">
        <f>IF(TBL_Employees[[#This Row],[ Annual Salary]]&lt;70000,"Low Income",IF(AND(TBL_Employees[[#This Row],[ Annual Salary]]&gt;=70000,TBL_Employees[[#This Row],[ Annual Salary]]&lt;=140000),"Middle Income","High Income" ))</f>
        <v>High Income</v>
      </c>
      <c r="P212" s="3">
        <v>0.24</v>
      </c>
      <c r="Q212" s="13">
        <f>TBL_Employees[[#This Row],[Bonus %]]*TBL_Employees[[#This Row],[ Annual Salary]]</f>
        <v>44929.2</v>
      </c>
      <c r="R212" t="s">
        <v>18</v>
      </c>
      <c r="S212" t="s">
        <v>28</v>
      </c>
      <c r="T212" s="1">
        <v>44732</v>
      </c>
      <c r="U212" t="str">
        <f>IF(TBL_Employees[[#This Row],[Exit Date]]="","Employed","Resign")</f>
        <v>Resign</v>
      </c>
    </row>
    <row r="213" spans="1:21" x14ac:dyDescent="0.35">
      <c r="A213" t="s">
        <v>89</v>
      </c>
      <c r="B213" t="s">
        <v>1446</v>
      </c>
      <c r="C213" t="s">
        <v>83</v>
      </c>
      <c r="D213" t="s">
        <v>30</v>
      </c>
      <c r="E213" t="s">
        <v>35</v>
      </c>
      <c r="F213" t="s">
        <v>16</v>
      </c>
      <c r="G213" t="s">
        <v>46</v>
      </c>
      <c r="H213">
        <v>55</v>
      </c>
      <c r="I213" s="1">
        <v>44276</v>
      </c>
      <c r="J213" s="9">
        <f>DAY(TBL_Employees[[#This Row],[Hire Date]])</f>
        <v>21</v>
      </c>
      <c r="K213" s="9">
        <f>MONTH(TBL_Employees[[#This Row],[Hire Date]])</f>
        <v>3</v>
      </c>
      <c r="L213" s="9" t="str">
        <f>UPPER(TEXT(DATE(2025,TBL_Employees[[#This Row],[Month]],1), "mmm"))</f>
        <v>MAR</v>
      </c>
      <c r="M213" s="11">
        <f>YEAR(TBL_Employees[[#This Row],[Hire Date]])</f>
        <v>2021</v>
      </c>
      <c r="N213" s="2">
        <v>95562</v>
      </c>
      <c r="O213" s="2" t="str">
        <f>IF(TBL_Employees[[#This Row],[ Annual Salary]]&lt;70000,"Low Income",IF(AND(TBL_Employees[[#This Row],[ Annual Salary]]&gt;=70000,TBL_Employees[[#This Row],[ Annual Salary]]&lt;=140000),"Middle Income","High Income" ))</f>
        <v>Middle Income</v>
      </c>
      <c r="P213" s="3">
        <v>0</v>
      </c>
      <c r="Q213" s="13">
        <f>TBL_Employees[[#This Row],[Bonus %]]*TBL_Employees[[#This Row],[ Annual Salary]]</f>
        <v>0</v>
      </c>
      <c r="R213" t="s">
        <v>18</v>
      </c>
      <c r="S213" t="s">
        <v>19</v>
      </c>
      <c r="T213" s="1" t="s">
        <v>20</v>
      </c>
      <c r="U213" t="str">
        <f>IF(TBL_Employees[[#This Row],[Exit Date]]="","Employed","Resign")</f>
        <v>Employed</v>
      </c>
    </row>
    <row r="214" spans="1:21" x14ac:dyDescent="0.35">
      <c r="A214" t="s">
        <v>284</v>
      </c>
      <c r="B214" t="s">
        <v>1449</v>
      </c>
      <c r="C214" t="s">
        <v>13</v>
      </c>
      <c r="D214" t="s">
        <v>30</v>
      </c>
      <c r="E214" t="s">
        <v>35</v>
      </c>
      <c r="F214" t="s">
        <v>27</v>
      </c>
      <c r="G214" t="s">
        <v>23</v>
      </c>
      <c r="H214">
        <v>63</v>
      </c>
      <c r="I214" s="1">
        <v>41428</v>
      </c>
      <c r="J214" s="9">
        <f>DAY(TBL_Employees[[#This Row],[Hire Date]])</f>
        <v>3</v>
      </c>
      <c r="K214" s="9">
        <f>MONTH(TBL_Employees[[#This Row],[Hire Date]])</f>
        <v>6</v>
      </c>
      <c r="L214" s="9" t="str">
        <f>UPPER(TEXT(DATE(2025,TBL_Employees[[#This Row],[Month]],1), "mmm"))</f>
        <v>JUN</v>
      </c>
      <c r="M214" s="11">
        <f>YEAR(TBL_Employees[[#This Row],[Hire Date]])</f>
        <v>2013</v>
      </c>
      <c r="N214" s="2">
        <v>254289</v>
      </c>
      <c r="O214" s="2" t="str">
        <f>IF(TBL_Employees[[#This Row],[ Annual Salary]]&lt;70000,"Low Income",IF(AND(TBL_Employees[[#This Row],[ Annual Salary]]&gt;=70000,TBL_Employees[[#This Row],[ Annual Salary]]&lt;=140000),"Middle Income","High Income" ))</f>
        <v>High Income</v>
      </c>
      <c r="P214" s="3">
        <v>0.39</v>
      </c>
      <c r="Q214" s="13">
        <f>TBL_Employees[[#This Row],[Bonus %]]*TBL_Employees[[#This Row],[ Annual Salary]]</f>
        <v>99172.71</v>
      </c>
      <c r="R214" t="s">
        <v>18</v>
      </c>
      <c r="S214" t="s">
        <v>19</v>
      </c>
      <c r="T214" s="1" t="s">
        <v>20</v>
      </c>
      <c r="U214" t="str">
        <f>IF(TBL_Employees[[#This Row],[Exit Date]]="","Employed","Resign")</f>
        <v>Employed</v>
      </c>
    </row>
    <row r="215" spans="1:21" x14ac:dyDescent="0.35">
      <c r="A215" t="s">
        <v>1463</v>
      </c>
      <c r="B215" t="s">
        <v>1464</v>
      </c>
      <c r="C215" t="s">
        <v>83</v>
      </c>
      <c r="D215" t="s">
        <v>30</v>
      </c>
      <c r="E215" t="s">
        <v>31</v>
      </c>
      <c r="F215" t="s">
        <v>27</v>
      </c>
      <c r="G215" t="s">
        <v>23</v>
      </c>
      <c r="H215">
        <v>28</v>
      </c>
      <c r="I215" s="1">
        <v>44548</v>
      </c>
      <c r="J215" s="9">
        <f>DAY(TBL_Employees[[#This Row],[Hire Date]])</f>
        <v>18</v>
      </c>
      <c r="K215" s="9">
        <f>MONTH(TBL_Employees[[#This Row],[Hire Date]])</f>
        <v>12</v>
      </c>
      <c r="L215" s="9" t="str">
        <f>UPPER(TEXT(DATE(2025,TBL_Employees[[#This Row],[Month]],1), "mmm"))</f>
        <v>DEC</v>
      </c>
      <c r="M215" s="11">
        <f>YEAR(TBL_Employees[[#This Row],[Hire Date]])</f>
        <v>2021</v>
      </c>
      <c r="N215" s="2">
        <v>95670</v>
      </c>
      <c r="O215" s="2" t="str">
        <f>IF(TBL_Employees[[#This Row],[ Annual Salary]]&lt;70000,"Low Income",IF(AND(TBL_Employees[[#This Row],[ Annual Salary]]&gt;=70000,TBL_Employees[[#This Row],[ Annual Salary]]&lt;=140000),"Middle Income","High Income" ))</f>
        <v>Middle Income</v>
      </c>
      <c r="P215" s="3">
        <v>0</v>
      </c>
      <c r="Q215" s="13">
        <f>TBL_Employees[[#This Row],[Bonus %]]*TBL_Employees[[#This Row],[ Annual Salary]]</f>
        <v>0</v>
      </c>
      <c r="R215" t="s">
        <v>18</v>
      </c>
      <c r="S215" t="s">
        <v>38</v>
      </c>
      <c r="T215" s="1" t="s">
        <v>20</v>
      </c>
      <c r="U215" t="str">
        <f>IF(TBL_Employees[[#This Row],[Exit Date]]="","Employed","Resign")</f>
        <v>Employed</v>
      </c>
    </row>
    <row r="216" spans="1:21" x14ac:dyDescent="0.35">
      <c r="A216" t="s">
        <v>308</v>
      </c>
      <c r="B216" t="s">
        <v>1469</v>
      </c>
      <c r="C216" t="s">
        <v>83</v>
      </c>
      <c r="D216" t="s">
        <v>30</v>
      </c>
      <c r="E216" t="s">
        <v>31</v>
      </c>
      <c r="F216" t="s">
        <v>16</v>
      </c>
      <c r="G216" t="s">
        <v>17</v>
      </c>
      <c r="H216">
        <v>56</v>
      </c>
      <c r="I216" s="1">
        <v>42291</v>
      </c>
      <c r="J216" s="9">
        <f>DAY(TBL_Employees[[#This Row],[Hire Date]])</f>
        <v>14</v>
      </c>
      <c r="K216" s="9">
        <f>MONTH(TBL_Employees[[#This Row],[Hire Date]])</f>
        <v>10</v>
      </c>
      <c r="L216" s="9" t="str">
        <f>UPPER(TEXT(DATE(2025,TBL_Employees[[#This Row],[Month]],1), "mmm"))</f>
        <v>OCT</v>
      </c>
      <c r="M216" s="11">
        <f>YEAR(TBL_Employees[[#This Row],[Hire Date]])</f>
        <v>2015</v>
      </c>
      <c r="N216" s="2">
        <v>76272</v>
      </c>
      <c r="O216" s="2" t="str">
        <f>IF(TBL_Employees[[#This Row],[ Annual Salary]]&lt;70000,"Low Income",IF(AND(TBL_Employees[[#This Row],[ Annual Salary]]&gt;=70000,TBL_Employees[[#This Row],[ Annual Salary]]&lt;=140000),"Middle Income","High Income" ))</f>
        <v>Middle Income</v>
      </c>
      <c r="P216" s="3">
        <v>0</v>
      </c>
      <c r="Q216" s="13">
        <f>TBL_Employees[[#This Row],[Bonus %]]*TBL_Employees[[#This Row],[ Annual Salary]]</f>
        <v>0</v>
      </c>
      <c r="R216" t="s">
        <v>18</v>
      </c>
      <c r="S216" t="s">
        <v>44</v>
      </c>
      <c r="T216" s="1">
        <v>44491</v>
      </c>
      <c r="U216" t="str">
        <f>IF(TBL_Employees[[#This Row],[Exit Date]]="","Employed","Resign")</f>
        <v>Resign</v>
      </c>
    </row>
    <row r="217" spans="1:21" x14ac:dyDescent="0.35">
      <c r="A217" t="s">
        <v>342</v>
      </c>
      <c r="B217" t="s">
        <v>1523</v>
      </c>
      <c r="C217" t="s">
        <v>57</v>
      </c>
      <c r="D217" t="s">
        <v>30</v>
      </c>
      <c r="E217" t="s">
        <v>15</v>
      </c>
      <c r="F217" t="s">
        <v>16</v>
      </c>
      <c r="G217" t="s">
        <v>23</v>
      </c>
      <c r="H217">
        <v>63</v>
      </c>
      <c r="I217" s="1">
        <v>43227</v>
      </c>
      <c r="J217" s="9">
        <f>DAY(TBL_Employees[[#This Row],[Hire Date]])</f>
        <v>7</v>
      </c>
      <c r="K217" s="9">
        <f>MONTH(TBL_Employees[[#This Row],[Hire Date]])</f>
        <v>5</v>
      </c>
      <c r="L217" s="9" t="str">
        <f>UPPER(TEXT(DATE(2025,TBL_Employees[[#This Row],[Month]],1), "mmm"))</f>
        <v>MAY</v>
      </c>
      <c r="M217" s="11">
        <f>YEAR(TBL_Employees[[#This Row],[Hire Date]])</f>
        <v>2018</v>
      </c>
      <c r="N217" s="2">
        <v>67987</v>
      </c>
      <c r="O217" s="2" t="str">
        <f>IF(TBL_Employees[[#This Row],[ Annual Salary]]&lt;70000,"Low Income",IF(AND(TBL_Employees[[#This Row],[ Annual Salary]]&gt;=70000,TBL_Employees[[#This Row],[ Annual Salary]]&lt;=140000),"Middle Income","High Income" ))</f>
        <v>Low Income</v>
      </c>
      <c r="P217" s="3">
        <v>0</v>
      </c>
      <c r="Q217" s="13">
        <f>TBL_Employees[[#This Row],[Bonus %]]*TBL_Employees[[#This Row],[ Annual Salary]]</f>
        <v>0</v>
      </c>
      <c r="R217" t="s">
        <v>18</v>
      </c>
      <c r="S217" t="s">
        <v>44</v>
      </c>
      <c r="T217" s="1" t="s">
        <v>20</v>
      </c>
      <c r="U217" t="str">
        <f>IF(TBL_Employees[[#This Row],[Exit Date]]="","Employed","Resign")</f>
        <v>Employed</v>
      </c>
    </row>
    <row r="218" spans="1:21" x14ac:dyDescent="0.35">
      <c r="A218" t="s">
        <v>1533</v>
      </c>
      <c r="B218" t="s">
        <v>1534</v>
      </c>
      <c r="C218" t="s">
        <v>128</v>
      </c>
      <c r="D218" t="s">
        <v>30</v>
      </c>
      <c r="E218" t="s">
        <v>43</v>
      </c>
      <c r="F218" t="s">
        <v>27</v>
      </c>
      <c r="G218" t="s">
        <v>17</v>
      </c>
      <c r="H218">
        <v>45</v>
      </c>
      <c r="I218" s="1">
        <v>42329</v>
      </c>
      <c r="J218" s="9">
        <f>DAY(TBL_Employees[[#This Row],[Hire Date]])</f>
        <v>21</v>
      </c>
      <c r="K218" s="9">
        <f>MONTH(TBL_Employees[[#This Row],[Hire Date]])</f>
        <v>11</v>
      </c>
      <c r="L218" s="9" t="str">
        <f>UPPER(TEXT(DATE(2025,TBL_Employees[[#This Row],[Month]],1), "mmm"))</f>
        <v>NOV</v>
      </c>
      <c r="M218" s="11">
        <f>YEAR(TBL_Employees[[#This Row],[Hire Date]])</f>
        <v>2015</v>
      </c>
      <c r="N218" s="2">
        <v>87292</v>
      </c>
      <c r="O218" s="2" t="str">
        <f>IF(TBL_Employees[[#This Row],[ Annual Salary]]&lt;70000,"Low Income",IF(AND(TBL_Employees[[#This Row],[ Annual Salary]]&gt;=70000,TBL_Employees[[#This Row],[ Annual Salary]]&lt;=140000),"Middle Income","High Income" ))</f>
        <v>Middle Income</v>
      </c>
      <c r="P218" s="3">
        <v>0</v>
      </c>
      <c r="Q218" s="13">
        <f>TBL_Employees[[#This Row],[Bonus %]]*TBL_Employees[[#This Row],[ Annual Salary]]</f>
        <v>0</v>
      </c>
      <c r="R218" t="s">
        <v>18</v>
      </c>
      <c r="S218" t="s">
        <v>28</v>
      </c>
      <c r="T218" s="1" t="s">
        <v>20</v>
      </c>
      <c r="U218" t="str">
        <f>IF(TBL_Employees[[#This Row],[Exit Date]]="","Employed","Resign")</f>
        <v>Employed</v>
      </c>
    </row>
    <row r="219" spans="1:21" x14ac:dyDescent="0.35">
      <c r="A219" t="s">
        <v>1547</v>
      </c>
      <c r="B219" t="s">
        <v>1548</v>
      </c>
      <c r="C219" t="s">
        <v>85</v>
      </c>
      <c r="D219" t="s">
        <v>30</v>
      </c>
      <c r="E219" t="s">
        <v>43</v>
      </c>
      <c r="F219" t="s">
        <v>16</v>
      </c>
      <c r="G219" t="s">
        <v>23</v>
      </c>
      <c r="H219">
        <v>51</v>
      </c>
      <c r="I219" s="1">
        <v>42777</v>
      </c>
      <c r="J219" s="9">
        <f>DAY(TBL_Employees[[#This Row],[Hire Date]])</f>
        <v>11</v>
      </c>
      <c r="K219" s="9">
        <f>MONTH(TBL_Employees[[#This Row],[Hire Date]])</f>
        <v>2</v>
      </c>
      <c r="L219" s="9" t="str">
        <f>UPPER(TEXT(DATE(2025,TBL_Employees[[#This Row],[Month]],1), "mmm"))</f>
        <v>FEB</v>
      </c>
      <c r="M219" s="11">
        <f>YEAR(TBL_Employees[[#This Row],[Hire Date]])</f>
        <v>2017</v>
      </c>
      <c r="N219" s="2">
        <v>87036</v>
      </c>
      <c r="O219" s="2" t="str">
        <f>IF(TBL_Employees[[#This Row],[ Annual Salary]]&lt;70000,"Low Income",IF(AND(TBL_Employees[[#This Row],[ Annual Salary]]&gt;=70000,TBL_Employees[[#This Row],[ Annual Salary]]&lt;=140000),"Middle Income","High Income" ))</f>
        <v>Middle Income</v>
      </c>
      <c r="P219" s="3">
        <v>0</v>
      </c>
      <c r="Q219" s="13">
        <f>TBL_Employees[[#This Row],[Bonus %]]*TBL_Employees[[#This Row],[ Annual Salary]]</f>
        <v>0</v>
      </c>
      <c r="R219" t="s">
        <v>32</v>
      </c>
      <c r="S219" t="s">
        <v>79</v>
      </c>
      <c r="T219" s="1" t="s">
        <v>20</v>
      </c>
      <c r="U219" t="str">
        <f>IF(TBL_Employees[[#This Row],[Exit Date]]="","Employed","Resign")</f>
        <v>Employed</v>
      </c>
    </row>
    <row r="220" spans="1:21" x14ac:dyDescent="0.35">
      <c r="A220" t="s">
        <v>1553</v>
      </c>
      <c r="B220" t="s">
        <v>1554</v>
      </c>
      <c r="C220" t="s">
        <v>96</v>
      </c>
      <c r="D220" t="s">
        <v>30</v>
      </c>
      <c r="E220" t="s">
        <v>31</v>
      </c>
      <c r="F220" t="s">
        <v>16</v>
      </c>
      <c r="G220" t="s">
        <v>23</v>
      </c>
      <c r="H220">
        <v>32</v>
      </c>
      <c r="I220" s="1">
        <v>41977</v>
      </c>
      <c r="J220" s="9">
        <f>DAY(TBL_Employees[[#This Row],[Hire Date]])</f>
        <v>4</v>
      </c>
      <c r="K220" s="9">
        <f>MONTH(TBL_Employees[[#This Row],[Hire Date]])</f>
        <v>12</v>
      </c>
      <c r="L220" s="9" t="str">
        <f>UPPER(TEXT(DATE(2025,TBL_Employees[[#This Row],[Month]],1), "mmm"))</f>
        <v>DEC</v>
      </c>
      <c r="M220" s="11">
        <f>YEAR(TBL_Employees[[#This Row],[Hire Date]])</f>
        <v>2014</v>
      </c>
      <c r="N220" s="2">
        <v>99202</v>
      </c>
      <c r="O220" s="2" t="str">
        <f>IF(TBL_Employees[[#This Row],[ Annual Salary]]&lt;70000,"Low Income",IF(AND(TBL_Employees[[#This Row],[ Annual Salary]]&gt;=70000,TBL_Employees[[#This Row],[ Annual Salary]]&lt;=140000),"Middle Income","High Income" ))</f>
        <v>Middle Income</v>
      </c>
      <c r="P220" s="3">
        <v>0.11</v>
      </c>
      <c r="Q220" s="13">
        <f>TBL_Employees[[#This Row],[Bonus %]]*TBL_Employees[[#This Row],[ Annual Salary]]</f>
        <v>10912.22</v>
      </c>
      <c r="R220" t="s">
        <v>18</v>
      </c>
      <c r="S220" t="s">
        <v>38</v>
      </c>
      <c r="T220" s="1" t="s">
        <v>20</v>
      </c>
      <c r="U220" t="str">
        <f>IF(TBL_Employees[[#This Row],[Exit Date]]="","Employed","Resign")</f>
        <v>Employed</v>
      </c>
    </row>
    <row r="221" spans="1:21" x14ac:dyDescent="0.35">
      <c r="A221" t="s">
        <v>1558</v>
      </c>
      <c r="B221" t="s">
        <v>1559</v>
      </c>
      <c r="C221" t="s">
        <v>85</v>
      </c>
      <c r="D221" t="s">
        <v>30</v>
      </c>
      <c r="E221" t="s">
        <v>43</v>
      </c>
      <c r="F221" t="s">
        <v>16</v>
      </c>
      <c r="G221" t="s">
        <v>23</v>
      </c>
      <c r="H221">
        <v>48</v>
      </c>
      <c r="I221" s="1">
        <v>41032</v>
      </c>
      <c r="J221" s="9">
        <f>DAY(TBL_Employees[[#This Row],[Hire Date]])</f>
        <v>3</v>
      </c>
      <c r="K221" s="9">
        <f>MONTH(TBL_Employees[[#This Row],[Hire Date]])</f>
        <v>5</v>
      </c>
      <c r="L221" s="9" t="str">
        <f>UPPER(TEXT(DATE(2025,TBL_Employees[[#This Row],[Month]],1), "mmm"))</f>
        <v>MAY</v>
      </c>
      <c r="M221" s="11">
        <f>YEAR(TBL_Employees[[#This Row],[Hire Date]])</f>
        <v>2012</v>
      </c>
      <c r="N221" s="2">
        <v>65340</v>
      </c>
      <c r="O221" s="2" t="str">
        <f>IF(TBL_Employees[[#This Row],[ Annual Salary]]&lt;70000,"Low Income",IF(AND(TBL_Employees[[#This Row],[ Annual Salary]]&gt;=70000,TBL_Employees[[#This Row],[ Annual Salary]]&lt;=140000),"Middle Income","High Income" ))</f>
        <v>Low Income</v>
      </c>
      <c r="P221" s="3">
        <v>0</v>
      </c>
      <c r="Q221" s="13">
        <f>TBL_Employees[[#This Row],[Bonus %]]*TBL_Employees[[#This Row],[ Annual Salary]]</f>
        <v>0</v>
      </c>
      <c r="R221" t="s">
        <v>32</v>
      </c>
      <c r="S221" t="s">
        <v>73</v>
      </c>
      <c r="T221" s="1">
        <v>43229</v>
      </c>
      <c r="U221" t="str">
        <f>IF(TBL_Employees[[#This Row],[Exit Date]]="","Employed","Resign")</f>
        <v>Resign</v>
      </c>
    </row>
    <row r="222" spans="1:21" x14ac:dyDescent="0.35">
      <c r="A222" t="s">
        <v>221</v>
      </c>
      <c r="B222" t="s">
        <v>1563</v>
      </c>
      <c r="C222" t="s">
        <v>68</v>
      </c>
      <c r="D222" t="s">
        <v>30</v>
      </c>
      <c r="E222" t="s">
        <v>15</v>
      </c>
      <c r="F222" t="s">
        <v>16</v>
      </c>
      <c r="G222" t="s">
        <v>23</v>
      </c>
      <c r="H222">
        <v>40</v>
      </c>
      <c r="I222" s="1">
        <v>42622</v>
      </c>
      <c r="J222" s="9">
        <f>DAY(TBL_Employees[[#This Row],[Hire Date]])</f>
        <v>9</v>
      </c>
      <c r="K222" s="9">
        <f>MONTH(TBL_Employees[[#This Row],[Hire Date]])</f>
        <v>9</v>
      </c>
      <c r="L222" s="9" t="str">
        <f>UPPER(TEXT(DATE(2025,TBL_Employees[[#This Row],[Month]],1), "mmm"))</f>
        <v>SEP</v>
      </c>
      <c r="M222" s="11">
        <f>YEAR(TBL_Employees[[#This Row],[Hire Date]])</f>
        <v>2016</v>
      </c>
      <c r="N222" s="2">
        <v>109680</v>
      </c>
      <c r="O222" s="2" t="str">
        <f>IF(TBL_Employees[[#This Row],[ Annual Salary]]&lt;70000,"Low Income",IF(AND(TBL_Employees[[#This Row],[ Annual Salary]]&gt;=70000,TBL_Employees[[#This Row],[ Annual Salary]]&lt;=140000),"Middle Income","High Income" ))</f>
        <v>Middle Income</v>
      </c>
      <c r="P222" s="3">
        <v>0</v>
      </c>
      <c r="Q222" s="13">
        <f>TBL_Employees[[#This Row],[Bonus %]]*TBL_Employees[[#This Row],[ Annual Salary]]</f>
        <v>0</v>
      </c>
      <c r="R222" t="s">
        <v>32</v>
      </c>
      <c r="S222" t="s">
        <v>33</v>
      </c>
      <c r="T222" s="1" t="s">
        <v>20</v>
      </c>
      <c r="U222" t="str">
        <f>IF(TBL_Employees[[#This Row],[Exit Date]]="","Employed","Resign")</f>
        <v>Employed</v>
      </c>
    </row>
    <row r="223" spans="1:21" x14ac:dyDescent="0.35">
      <c r="A223" t="s">
        <v>1565</v>
      </c>
      <c r="B223" t="s">
        <v>1566</v>
      </c>
      <c r="C223" t="s">
        <v>85</v>
      </c>
      <c r="D223" t="s">
        <v>30</v>
      </c>
      <c r="E223" t="s">
        <v>43</v>
      </c>
      <c r="F223" t="s">
        <v>27</v>
      </c>
      <c r="G223" t="s">
        <v>50</v>
      </c>
      <c r="H223">
        <v>54</v>
      </c>
      <c r="I223" s="1">
        <v>41237</v>
      </c>
      <c r="J223" s="9">
        <f>DAY(TBL_Employees[[#This Row],[Hire Date]])</f>
        <v>24</v>
      </c>
      <c r="K223" s="9">
        <f>MONTH(TBL_Employees[[#This Row],[Hire Date]])</f>
        <v>11</v>
      </c>
      <c r="L223" s="9" t="str">
        <f>UPPER(TEXT(DATE(2025,TBL_Employees[[#This Row],[Month]],1), "mmm"))</f>
        <v>NOV</v>
      </c>
      <c r="M223" s="11">
        <f>YEAR(TBL_Employees[[#This Row],[Hire Date]])</f>
        <v>2012</v>
      </c>
      <c r="N223" s="2">
        <v>94407</v>
      </c>
      <c r="O223" s="2" t="str">
        <f>IF(TBL_Employees[[#This Row],[ Annual Salary]]&lt;70000,"Low Income",IF(AND(TBL_Employees[[#This Row],[ Annual Salary]]&gt;=70000,TBL_Employees[[#This Row],[ Annual Salary]]&lt;=140000),"Middle Income","High Income" ))</f>
        <v>Middle Income</v>
      </c>
      <c r="P223" s="3">
        <v>0</v>
      </c>
      <c r="Q223" s="13">
        <f>TBL_Employees[[#This Row],[Bonus %]]*TBL_Employees[[#This Row],[ Annual Salary]]</f>
        <v>0</v>
      </c>
      <c r="R223" t="s">
        <v>51</v>
      </c>
      <c r="S223" t="s">
        <v>52</v>
      </c>
      <c r="T223" s="1" t="s">
        <v>20</v>
      </c>
      <c r="U223" t="str">
        <f>IF(TBL_Employees[[#This Row],[Exit Date]]="","Employed","Resign")</f>
        <v>Employed</v>
      </c>
    </row>
    <row r="224" spans="1:21" x14ac:dyDescent="0.35">
      <c r="A224" t="s">
        <v>254</v>
      </c>
      <c r="B224" t="s">
        <v>1575</v>
      </c>
      <c r="C224" t="s">
        <v>39</v>
      </c>
      <c r="D224" t="s">
        <v>30</v>
      </c>
      <c r="E224" t="s">
        <v>35</v>
      </c>
      <c r="F224" t="s">
        <v>27</v>
      </c>
      <c r="G224" t="s">
        <v>17</v>
      </c>
      <c r="H224">
        <v>52</v>
      </c>
      <c r="I224" s="1">
        <v>39018</v>
      </c>
      <c r="J224" s="9">
        <f>DAY(TBL_Employees[[#This Row],[Hire Date]])</f>
        <v>28</v>
      </c>
      <c r="K224" s="9">
        <f>MONTH(TBL_Employees[[#This Row],[Hire Date]])</f>
        <v>10</v>
      </c>
      <c r="L224" s="9" t="str">
        <f>UPPER(TEXT(DATE(2025,TBL_Employees[[#This Row],[Month]],1), "mmm"))</f>
        <v>OCT</v>
      </c>
      <c r="M224" s="11">
        <f>YEAR(TBL_Employees[[#This Row],[Hire Date]])</f>
        <v>2006</v>
      </c>
      <c r="N224" s="2">
        <v>187992</v>
      </c>
      <c r="O224" s="2" t="str">
        <f>IF(TBL_Employees[[#This Row],[ Annual Salary]]&lt;70000,"Low Income",IF(AND(TBL_Employees[[#This Row],[ Annual Salary]]&gt;=70000,TBL_Employees[[#This Row],[ Annual Salary]]&lt;=140000),"Middle Income","High Income" ))</f>
        <v>High Income</v>
      </c>
      <c r="P224" s="3">
        <v>0.28000000000000003</v>
      </c>
      <c r="Q224" s="13">
        <f>TBL_Employees[[#This Row],[Bonus %]]*TBL_Employees[[#This Row],[ Annual Salary]]</f>
        <v>52637.760000000002</v>
      </c>
      <c r="R224" t="s">
        <v>18</v>
      </c>
      <c r="S224" t="s">
        <v>44</v>
      </c>
      <c r="T224" s="1" t="s">
        <v>20</v>
      </c>
      <c r="U224" t="str">
        <f>IF(TBL_Employees[[#This Row],[Exit Date]]="","Employed","Resign")</f>
        <v>Employed</v>
      </c>
    </row>
    <row r="225" spans="1:21" x14ac:dyDescent="0.35">
      <c r="A225" t="s">
        <v>1585</v>
      </c>
      <c r="B225" t="s">
        <v>1586</v>
      </c>
      <c r="C225" t="s">
        <v>39</v>
      </c>
      <c r="D225" t="s">
        <v>30</v>
      </c>
      <c r="E225" t="s">
        <v>43</v>
      </c>
      <c r="F225" t="s">
        <v>27</v>
      </c>
      <c r="G225" t="s">
        <v>50</v>
      </c>
      <c r="H225">
        <v>40</v>
      </c>
      <c r="I225" s="1">
        <v>43868</v>
      </c>
      <c r="J225" s="9">
        <f>DAY(TBL_Employees[[#This Row],[Hire Date]])</f>
        <v>7</v>
      </c>
      <c r="K225" s="9">
        <f>MONTH(TBL_Employees[[#This Row],[Hire Date]])</f>
        <v>2</v>
      </c>
      <c r="L225" s="9" t="str">
        <f>UPPER(TEXT(DATE(2025,TBL_Employees[[#This Row],[Month]],1), "mmm"))</f>
        <v>FEB</v>
      </c>
      <c r="M225" s="11">
        <f>YEAR(TBL_Employees[[#This Row],[Hire Date]])</f>
        <v>2020</v>
      </c>
      <c r="N225" s="2">
        <v>187187</v>
      </c>
      <c r="O225" s="2" t="str">
        <f>IF(TBL_Employees[[#This Row],[ Annual Salary]]&lt;70000,"Low Income",IF(AND(TBL_Employees[[#This Row],[ Annual Salary]]&gt;=70000,TBL_Employees[[#This Row],[ Annual Salary]]&lt;=140000),"Middle Income","High Income" ))</f>
        <v>High Income</v>
      </c>
      <c r="P225" s="3">
        <v>0.18</v>
      </c>
      <c r="Q225" s="13">
        <f>TBL_Employees[[#This Row],[Bonus %]]*TBL_Employees[[#This Row],[ Annual Salary]]</f>
        <v>33693.659999999996</v>
      </c>
      <c r="R225" t="s">
        <v>51</v>
      </c>
      <c r="S225" t="s">
        <v>80</v>
      </c>
      <c r="T225" s="1" t="s">
        <v>20</v>
      </c>
      <c r="U225" t="str">
        <f>IF(TBL_Employees[[#This Row],[Exit Date]]="","Employed","Resign")</f>
        <v>Employed</v>
      </c>
    </row>
    <row r="226" spans="1:21" x14ac:dyDescent="0.35">
      <c r="A226" t="s">
        <v>1588</v>
      </c>
      <c r="B226" t="s">
        <v>1589</v>
      </c>
      <c r="C226" t="s">
        <v>39</v>
      </c>
      <c r="D226" t="s">
        <v>30</v>
      </c>
      <c r="E226" t="s">
        <v>43</v>
      </c>
      <c r="F226" t="s">
        <v>27</v>
      </c>
      <c r="G226" t="s">
        <v>17</v>
      </c>
      <c r="H226">
        <v>41</v>
      </c>
      <c r="I226" s="1">
        <v>39156</v>
      </c>
      <c r="J226" s="9">
        <f>DAY(TBL_Employees[[#This Row],[Hire Date]])</f>
        <v>15</v>
      </c>
      <c r="K226" s="9">
        <f>MONTH(TBL_Employees[[#This Row],[Hire Date]])</f>
        <v>3</v>
      </c>
      <c r="L226" s="9" t="str">
        <f>UPPER(TEXT(DATE(2025,TBL_Employees[[#This Row],[Month]],1), "mmm"))</f>
        <v>MAR</v>
      </c>
      <c r="M226" s="11">
        <f>YEAR(TBL_Employees[[#This Row],[Hire Date]])</f>
        <v>2007</v>
      </c>
      <c r="N226" s="2">
        <v>155926</v>
      </c>
      <c r="O226" s="2" t="str">
        <f>IF(TBL_Employees[[#This Row],[ Annual Salary]]&lt;70000,"Low Income",IF(AND(TBL_Employees[[#This Row],[ Annual Salary]]&gt;=70000,TBL_Employees[[#This Row],[ Annual Salary]]&lt;=140000),"Middle Income","High Income" ))</f>
        <v>High Income</v>
      </c>
      <c r="P226" s="3">
        <v>0.24</v>
      </c>
      <c r="Q226" s="13">
        <f>TBL_Employees[[#This Row],[Bonus %]]*TBL_Employees[[#This Row],[ Annual Salary]]</f>
        <v>37422.239999999998</v>
      </c>
      <c r="R226" t="s">
        <v>18</v>
      </c>
      <c r="S226" t="s">
        <v>28</v>
      </c>
      <c r="T226" s="1">
        <v>39598</v>
      </c>
      <c r="U226" t="str">
        <f>IF(TBL_Employees[[#This Row],[Exit Date]]="","Employed","Resign")</f>
        <v>Resign</v>
      </c>
    </row>
    <row r="227" spans="1:21" x14ac:dyDescent="0.35">
      <c r="A227" t="s">
        <v>372</v>
      </c>
      <c r="B227" t="s">
        <v>1601</v>
      </c>
      <c r="C227" t="s">
        <v>29</v>
      </c>
      <c r="D227" t="s">
        <v>30</v>
      </c>
      <c r="E227" t="s">
        <v>15</v>
      </c>
      <c r="F227" t="s">
        <v>16</v>
      </c>
      <c r="G227" t="s">
        <v>23</v>
      </c>
      <c r="H227">
        <v>45</v>
      </c>
      <c r="I227" s="1">
        <v>42117</v>
      </c>
      <c r="J227" s="9">
        <f>DAY(TBL_Employees[[#This Row],[Hire Date]])</f>
        <v>23</v>
      </c>
      <c r="K227" s="9">
        <f>MONTH(TBL_Employees[[#This Row],[Hire Date]])</f>
        <v>4</v>
      </c>
      <c r="L227" s="9" t="str">
        <f>UPPER(TEXT(DATE(2025,TBL_Employees[[#This Row],[Month]],1), "mmm"))</f>
        <v>APR</v>
      </c>
      <c r="M227" s="11">
        <f>YEAR(TBL_Employees[[#This Row],[Hire Date]])</f>
        <v>2015</v>
      </c>
      <c r="N227" s="2">
        <v>60017</v>
      </c>
      <c r="O227" s="2" t="str">
        <f>IF(TBL_Employees[[#This Row],[ Annual Salary]]&lt;70000,"Low Income",IF(AND(TBL_Employees[[#This Row],[ Annual Salary]]&gt;=70000,TBL_Employees[[#This Row],[ Annual Salary]]&lt;=140000),"Middle Income","High Income" ))</f>
        <v>Low Income</v>
      </c>
      <c r="P227" s="3">
        <v>0</v>
      </c>
      <c r="Q227" s="13">
        <f>TBL_Employees[[#This Row],[Bonus %]]*TBL_Employees[[#This Row],[ Annual Salary]]</f>
        <v>0</v>
      </c>
      <c r="R227" t="s">
        <v>18</v>
      </c>
      <c r="S227" t="s">
        <v>19</v>
      </c>
      <c r="T227" s="1" t="s">
        <v>20</v>
      </c>
      <c r="U227" t="str">
        <f>IF(TBL_Employees[[#This Row],[Exit Date]]="","Employed","Resign")</f>
        <v>Employed</v>
      </c>
    </row>
    <row r="228" spans="1:21" x14ac:dyDescent="0.35">
      <c r="A228" t="s">
        <v>364</v>
      </c>
      <c r="B228" t="s">
        <v>1604</v>
      </c>
      <c r="C228" t="s">
        <v>128</v>
      </c>
      <c r="D228" t="s">
        <v>30</v>
      </c>
      <c r="E228" t="s">
        <v>43</v>
      </c>
      <c r="F228" t="s">
        <v>16</v>
      </c>
      <c r="G228" t="s">
        <v>50</v>
      </c>
      <c r="H228">
        <v>52</v>
      </c>
      <c r="I228" s="1">
        <v>39532</v>
      </c>
      <c r="J228" s="9">
        <f>DAY(TBL_Employees[[#This Row],[Hire Date]])</f>
        <v>25</v>
      </c>
      <c r="K228" s="9">
        <f>MONTH(TBL_Employees[[#This Row],[Hire Date]])</f>
        <v>3</v>
      </c>
      <c r="L228" s="9" t="str">
        <f>UPPER(TEXT(DATE(2025,TBL_Employees[[#This Row],[Month]],1), "mmm"))</f>
        <v>MAR</v>
      </c>
      <c r="M228" s="11">
        <f>YEAR(TBL_Employees[[#This Row],[Hire Date]])</f>
        <v>2008</v>
      </c>
      <c r="N228" s="2">
        <v>97398</v>
      </c>
      <c r="O228" s="2" t="str">
        <f>IF(TBL_Employees[[#This Row],[ Annual Salary]]&lt;70000,"Low Income",IF(AND(TBL_Employees[[#This Row],[ Annual Salary]]&gt;=70000,TBL_Employees[[#This Row],[ Annual Salary]]&lt;=140000),"Middle Income","High Income" ))</f>
        <v>Middle Income</v>
      </c>
      <c r="P228" s="3">
        <v>0</v>
      </c>
      <c r="Q228" s="13">
        <f>TBL_Employees[[#This Row],[Bonus %]]*TBL_Employees[[#This Row],[ Annual Salary]]</f>
        <v>0</v>
      </c>
      <c r="R228" t="s">
        <v>51</v>
      </c>
      <c r="S228" t="s">
        <v>80</v>
      </c>
      <c r="T228" s="1" t="s">
        <v>20</v>
      </c>
      <c r="U228" t="str">
        <f>IF(TBL_Employees[[#This Row],[Exit Date]]="","Employed","Resign")</f>
        <v>Employed</v>
      </c>
    </row>
    <row r="229" spans="1:21" x14ac:dyDescent="0.35">
      <c r="A229" t="s">
        <v>1621</v>
      </c>
      <c r="B229" t="s">
        <v>1622</v>
      </c>
      <c r="C229" t="s">
        <v>128</v>
      </c>
      <c r="D229" t="s">
        <v>30</v>
      </c>
      <c r="E229" t="s">
        <v>31</v>
      </c>
      <c r="F229" t="s">
        <v>16</v>
      </c>
      <c r="G229" t="s">
        <v>17</v>
      </c>
      <c r="H229">
        <v>32</v>
      </c>
      <c r="I229" s="1">
        <v>42317</v>
      </c>
      <c r="J229" s="9">
        <f>DAY(TBL_Employees[[#This Row],[Hire Date]])</f>
        <v>9</v>
      </c>
      <c r="K229" s="9">
        <f>MONTH(TBL_Employees[[#This Row],[Hire Date]])</f>
        <v>11</v>
      </c>
      <c r="L229" s="9" t="str">
        <f>UPPER(TEXT(DATE(2025,TBL_Employees[[#This Row],[Month]],1), "mmm"))</f>
        <v>NOV</v>
      </c>
      <c r="M229" s="11">
        <f>YEAR(TBL_Employees[[#This Row],[Hire Date]])</f>
        <v>2015</v>
      </c>
      <c r="N229" s="2">
        <v>65247</v>
      </c>
      <c r="O229" s="2" t="str">
        <f>IF(TBL_Employees[[#This Row],[ Annual Salary]]&lt;70000,"Low Income",IF(AND(TBL_Employees[[#This Row],[ Annual Salary]]&gt;=70000,TBL_Employees[[#This Row],[ Annual Salary]]&lt;=140000),"Middle Income","High Income" ))</f>
        <v>Low Income</v>
      </c>
      <c r="P229" s="3">
        <v>0</v>
      </c>
      <c r="Q229" s="13">
        <f>TBL_Employees[[#This Row],[Bonus %]]*TBL_Employees[[#This Row],[ Annual Salary]]</f>
        <v>0</v>
      </c>
      <c r="R229" t="s">
        <v>18</v>
      </c>
      <c r="S229" t="s">
        <v>38</v>
      </c>
      <c r="T229" s="1" t="s">
        <v>20</v>
      </c>
      <c r="U229" t="str">
        <f>IF(TBL_Employees[[#This Row],[Exit Date]]="","Employed","Resign")</f>
        <v>Employed</v>
      </c>
    </row>
    <row r="230" spans="1:21" x14ac:dyDescent="0.35">
      <c r="A230" t="s">
        <v>1623</v>
      </c>
      <c r="B230" t="s">
        <v>1624</v>
      </c>
      <c r="C230" t="s">
        <v>29</v>
      </c>
      <c r="D230" t="s">
        <v>30</v>
      </c>
      <c r="E230" t="s">
        <v>15</v>
      </c>
      <c r="F230" t="s">
        <v>27</v>
      </c>
      <c r="G230" t="s">
        <v>50</v>
      </c>
      <c r="H230">
        <v>27</v>
      </c>
      <c r="I230" s="1">
        <v>43371</v>
      </c>
      <c r="J230" s="9">
        <f>DAY(TBL_Employees[[#This Row],[Hire Date]])</f>
        <v>28</v>
      </c>
      <c r="K230" s="9">
        <f>MONTH(TBL_Employees[[#This Row],[Hire Date]])</f>
        <v>9</v>
      </c>
      <c r="L230" s="9" t="str">
        <f>UPPER(TEXT(DATE(2025,TBL_Employees[[#This Row],[Month]],1), "mmm"))</f>
        <v>SEP</v>
      </c>
      <c r="M230" s="11">
        <f>YEAR(TBL_Employees[[#This Row],[Hire Date]])</f>
        <v>2018</v>
      </c>
      <c r="N230" s="2">
        <v>64247</v>
      </c>
      <c r="O230" s="2" t="str">
        <f>IF(TBL_Employees[[#This Row],[ Annual Salary]]&lt;70000,"Low Income",IF(AND(TBL_Employees[[#This Row],[ Annual Salary]]&gt;=70000,TBL_Employees[[#This Row],[ Annual Salary]]&lt;=140000),"Middle Income","High Income" ))</f>
        <v>Low Income</v>
      </c>
      <c r="P230" s="3">
        <v>0</v>
      </c>
      <c r="Q230" s="13">
        <f>TBL_Employees[[#This Row],[Bonus %]]*TBL_Employees[[#This Row],[ Annual Salary]]</f>
        <v>0</v>
      </c>
      <c r="R230" t="s">
        <v>51</v>
      </c>
      <c r="S230" t="s">
        <v>65</v>
      </c>
      <c r="T230" s="1" t="s">
        <v>20</v>
      </c>
      <c r="U230" t="str">
        <f>IF(TBL_Employees[[#This Row],[Exit Date]]="","Employed","Resign")</f>
        <v>Employed</v>
      </c>
    </row>
    <row r="231" spans="1:21" x14ac:dyDescent="0.35">
      <c r="A231" t="s">
        <v>1627</v>
      </c>
      <c r="B231" t="s">
        <v>1628</v>
      </c>
      <c r="C231" t="s">
        <v>68</v>
      </c>
      <c r="D231" t="s">
        <v>30</v>
      </c>
      <c r="E231" t="s">
        <v>35</v>
      </c>
      <c r="F231" t="s">
        <v>16</v>
      </c>
      <c r="G231" t="s">
        <v>23</v>
      </c>
      <c r="H231">
        <v>45</v>
      </c>
      <c r="I231" s="1">
        <v>38057</v>
      </c>
      <c r="J231" s="9">
        <f>DAY(TBL_Employees[[#This Row],[Hire Date]])</f>
        <v>11</v>
      </c>
      <c r="K231" s="9">
        <f>MONTH(TBL_Employees[[#This Row],[Hire Date]])</f>
        <v>3</v>
      </c>
      <c r="L231" s="9" t="str">
        <f>UPPER(TEXT(DATE(2025,TBL_Employees[[#This Row],[Month]],1), "mmm"))</f>
        <v>MAR</v>
      </c>
      <c r="M231" s="11">
        <f>YEAR(TBL_Employees[[#This Row],[Hire Date]])</f>
        <v>2004</v>
      </c>
      <c r="N231" s="2">
        <v>109422</v>
      </c>
      <c r="O231" s="2" t="str">
        <f>IF(TBL_Employees[[#This Row],[ Annual Salary]]&lt;70000,"Low Income",IF(AND(TBL_Employees[[#This Row],[ Annual Salary]]&gt;=70000,TBL_Employees[[#This Row],[ Annual Salary]]&lt;=140000),"Middle Income","High Income" ))</f>
        <v>Middle Income</v>
      </c>
      <c r="P231" s="3">
        <v>0</v>
      </c>
      <c r="Q231" s="13">
        <f>TBL_Employees[[#This Row],[Bonus %]]*TBL_Employees[[#This Row],[ Annual Salary]]</f>
        <v>0</v>
      </c>
      <c r="R231" t="s">
        <v>32</v>
      </c>
      <c r="S231" t="s">
        <v>79</v>
      </c>
      <c r="T231" s="1" t="s">
        <v>20</v>
      </c>
      <c r="U231" t="str">
        <f>IF(TBL_Employees[[#This Row],[Exit Date]]="","Employed","Resign")</f>
        <v>Employed</v>
      </c>
    </row>
    <row r="232" spans="1:21" x14ac:dyDescent="0.35">
      <c r="A232" t="s">
        <v>343</v>
      </c>
      <c r="B232" t="s">
        <v>1644</v>
      </c>
      <c r="C232" t="s">
        <v>58</v>
      </c>
      <c r="D232" t="s">
        <v>30</v>
      </c>
      <c r="E232" t="s">
        <v>35</v>
      </c>
      <c r="F232" t="s">
        <v>27</v>
      </c>
      <c r="G232" t="s">
        <v>23</v>
      </c>
      <c r="H232">
        <v>57</v>
      </c>
      <c r="I232" s="1">
        <v>43157</v>
      </c>
      <c r="J232" s="9">
        <f>DAY(TBL_Employees[[#This Row],[Hire Date]])</f>
        <v>26</v>
      </c>
      <c r="K232" s="9">
        <f>MONTH(TBL_Employees[[#This Row],[Hire Date]])</f>
        <v>2</v>
      </c>
      <c r="L232" s="9" t="str">
        <f>UPPER(TEXT(DATE(2025,TBL_Employees[[#This Row],[Month]],1), "mmm"))</f>
        <v>FEB</v>
      </c>
      <c r="M232" s="11">
        <f>YEAR(TBL_Employees[[#This Row],[Hire Date]])</f>
        <v>2018</v>
      </c>
      <c r="N232" s="2">
        <v>103183</v>
      </c>
      <c r="O232" s="2" t="str">
        <f>IF(TBL_Employees[[#This Row],[ Annual Salary]]&lt;70000,"Low Income",IF(AND(TBL_Employees[[#This Row],[ Annual Salary]]&gt;=70000,TBL_Employees[[#This Row],[ Annual Salary]]&lt;=140000),"Middle Income","High Income" ))</f>
        <v>Middle Income</v>
      </c>
      <c r="P232" s="3">
        <v>0</v>
      </c>
      <c r="Q232" s="13">
        <f>TBL_Employees[[#This Row],[Bonus %]]*TBL_Employees[[#This Row],[ Annual Salary]]</f>
        <v>0</v>
      </c>
      <c r="R232" t="s">
        <v>18</v>
      </c>
      <c r="S232" t="s">
        <v>24</v>
      </c>
      <c r="T232" s="1">
        <v>44386</v>
      </c>
      <c r="U232" t="str">
        <f>IF(TBL_Employees[[#This Row],[Exit Date]]="","Employed","Resign")</f>
        <v>Resign</v>
      </c>
    </row>
    <row r="233" spans="1:21" x14ac:dyDescent="0.35">
      <c r="A233" t="s">
        <v>1646</v>
      </c>
      <c r="B233" t="s">
        <v>1417</v>
      </c>
      <c r="C233" t="s">
        <v>85</v>
      </c>
      <c r="D233" t="s">
        <v>30</v>
      </c>
      <c r="E233" t="s">
        <v>35</v>
      </c>
      <c r="F233" t="s">
        <v>16</v>
      </c>
      <c r="G233" t="s">
        <v>23</v>
      </c>
      <c r="H233">
        <v>29</v>
      </c>
      <c r="I233" s="1">
        <v>43778</v>
      </c>
      <c r="J233" s="9">
        <f>DAY(TBL_Employees[[#This Row],[Hire Date]])</f>
        <v>9</v>
      </c>
      <c r="K233" s="9">
        <f>MONTH(TBL_Employees[[#This Row],[Hire Date]])</f>
        <v>11</v>
      </c>
      <c r="L233" s="9" t="str">
        <f>UPPER(TEXT(DATE(2025,TBL_Employees[[#This Row],[Month]],1), "mmm"))</f>
        <v>NOV</v>
      </c>
      <c r="M233" s="11">
        <f>YEAR(TBL_Employees[[#This Row],[Hire Date]])</f>
        <v>2019</v>
      </c>
      <c r="N233" s="2">
        <v>75012</v>
      </c>
      <c r="O233" s="2" t="str">
        <f>IF(TBL_Employees[[#This Row],[ Annual Salary]]&lt;70000,"Low Income",IF(AND(TBL_Employees[[#This Row],[ Annual Salary]]&gt;=70000,TBL_Employees[[#This Row],[ Annual Salary]]&lt;=140000),"Middle Income","High Income" ))</f>
        <v>Middle Income</v>
      </c>
      <c r="P233" s="3">
        <v>0</v>
      </c>
      <c r="Q233" s="13">
        <f>TBL_Employees[[#This Row],[Bonus %]]*TBL_Employees[[#This Row],[ Annual Salary]]</f>
        <v>0</v>
      </c>
      <c r="R233" t="s">
        <v>18</v>
      </c>
      <c r="S233" t="s">
        <v>19</v>
      </c>
      <c r="T233" s="1" t="s">
        <v>20</v>
      </c>
      <c r="U233" t="str">
        <f>IF(TBL_Employees[[#This Row],[Exit Date]]="","Employed","Resign")</f>
        <v>Employed</v>
      </c>
    </row>
    <row r="234" spans="1:21" x14ac:dyDescent="0.35">
      <c r="A234" t="s">
        <v>1662</v>
      </c>
      <c r="B234" t="s">
        <v>1663</v>
      </c>
      <c r="C234" t="s">
        <v>128</v>
      </c>
      <c r="D234" t="s">
        <v>30</v>
      </c>
      <c r="E234" t="s">
        <v>35</v>
      </c>
      <c r="F234" t="s">
        <v>16</v>
      </c>
      <c r="G234" t="s">
        <v>23</v>
      </c>
      <c r="H234">
        <v>42</v>
      </c>
      <c r="I234" s="1">
        <v>41026</v>
      </c>
      <c r="J234" s="9">
        <f>DAY(TBL_Employees[[#This Row],[Hire Date]])</f>
        <v>27</v>
      </c>
      <c r="K234" s="9">
        <f>MONTH(TBL_Employees[[#This Row],[Hire Date]])</f>
        <v>4</v>
      </c>
      <c r="L234" s="9" t="str">
        <f>UPPER(TEXT(DATE(2025,TBL_Employees[[#This Row],[Month]],1), "mmm"))</f>
        <v>APR</v>
      </c>
      <c r="M234" s="11">
        <f>YEAR(TBL_Employees[[#This Row],[Hire Date]])</f>
        <v>2012</v>
      </c>
      <c r="N234" s="2">
        <v>72903</v>
      </c>
      <c r="O234" s="2" t="str">
        <f>IF(TBL_Employees[[#This Row],[ Annual Salary]]&lt;70000,"Low Income",IF(AND(TBL_Employees[[#This Row],[ Annual Salary]]&gt;=70000,TBL_Employees[[#This Row],[ Annual Salary]]&lt;=140000),"Middle Income","High Income" ))</f>
        <v>Middle Income</v>
      </c>
      <c r="P234" s="3">
        <v>0</v>
      </c>
      <c r="Q234" s="13">
        <f>TBL_Employees[[#This Row],[Bonus %]]*TBL_Employees[[#This Row],[ Annual Salary]]</f>
        <v>0</v>
      </c>
      <c r="R234" t="s">
        <v>18</v>
      </c>
      <c r="S234" t="s">
        <v>38</v>
      </c>
      <c r="T234" s="1" t="s">
        <v>20</v>
      </c>
      <c r="U234" t="str">
        <f>IF(TBL_Employees[[#This Row],[Exit Date]]="","Employed","Resign")</f>
        <v>Employed</v>
      </c>
    </row>
    <row r="235" spans="1:21" x14ac:dyDescent="0.35">
      <c r="A235" t="s">
        <v>1610</v>
      </c>
      <c r="B235" t="s">
        <v>1677</v>
      </c>
      <c r="C235" t="s">
        <v>68</v>
      </c>
      <c r="D235" t="s">
        <v>30</v>
      </c>
      <c r="E235" t="s">
        <v>43</v>
      </c>
      <c r="F235" t="s">
        <v>16</v>
      </c>
      <c r="G235" t="s">
        <v>50</v>
      </c>
      <c r="H235">
        <v>29</v>
      </c>
      <c r="I235" s="1">
        <v>44099</v>
      </c>
      <c r="J235" s="9">
        <f>DAY(TBL_Employees[[#This Row],[Hire Date]])</f>
        <v>25</v>
      </c>
      <c r="K235" s="9">
        <f>MONTH(TBL_Employees[[#This Row],[Hire Date]])</f>
        <v>9</v>
      </c>
      <c r="L235" s="9" t="str">
        <f>UPPER(TEXT(DATE(2025,TBL_Employees[[#This Row],[Month]],1), "mmm"))</f>
        <v>SEP</v>
      </c>
      <c r="M235" s="11">
        <f>YEAR(TBL_Employees[[#This Row],[Hire Date]])</f>
        <v>2020</v>
      </c>
      <c r="N235" s="2">
        <v>123588</v>
      </c>
      <c r="O235" s="2" t="str">
        <f>IF(TBL_Employees[[#This Row],[ Annual Salary]]&lt;70000,"Low Income",IF(AND(TBL_Employees[[#This Row],[ Annual Salary]]&gt;=70000,TBL_Employees[[#This Row],[ Annual Salary]]&lt;=140000),"Middle Income","High Income" ))</f>
        <v>Middle Income</v>
      </c>
      <c r="P235" s="3">
        <v>0</v>
      </c>
      <c r="Q235" s="13">
        <f>TBL_Employees[[#This Row],[Bonus %]]*TBL_Employees[[#This Row],[ Annual Salary]]</f>
        <v>0</v>
      </c>
      <c r="R235" t="s">
        <v>51</v>
      </c>
      <c r="S235" t="s">
        <v>52</v>
      </c>
      <c r="T235" s="1" t="s">
        <v>20</v>
      </c>
      <c r="U235" t="str">
        <f>IF(TBL_Employees[[#This Row],[Exit Date]]="","Employed","Resign")</f>
        <v>Employed</v>
      </c>
    </row>
    <row r="236" spans="1:21" x14ac:dyDescent="0.35">
      <c r="A236" t="s">
        <v>1692</v>
      </c>
      <c r="B236" t="s">
        <v>1693</v>
      </c>
      <c r="C236" t="s">
        <v>96</v>
      </c>
      <c r="D236" t="s">
        <v>30</v>
      </c>
      <c r="E236" t="s">
        <v>35</v>
      </c>
      <c r="F236" t="s">
        <v>16</v>
      </c>
      <c r="G236" t="s">
        <v>50</v>
      </c>
      <c r="H236">
        <v>49</v>
      </c>
      <c r="I236" s="1">
        <v>42441</v>
      </c>
      <c r="J236" s="9">
        <f>DAY(TBL_Employees[[#This Row],[Hire Date]])</f>
        <v>12</v>
      </c>
      <c r="K236" s="9">
        <f>MONTH(TBL_Employees[[#This Row],[Hire Date]])</f>
        <v>3</v>
      </c>
      <c r="L236" s="9" t="str">
        <f>UPPER(TEXT(DATE(2025,TBL_Employees[[#This Row],[Month]],1), "mmm"))</f>
        <v>MAR</v>
      </c>
      <c r="M236" s="11">
        <f>YEAR(TBL_Employees[[#This Row],[Hire Date]])</f>
        <v>2016</v>
      </c>
      <c r="N236" s="2">
        <v>100810</v>
      </c>
      <c r="O236" s="2" t="str">
        <f>IF(TBL_Employees[[#This Row],[ Annual Salary]]&lt;70000,"Low Income",IF(AND(TBL_Employees[[#This Row],[ Annual Salary]]&gt;=70000,TBL_Employees[[#This Row],[ Annual Salary]]&lt;=140000),"Middle Income","High Income" ))</f>
        <v>Middle Income</v>
      </c>
      <c r="P236" s="3">
        <v>0.12</v>
      </c>
      <c r="Q236" s="13">
        <f>TBL_Employees[[#This Row],[Bonus %]]*TBL_Employees[[#This Row],[ Annual Salary]]</f>
        <v>12097.199999999999</v>
      </c>
      <c r="R236" t="s">
        <v>51</v>
      </c>
      <c r="S236" t="s">
        <v>65</v>
      </c>
      <c r="T236" s="1" t="s">
        <v>20</v>
      </c>
      <c r="U236" t="str">
        <f>IF(TBL_Employees[[#This Row],[Exit Date]]="","Employed","Resign")</f>
        <v>Employed</v>
      </c>
    </row>
    <row r="237" spans="1:21" x14ac:dyDescent="0.35">
      <c r="A237" t="s">
        <v>1715</v>
      </c>
      <c r="B237" t="s">
        <v>1716</v>
      </c>
      <c r="C237" t="s">
        <v>29</v>
      </c>
      <c r="D237" t="s">
        <v>30</v>
      </c>
      <c r="E237" t="s">
        <v>31</v>
      </c>
      <c r="F237" t="s">
        <v>16</v>
      </c>
      <c r="G237" t="s">
        <v>17</v>
      </c>
      <c r="H237">
        <v>41</v>
      </c>
      <c r="I237" s="1">
        <v>38632</v>
      </c>
      <c r="J237" s="9">
        <f>DAY(TBL_Employees[[#This Row],[Hire Date]])</f>
        <v>7</v>
      </c>
      <c r="K237" s="9">
        <f>MONTH(TBL_Employees[[#This Row],[Hire Date]])</f>
        <v>10</v>
      </c>
      <c r="L237" s="9" t="str">
        <f>UPPER(TEXT(DATE(2025,TBL_Employees[[#This Row],[Month]],1), "mmm"))</f>
        <v>OCT</v>
      </c>
      <c r="M237" s="11">
        <f>YEAR(TBL_Employees[[#This Row],[Hire Date]])</f>
        <v>2005</v>
      </c>
      <c r="N237" s="2">
        <v>79352</v>
      </c>
      <c r="O237" s="2" t="str">
        <f>IF(TBL_Employees[[#This Row],[ Annual Salary]]&lt;70000,"Low Income",IF(AND(TBL_Employees[[#This Row],[ Annual Salary]]&gt;=70000,TBL_Employees[[#This Row],[ Annual Salary]]&lt;=140000),"Middle Income","High Income" ))</f>
        <v>Middle Income</v>
      </c>
      <c r="P237" s="3">
        <v>0</v>
      </c>
      <c r="Q237" s="13">
        <f>TBL_Employees[[#This Row],[Bonus %]]*TBL_Employees[[#This Row],[ Annual Salary]]</f>
        <v>0</v>
      </c>
      <c r="R237" t="s">
        <v>18</v>
      </c>
      <c r="S237" t="s">
        <v>62</v>
      </c>
      <c r="T237" s="1" t="s">
        <v>20</v>
      </c>
      <c r="U237" t="str">
        <f>IF(TBL_Employees[[#This Row],[Exit Date]]="","Employed","Resign")</f>
        <v>Employed</v>
      </c>
    </row>
    <row r="238" spans="1:21" x14ac:dyDescent="0.35">
      <c r="A238" t="s">
        <v>130</v>
      </c>
      <c r="B238" t="s">
        <v>1719</v>
      </c>
      <c r="C238" t="s">
        <v>29</v>
      </c>
      <c r="D238" t="s">
        <v>30</v>
      </c>
      <c r="E238" t="s">
        <v>31</v>
      </c>
      <c r="F238" t="s">
        <v>27</v>
      </c>
      <c r="G238" t="s">
        <v>17</v>
      </c>
      <c r="H238">
        <v>27</v>
      </c>
      <c r="I238" s="1">
        <v>43354</v>
      </c>
      <c r="J238" s="9">
        <f>DAY(TBL_Employees[[#This Row],[Hire Date]])</f>
        <v>11</v>
      </c>
      <c r="K238" s="9">
        <f>MONTH(TBL_Employees[[#This Row],[Hire Date]])</f>
        <v>9</v>
      </c>
      <c r="L238" s="9" t="str">
        <f>UPPER(TEXT(DATE(2025,TBL_Employees[[#This Row],[Month]],1), "mmm"))</f>
        <v>SEP</v>
      </c>
      <c r="M238" s="11">
        <f>YEAR(TBL_Employees[[#This Row],[Hire Date]])</f>
        <v>2018</v>
      </c>
      <c r="N238" s="2">
        <v>80745</v>
      </c>
      <c r="O238" s="2" t="str">
        <f>IF(TBL_Employees[[#This Row],[ Annual Salary]]&lt;70000,"Low Income",IF(AND(TBL_Employees[[#This Row],[ Annual Salary]]&gt;=70000,TBL_Employees[[#This Row],[ Annual Salary]]&lt;=140000),"Middle Income","High Income" ))</f>
        <v>Middle Income</v>
      </c>
      <c r="P238" s="3">
        <v>0</v>
      </c>
      <c r="Q238" s="13">
        <f>TBL_Employees[[#This Row],[Bonus %]]*TBL_Employees[[#This Row],[ Annual Salary]]</f>
        <v>0</v>
      </c>
      <c r="R238" t="s">
        <v>18</v>
      </c>
      <c r="S238" t="s">
        <v>19</v>
      </c>
      <c r="T238" s="1" t="s">
        <v>20</v>
      </c>
      <c r="U238" t="str">
        <f>IF(TBL_Employees[[#This Row],[Exit Date]]="","Employed","Resign")</f>
        <v>Employed</v>
      </c>
    </row>
    <row r="239" spans="1:21" x14ac:dyDescent="0.35">
      <c r="A239" t="s">
        <v>1721</v>
      </c>
      <c r="B239" t="s">
        <v>1722</v>
      </c>
      <c r="C239" t="s">
        <v>96</v>
      </c>
      <c r="D239" t="s">
        <v>30</v>
      </c>
      <c r="E239" t="s">
        <v>15</v>
      </c>
      <c r="F239" t="s">
        <v>27</v>
      </c>
      <c r="G239" t="s">
        <v>50</v>
      </c>
      <c r="H239">
        <v>56</v>
      </c>
      <c r="I239" s="1">
        <v>43363</v>
      </c>
      <c r="J239" s="9">
        <f>DAY(TBL_Employees[[#This Row],[Hire Date]])</f>
        <v>20</v>
      </c>
      <c r="K239" s="9">
        <f>MONTH(TBL_Employees[[#This Row],[Hire Date]])</f>
        <v>9</v>
      </c>
      <c r="L239" s="9" t="str">
        <f>UPPER(TEXT(DATE(2025,TBL_Employees[[#This Row],[Month]],1), "mmm"))</f>
        <v>SEP</v>
      </c>
      <c r="M239" s="11">
        <f>YEAR(TBL_Employees[[#This Row],[Hire Date]])</f>
        <v>2018</v>
      </c>
      <c r="N239" s="2">
        <v>78938</v>
      </c>
      <c r="O239" s="2" t="str">
        <f>IF(TBL_Employees[[#This Row],[ Annual Salary]]&lt;70000,"Low Income",IF(AND(TBL_Employees[[#This Row],[ Annual Salary]]&gt;=70000,TBL_Employees[[#This Row],[ Annual Salary]]&lt;=140000),"Middle Income","High Income" ))</f>
        <v>Middle Income</v>
      </c>
      <c r="P239" s="3">
        <v>0.14000000000000001</v>
      </c>
      <c r="Q239" s="13">
        <f>TBL_Employees[[#This Row],[Bonus %]]*TBL_Employees[[#This Row],[ Annual Salary]]</f>
        <v>11051.320000000002</v>
      </c>
      <c r="R239" t="s">
        <v>18</v>
      </c>
      <c r="S239" t="s">
        <v>38</v>
      </c>
      <c r="T239" s="1" t="s">
        <v>20</v>
      </c>
      <c r="U239" t="str">
        <f>IF(TBL_Employees[[#This Row],[Exit Date]]="","Employed","Resign")</f>
        <v>Employed</v>
      </c>
    </row>
    <row r="240" spans="1:21" x14ac:dyDescent="0.35">
      <c r="A240" t="s">
        <v>1723</v>
      </c>
      <c r="B240" t="s">
        <v>1724</v>
      </c>
      <c r="C240" t="s">
        <v>68</v>
      </c>
      <c r="D240" t="s">
        <v>30</v>
      </c>
      <c r="E240" t="s">
        <v>31</v>
      </c>
      <c r="F240" t="s">
        <v>27</v>
      </c>
      <c r="G240" t="s">
        <v>50</v>
      </c>
      <c r="H240">
        <v>59</v>
      </c>
      <c r="I240" s="1">
        <v>39701</v>
      </c>
      <c r="J240" s="9">
        <f>DAY(TBL_Employees[[#This Row],[Hire Date]])</f>
        <v>10</v>
      </c>
      <c r="K240" s="9">
        <f>MONTH(TBL_Employees[[#This Row],[Hire Date]])</f>
        <v>9</v>
      </c>
      <c r="L240" s="9" t="str">
        <f>UPPER(TEXT(DATE(2025,TBL_Employees[[#This Row],[Month]],1), "mmm"))</f>
        <v>SEP</v>
      </c>
      <c r="M240" s="11">
        <f>YEAR(TBL_Employees[[#This Row],[Hire Date]])</f>
        <v>2008</v>
      </c>
      <c r="N240" s="2">
        <v>96313</v>
      </c>
      <c r="O240" s="2" t="str">
        <f>IF(TBL_Employees[[#This Row],[ Annual Salary]]&lt;70000,"Low Income",IF(AND(TBL_Employees[[#This Row],[ Annual Salary]]&gt;=70000,TBL_Employees[[#This Row],[ Annual Salary]]&lt;=140000),"Middle Income","High Income" ))</f>
        <v>Middle Income</v>
      </c>
      <c r="P240" s="3">
        <v>0</v>
      </c>
      <c r="Q240" s="13">
        <f>TBL_Employees[[#This Row],[Bonus %]]*TBL_Employees[[#This Row],[ Annual Salary]]</f>
        <v>0</v>
      </c>
      <c r="R240" t="s">
        <v>18</v>
      </c>
      <c r="S240" t="s">
        <v>24</v>
      </c>
      <c r="T240" s="1" t="s">
        <v>20</v>
      </c>
      <c r="U240" t="str">
        <f>IF(TBL_Employees[[#This Row],[Exit Date]]="","Employed","Resign")</f>
        <v>Employed</v>
      </c>
    </row>
    <row r="241" spans="1:21" x14ac:dyDescent="0.35">
      <c r="A241" t="s">
        <v>1725</v>
      </c>
      <c r="B241" t="s">
        <v>1726</v>
      </c>
      <c r="C241" t="s">
        <v>39</v>
      </c>
      <c r="D241" t="s">
        <v>30</v>
      </c>
      <c r="E241" t="s">
        <v>43</v>
      </c>
      <c r="F241" t="s">
        <v>27</v>
      </c>
      <c r="G241" t="s">
        <v>17</v>
      </c>
      <c r="H241">
        <v>45</v>
      </c>
      <c r="I241" s="1">
        <v>40511</v>
      </c>
      <c r="J241" s="9">
        <f>DAY(TBL_Employees[[#This Row],[Hire Date]])</f>
        <v>29</v>
      </c>
      <c r="K241" s="9">
        <f>MONTH(TBL_Employees[[#This Row],[Hire Date]])</f>
        <v>11</v>
      </c>
      <c r="L241" s="9" t="str">
        <f>UPPER(TEXT(DATE(2025,TBL_Employees[[#This Row],[Month]],1), "mmm"))</f>
        <v>NOV</v>
      </c>
      <c r="M241" s="11">
        <f>YEAR(TBL_Employees[[#This Row],[Hire Date]])</f>
        <v>2010</v>
      </c>
      <c r="N241" s="2">
        <v>153767</v>
      </c>
      <c r="O241" s="2" t="str">
        <f>IF(TBL_Employees[[#This Row],[ Annual Salary]]&lt;70000,"Low Income",IF(AND(TBL_Employees[[#This Row],[ Annual Salary]]&gt;=70000,TBL_Employees[[#This Row],[ Annual Salary]]&lt;=140000),"Middle Income","High Income" ))</f>
        <v>High Income</v>
      </c>
      <c r="P241" s="3">
        <v>0.27</v>
      </c>
      <c r="Q241" s="13">
        <f>TBL_Employees[[#This Row],[Bonus %]]*TBL_Employees[[#This Row],[ Annual Salary]]</f>
        <v>41517.090000000004</v>
      </c>
      <c r="R241" t="s">
        <v>18</v>
      </c>
      <c r="S241" t="s">
        <v>38</v>
      </c>
      <c r="T241" s="1" t="s">
        <v>20</v>
      </c>
      <c r="U241" t="str">
        <f>IF(TBL_Employees[[#This Row],[Exit Date]]="","Employed","Resign")</f>
        <v>Employed</v>
      </c>
    </row>
    <row r="242" spans="1:21" x14ac:dyDescent="0.35">
      <c r="A242" t="s">
        <v>1728</v>
      </c>
      <c r="B242" t="s">
        <v>1729</v>
      </c>
      <c r="C242" t="s">
        <v>83</v>
      </c>
      <c r="D242" t="s">
        <v>30</v>
      </c>
      <c r="E242" t="s">
        <v>31</v>
      </c>
      <c r="F242" t="s">
        <v>16</v>
      </c>
      <c r="G242" t="s">
        <v>23</v>
      </c>
      <c r="H242">
        <v>25</v>
      </c>
      <c r="I242" s="1">
        <v>44370</v>
      </c>
      <c r="J242" s="9">
        <f>DAY(TBL_Employees[[#This Row],[Hire Date]])</f>
        <v>23</v>
      </c>
      <c r="K242" s="9">
        <f>MONTH(TBL_Employees[[#This Row],[Hire Date]])</f>
        <v>6</v>
      </c>
      <c r="L242" s="9" t="str">
        <f>UPPER(TEXT(DATE(2025,TBL_Employees[[#This Row],[Month]],1), "mmm"))</f>
        <v>JUN</v>
      </c>
      <c r="M242" s="11">
        <f>YEAR(TBL_Employees[[#This Row],[Hire Date]])</f>
        <v>2021</v>
      </c>
      <c r="N242" s="2">
        <v>86464</v>
      </c>
      <c r="O242" s="2" t="str">
        <f>IF(TBL_Employees[[#This Row],[ Annual Salary]]&lt;70000,"Low Income",IF(AND(TBL_Employees[[#This Row],[ Annual Salary]]&gt;=70000,TBL_Employees[[#This Row],[ Annual Salary]]&lt;=140000),"Middle Income","High Income" ))</f>
        <v>Middle Income</v>
      </c>
      <c r="P242" s="3">
        <v>0</v>
      </c>
      <c r="Q242" s="13">
        <f>TBL_Employees[[#This Row],[Bonus %]]*TBL_Employees[[#This Row],[ Annual Salary]]</f>
        <v>0</v>
      </c>
      <c r="R242" t="s">
        <v>32</v>
      </c>
      <c r="S242" t="s">
        <v>73</v>
      </c>
      <c r="T242" s="1" t="s">
        <v>20</v>
      </c>
      <c r="U242" t="str">
        <f>IF(TBL_Employees[[#This Row],[Exit Date]]="","Employed","Resign")</f>
        <v>Employed</v>
      </c>
    </row>
    <row r="243" spans="1:21" x14ac:dyDescent="0.35">
      <c r="A243" t="s">
        <v>1730</v>
      </c>
      <c r="B243" t="s">
        <v>1731</v>
      </c>
      <c r="C243" t="s">
        <v>83</v>
      </c>
      <c r="D243" t="s">
        <v>30</v>
      </c>
      <c r="E243" t="s">
        <v>31</v>
      </c>
      <c r="F243" t="s">
        <v>16</v>
      </c>
      <c r="G243" t="s">
        <v>50</v>
      </c>
      <c r="H243">
        <v>29</v>
      </c>
      <c r="I243" s="1">
        <v>43114</v>
      </c>
      <c r="J243" s="9">
        <f>DAY(TBL_Employees[[#This Row],[Hire Date]])</f>
        <v>14</v>
      </c>
      <c r="K243" s="9">
        <f>MONTH(TBL_Employees[[#This Row],[Hire Date]])</f>
        <v>1</v>
      </c>
      <c r="L243" s="9" t="str">
        <f>UPPER(TEXT(DATE(2025,TBL_Employees[[#This Row],[Month]],1), "mmm"))</f>
        <v>JAN</v>
      </c>
      <c r="M243" s="11">
        <f>YEAR(TBL_Employees[[#This Row],[Hire Date]])</f>
        <v>2018</v>
      </c>
      <c r="N243" s="2">
        <v>80516</v>
      </c>
      <c r="O243" s="2" t="str">
        <f>IF(TBL_Employees[[#This Row],[ Annual Salary]]&lt;70000,"Low Income",IF(AND(TBL_Employees[[#This Row],[ Annual Salary]]&gt;=70000,TBL_Employees[[#This Row],[ Annual Salary]]&lt;=140000),"Middle Income","High Income" ))</f>
        <v>Middle Income</v>
      </c>
      <c r="P243" s="3">
        <v>0</v>
      </c>
      <c r="Q243" s="13">
        <f>TBL_Employees[[#This Row],[Bonus %]]*TBL_Employees[[#This Row],[ Annual Salary]]</f>
        <v>0</v>
      </c>
      <c r="R243" t="s">
        <v>51</v>
      </c>
      <c r="S243" t="s">
        <v>52</v>
      </c>
      <c r="T243" s="1" t="s">
        <v>20</v>
      </c>
      <c r="U243" t="str">
        <f>IF(TBL_Employees[[#This Row],[Exit Date]]="","Employed","Resign")</f>
        <v>Employed</v>
      </c>
    </row>
    <row r="244" spans="1:21" x14ac:dyDescent="0.35">
      <c r="A244" t="s">
        <v>1750</v>
      </c>
      <c r="B244" t="s">
        <v>1751</v>
      </c>
      <c r="C244" t="s">
        <v>68</v>
      </c>
      <c r="D244" t="s">
        <v>30</v>
      </c>
      <c r="E244" t="s">
        <v>43</v>
      </c>
      <c r="F244" t="s">
        <v>27</v>
      </c>
      <c r="G244" t="s">
        <v>17</v>
      </c>
      <c r="H244">
        <v>54</v>
      </c>
      <c r="I244" s="1">
        <v>40517</v>
      </c>
      <c r="J244" s="9">
        <f>DAY(TBL_Employees[[#This Row],[Hire Date]])</f>
        <v>5</v>
      </c>
      <c r="K244" s="9">
        <f>MONTH(TBL_Employees[[#This Row],[Hire Date]])</f>
        <v>12</v>
      </c>
      <c r="L244" s="9" t="str">
        <f>UPPER(TEXT(DATE(2025,TBL_Employees[[#This Row],[Month]],1), "mmm"))</f>
        <v>DEC</v>
      </c>
      <c r="M244" s="11">
        <f>YEAR(TBL_Employees[[#This Row],[Hire Date]])</f>
        <v>2010</v>
      </c>
      <c r="N244" s="2">
        <v>113982</v>
      </c>
      <c r="O244" s="2" t="str">
        <f>IF(TBL_Employees[[#This Row],[ Annual Salary]]&lt;70000,"Low Income",IF(AND(TBL_Employees[[#This Row],[ Annual Salary]]&gt;=70000,TBL_Employees[[#This Row],[ Annual Salary]]&lt;=140000),"Middle Income","High Income" ))</f>
        <v>Middle Income</v>
      </c>
      <c r="P244" s="3">
        <v>0</v>
      </c>
      <c r="Q244" s="13">
        <f>TBL_Employees[[#This Row],[Bonus %]]*TBL_Employees[[#This Row],[ Annual Salary]]</f>
        <v>0</v>
      </c>
      <c r="R244" t="s">
        <v>18</v>
      </c>
      <c r="S244" t="s">
        <v>62</v>
      </c>
      <c r="T244" s="1" t="s">
        <v>20</v>
      </c>
      <c r="U244" t="str">
        <f>IF(TBL_Employees[[#This Row],[Exit Date]]="","Employed","Resign")</f>
        <v>Employed</v>
      </c>
    </row>
    <row r="245" spans="1:21" x14ac:dyDescent="0.35">
      <c r="A245" t="s">
        <v>1760</v>
      </c>
      <c r="B245" t="s">
        <v>1761</v>
      </c>
      <c r="C245" t="s">
        <v>128</v>
      </c>
      <c r="D245" t="s">
        <v>30</v>
      </c>
      <c r="E245" t="s">
        <v>15</v>
      </c>
      <c r="F245" t="s">
        <v>27</v>
      </c>
      <c r="G245" t="s">
        <v>17</v>
      </c>
      <c r="H245">
        <v>59</v>
      </c>
      <c r="I245" s="1">
        <v>35153</v>
      </c>
      <c r="J245" s="9">
        <f>DAY(TBL_Employees[[#This Row],[Hire Date]])</f>
        <v>29</v>
      </c>
      <c r="K245" s="9">
        <f>MONTH(TBL_Employees[[#This Row],[Hire Date]])</f>
        <v>3</v>
      </c>
      <c r="L245" s="9" t="str">
        <f>UPPER(TEXT(DATE(2025,TBL_Employees[[#This Row],[Month]],1), "mmm"))</f>
        <v>MAR</v>
      </c>
      <c r="M245" s="11">
        <f>YEAR(TBL_Employees[[#This Row],[Hire Date]])</f>
        <v>1996</v>
      </c>
      <c r="N245" s="2">
        <v>62605</v>
      </c>
      <c r="O245" s="2" t="str">
        <f>IF(TBL_Employees[[#This Row],[ Annual Salary]]&lt;70000,"Low Income",IF(AND(TBL_Employees[[#This Row],[ Annual Salary]]&gt;=70000,TBL_Employees[[#This Row],[ Annual Salary]]&lt;=140000),"Middle Income","High Income" ))</f>
        <v>Low Income</v>
      </c>
      <c r="P245" s="3">
        <v>0</v>
      </c>
      <c r="Q245" s="13">
        <f>TBL_Employees[[#This Row],[Bonus %]]*TBL_Employees[[#This Row],[ Annual Salary]]</f>
        <v>0</v>
      </c>
      <c r="R245" t="s">
        <v>18</v>
      </c>
      <c r="S245" t="s">
        <v>24</v>
      </c>
      <c r="T245" s="1" t="s">
        <v>20</v>
      </c>
      <c r="U245" t="str">
        <f>IF(TBL_Employees[[#This Row],[Exit Date]]="","Employed","Resign")</f>
        <v>Employed</v>
      </c>
    </row>
    <row r="246" spans="1:21" x14ac:dyDescent="0.35">
      <c r="A246" t="s">
        <v>1774</v>
      </c>
      <c r="B246" t="s">
        <v>1775</v>
      </c>
      <c r="C246" t="s">
        <v>96</v>
      </c>
      <c r="D246" t="s">
        <v>30</v>
      </c>
      <c r="E246" t="s">
        <v>15</v>
      </c>
      <c r="F246" t="s">
        <v>27</v>
      </c>
      <c r="G246" t="s">
        <v>23</v>
      </c>
      <c r="H246">
        <v>60</v>
      </c>
      <c r="I246" s="1">
        <v>43146</v>
      </c>
      <c r="J246" s="9">
        <f>DAY(TBL_Employees[[#This Row],[Hire Date]])</f>
        <v>15</v>
      </c>
      <c r="K246" s="9">
        <f>MONTH(TBL_Employees[[#This Row],[Hire Date]])</f>
        <v>2</v>
      </c>
      <c r="L246" s="9" t="str">
        <f>UPPER(TEXT(DATE(2025,TBL_Employees[[#This Row],[Month]],1), "mmm"))</f>
        <v>FEB</v>
      </c>
      <c r="M246" s="11">
        <f>YEAR(TBL_Employees[[#This Row],[Hire Date]])</f>
        <v>2018</v>
      </c>
      <c r="N246" s="2">
        <v>106079</v>
      </c>
      <c r="O246" s="2" t="str">
        <f>IF(TBL_Employees[[#This Row],[ Annual Salary]]&lt;70000,"Low Income",IF(AND(TBL_Employees[[#This Row],[ Annual Salary]]&gt;=70000,TBL_Employees[[#This Row],[ Annual Salary]]&lt;=140000),"Middle Income","High Income" ))</f>
        <v>Middle Income</v>
      </c>
      <c r="P246" s="3">
        <v>0.14000000000000001</v>
      </c>
      <c r="Q246" s="13">
        <f>TBL_Employees[[#This Row],[Bonus %]]*TBL_Employees[[#This Row],[ Annual Salary]]</f>
        <v>14851.060000000001</v>
      </c>
      <c r="R246" t="s">
        <v>18</v>
      </c>
      <c r="S246" t="s">
        <v>24</v>
      </c>
      <c r="T246" s="1">
        <v>44295</v>
      </c>
      <c r="U246" t="str">
        <f>IF(TBL_Employees[[#This Row],[Exit Date]]="","Employed","Resign")</f>
        <v>Resign</v>
      </c>
    </row>
    <row r="247" spans="1:21" x14ac:dyDescent="0.35">
      <c r="A247" t="s">
        <v>1778</v>
      </c>
      <c r="B247" t="s">
        <v>1779</v>
      </c>
      <c r="C247" t="s">
        <v>128</v>
      </c>
      <c r="D247" t="s">
        <v>30</v>
      </c>
      <c r="E247" t="s">
        <v>35</v>
      </c>
      <c r="F247" t="s">
        <v>27</v>
      </c>
      <c r="G247" t="s">
        <v>23</v>
      </c>
      <c r="H247">
        <v>64</v>
      </c>
      <c r="I247" s="1">
        <v>43527</v>
      </c>
      <c r="J247" s="9">
        <f>DAY(TBL_Employees[[#This Row],[Hire Date]])</f>
        <v>3</v>
      </c>
      <c r="K247" s="9">
        <f>MONTH(TBL_Employees[[#This Row],[Hire Date]])</f>
        <v>3</v>
      </c>
      <c r="L247" s="9" t="str">
        <f>UPPER(TEXT(DATE(2025,TBL_Employees[[#This Row],[Month]],1), "mmm"))</f>
        <v>MAR</v>
      </c>
      <c r="M247" s="11">
        <f>YEAR(TBL_Employees[[#This Row],[Hire Date]])</f>
        <v>2019</v>
      </c>
      <c r="N247" s="2">
        <v>67114</v>
      </c>
      <c r="O247" s="2" t="str">
        <f>IF(TBL_Employees[[#This Row],[ Annual Salary]]&lt;70000,"Low Income",IF(AND(TBL_Employees[[#This Row],[ Annual Salary]]&gt;=70000,TBL_Employees[[#This Row],[ Annual Salary]]&lt;=140000),"Middle Income","High Income" ))</f>
        <v>Low Income</v>
      </c>
      <c r="P247" s="3">
        <v>0</v>
      </c>
      <c r="Q247" s="13">
        <f>TBL_Employees[[#This Row],[Bonus %]]*TBL_Employees[[#This Row],[ Annual Salary]]</f>
        <v>0</v>
      </c>
      <c r="R247" t="s">
        <v>18</v>
      </c>
      <c r="S247" t="s">
        <v>38</v>
      </c>
      <c r="T247" s="1" t="s">
        <v>20</v>
      </c>
      <c r="U247" t="str">
        <f>IF(TBL_Employees[[#This Row],[Exit Date]]="","Employed","Resign")</f>
        <v>Employed</v>
      </c>
    </row>
    <row r="248" spans="1:21" x14ac:dyDescent="0.35">
      <c r="A248" t="s">
        <v>1471</v>
      </c>
      <c r="B248" t="s">
        <v>1796</v>
      </c>
      <c r="C248" t="s">
        <v>83</v>
      </c>
      <c r="D248" t="s">
        <v>30</v>
      </c>
      <c r="E248" t="s">
        <v>31</v>
      </c>
      <c r="F248" t="s">
        <v>16</v>
      </c>
      <c r="G248" t="s">
        <v>50</v>
      </c>
      <c r="H248">
        <v>47</v>
      </c>
      <c r="I248" s="1">
        <v>43375</v>
      </c>
      <c r="J248" s="9">
        <f>DAY(TBL_Employees[[#This Row],[Hire Date]])</f>
        <v>2</v>
      </c>
      <c r="K248" s="9">
        <f>MONTH(TBL_Employees[[#This Row],[Hire Date]])</f>
        <v>10</v>
      </c>
      <c r="L248" s="9" t="str">
        <f>UPPER(TEXT(DATE(2025,TBL_Employees[[#This Row],[Month]],1), "mmm"))</f>
        <v>OCT</v>
      </c>
      <c r="M248" s="11">
        <f>YEAR(TBL_Employees[[#This Row],[Hire Date]])</f>
        <v>2018</v>
      </c>
      <c r="N248" s="2">
        <v>111404</v>
      </c>
      <c r="O248" s="2" t="str">
        <f>IF(TBL_Employees[[#This Row],[ Annual Salary]]&lt;70000,"Low Income",IF(AND(TBL_Employees[[#This Row],[ Annual Salary]]&gt;=70000,TBL_Employees[[#This Row],[ Annual Salary]]&lt;=140000),"Middle Income","High Income" ))</f>
        <v>Middle Income</v>
      </c>
      <c r="P248" s="3">
        <v>0</v>
      </c>
      <c r="Q248" s="13">
        <f>TBL_Employees[[#This Row],[Bonus %]]*TBL_Employees[[#This Row],[ Annual Salary]]</f>
        <v>0</v>
      </c>
      <c r="R248" t="s">
        <v>51</v>
      </c>
      <c r="S248" t="s">
        <v>65</v>
      </c>
      <c r="T248" s="1" t="s">
        <v>20</v>
      </c>
      <c r="U248" t="str">
        <f>IF(TBL_Employees[[#This Row],[Exit Date]]="","Employed","Resign")</f>
        <v>Employed</v>
      </c>
    </row>
    <row r="249" spans="1:21" x14ac:dyDescent="0.35">
      <c r="A249" t="s">
        <v>213</v>
      </c>
      <c r="B249" t="s">
        <v>1827</v>
      </c>
      <c r="C249" t="s">
        <v>96</v>
      </c>
      <c r="D249" t="s">
        <v>30</v>
      </c>
      <c r="E249" t="s">
        <v>15</v>
      </c>
      <c r="F249" t="s">
        <v>27</v>
      </c>
      <c r="G249" t="s">
        <v>23</v>
      </c>
      <c r="H249">
        <v>57</v>
      </c>
      <c r="I249" s="1">
        <v>33612</v>
      </c>
      <c r="J249" s="9">
        <f>DAY(TBL_Employees[[#This Row],[Hire Date]])</f>
        <v>9</v>
      </c>
      <c r="K249" s="9">
        <f>MONTH(TBL_Employees[[#This Row],[Hire Date]])</f>
        <v>1</v>
      </c>
      <c r="L249" s="9" t="str">
        <f>UPPER(TEXT(DATE(2025,TBL_Employees[[#This Row],[Month]],1), "mmm"))</f>
        <v>JAN</v>
      </c>
      <c r="M249" s="11">
        <f>YEAR(TBL_Employees[[#This Row],[Hire Date]])</f>
        <v>1992</v>
      </c>
      <c r="N249" s="2">
        <v>111299</v>
      </c>
      <c r="O249" s="2" t="str">
        <f>IF(TBL_Employees[[#This Row],[ Annual Salary]]&lt;70000,"Low Income",IF(AND(TBL_Employees[[#This Row],[ Annual Salary]]&gt;=70000,TBL_Employees[[#This Row],[ Annual Salary]]&lt;=140000),"Middle Income","High Income" ))</f>
        <v>Middle Income</v>
      </c>
      <c r="P249" s="3">
        <v>0.12</v>
      </c>
      <c r="Q249" s="13">
        <f>TBL_Employees[[#This Row],[Bonus %]]*TBL_Employees[[#This Row],[ Annual Salary]]</f>
        <v>13355.88</v>
      </c>
      <c r="R249" t="s">
        <v>18</v>
      </c>
      <c r="S249" t="s">
        <v>44</v>
      </c>
      <c r="T249" s="1" t="s">
        <v>20</v>
      </c>
      <c r="U249" t="str">
        <f>IF(TBL_Employees[[#This Row],[Exit Date]]="","Employed","Resign")</f>
        <v>Employed</v>
      </c>
    </row>
    <row r="250" spans="1:21" x14ac:dyDescent="0.35">
      <c r="A250" t="s">
        <v>1840</v>
      </c>
      <c r="B250" t="s">
        <v>1841</v>
      </c>
      <c r="C250" t="s">
        <v>83</v>
      </c>
      <c r="D250" t="s">
        <v>30</v>
      </c>
      <c r="E250" t="s">
        <v>15</v>
      </c>
      <c r="F250" t="s">
        <v>16</v>
      </c>
      <c r="G250" t="s">
        <v>23</v>
      </c>
      <c r="H250">
        <v>59</v>
      </c>
      <c r="I250" s="1">
        <v>36990</v>
      </c>
      <c r="J250" s="9">
        <f>DAY(TBL_Employees[[#This Row],[Hire Date]])</f>
        <v>9</v>
      </c>
      <c r="K250" s="9">
        <f>MONTH(TBL_Employees[[#This Row],[Hire Date]])</f>
        <v>4</v>
      </c>
      <c r="L250" s="9" t="str">
        <f>UPPER(TEXT(DATE(2025,TBL_Employees[[#This Row],[Month]],1), "mmm"))</f>
        <v>APR</v>
      </c>
      <c r="M250" s="11">
        <f>YEAR(TBL_Employees[[#This Row],[Hire Date]])</f>
        <v>2001</v>
      </c>
      <c r="N250" s="2">
        <v>119699</v>
      </c>
      <c r="O250" s="2" t="str">
        <f>IF(TBL_Employees[[#This Row],[ Annual Salary]]&lt;70000,"Low Income",IF(AND(TBL_Employees[[#This Row],[ Annual Salary]]&gt;=70000,TBL_Employees[[#This Row],[ Annual Salary]]&lt;=140000),"Middle Income","High Income" ))</f>
        <v>Middle Income</v>
      </c>
      <c r="P250" s="3">
        <v>0</v>
      </c>
      <c r="Q250" s="13">
        <f>TBL_Employees[[#This Row],[Bonus %]]*TBL_Employees[[#This Row],[ Annual Salary]]</f>
        <v>0</v>
      </c>
      <c r="R250" t="s">
        <v>32</v>
      </c>
      <c r="S250" t="s">
        <v>73</v>
      </c>
      <c r="T250" s="1" t="s">
        <v>20</v>
      </c>
      <c r="U250" t="str">
        <f>IF(TBL_Employees[[#This Row],[Exit Date]]="","Employed","Resign")</f>
        <v>Employed</v>
      </c>
    </row>
    <row r="251" spans="1:21" x14ac:dyDescent="0.35">
      <c r="A251" t="s">
        <v>205</v>
      </c>
      <c r="B251" t="s">
        <v>1857</v>
      </c>
      <c r="C251" t="s">
        <v>96</v>
      </c>
      <c r="D251" t="s">
        <v>30</v>
      </c>
      <c r="E251" t="s">
        <v>43</v>
      </c>
      <c r="F251" t="s">
        <v>27</v>
      </c>
      <c r="G251" t="s">
        <v>50</v>
      </c>
      <c r="H251">
        <v>32</v>
      </c>
      <c r="I251" s="1">
        <v>44478</v>
      </c>
      <c r="J251" s="9">
        <f>DAY(TBL_Employees[[#This Row],[Hire Date]])</f>
        <v>9</v>
      </c>
      <c r="K251" s="9">
        <f>MONTH(TBL_Employees[[#This Row],[Hire Date]])</f>
        <v>10</v>
      </c>
      <c r="L251" s="9" t="str">
        <f>UPPER(TEXT(DATE(2025,TBL_Employees[[#This Row],[Month]],1), "mmm"))</f>
        <v>OCT</v>
      </c>
      <c r="M251" s="11">
        <f>YEAR(TBL_Employees[[#This Row],[Hire Date]])</f>
        <v>2021</v>
      </c>
      <c r="N251" s="2">
        <v>102298</v>
      </c>
      <c r="O251" s="2" t="str">
        <f>IF(TBL_Employees[[#This Row],[ Annual Salary]]&lt;70000,"Low Income",IF(AND(TBL_Employees[[#This Row],[ Annual Salary]]&gt;=70000,TBL_Employees[[#This Row],[ Annual Salary]]&lt;=140000),"Middle Income","High Income" ))</f>
        <v>Middle Income</v>
      </c>
      <c r="P251" s="3">
        <v>0.13</v>
      </c>
      <c r="Q251" s="13">
        <f>TBL_Employees[[#This Row],[Bonus %]]*TBL_Employees[[#This Row],[ Annual Salary]]</f>
        <v>13298.74</v>
      </c>
      <c r="R251" t="s">
        <v>51</v>
      </c>
      <c r="S251" t="s">
        <v>65</v>
      </c>
      <c r="T251" s="1" t="s">
        <v>20</v>
      </c>
      <c r="U251" t="str">
        <f>IF(TBL_Employees[[#This Row],[Exit Date]]="","Employed","Resign")</f>
        <v>Employed</v>
      </c>
    </row>
    <row r="252" spans="1:21" x14ac:dyDescent="0.35">
      <c r="A252" t="s">
        <v>1880</v>
      </c>
      <c r="B252" t="s">
        <v>1881</v>
      </c>
      <c r="C252" t="s">
        <v>85</v>
      </c>
      <c r="D252" t="s">
        <v>30</v>
      </c>
      <c r="E252" t="s">
        <v>43</v>
      </c>
      <c r="F252" t="s">
        <v>27</v>
      </c>
      <c r="G252" t="s">
        <v>23</v>
      </c>
      <c r="H252">
        <v>25</v>
      </c>
      <c r="I252" s="1">
        <v>44385</v>
      </c>
      <c r="J252" s="9">
        <f>DAY(TBL_Employees[[#This Row],[Hire Date]])</f>
        <v>8</v>
      </c>
      <c r="K252" s="9">
        <f>MONTH(TBL_Employees[[#This Row],[Hire Date]])</f>
        <v>7</v>
      </c>
      <c r="L252" s="9" t="str">
        <f>UPPER(TEXT(DATE(2025,TBL_Employees[[#This Row],[Month]],1), "mmm"))</f>
        <v>JUL</v>
      </c>
      <c r="M252" s="11">
        <f>YEAR(TBL_Employees[[#This Row],[Hire Date]])</f>
        <v>2021</v>
      </c>
      <c r="N252" s="2">
        <v>67275</v>
      </c>
      <c r="O252" s="2" t="str">
        <f>IF(TBL_Employees[[#This Row],[ Annual Salary]]&lt;70000,"Low Income",IF(AND(TBL_Employees[[#This Row],[ Annual Salary]]&gt;=70000,TBL_Employees[[#This Row],[ Annual Salary]]&lt;=140000),"Middle Income","High Income" ))</f>
        <v>Low Income</v>
      </c>
      <c r="P252" s="3">
        <v>0</v>
      </c>
      <c r="Q252" s="13">
        <f>TBL_Employees[[#This Row],[Bonus %]]*TBL_Employees[[#This Row],[ Annual Salary]]</f>
        <v>0</v>
      </c>
      <c r="R252" t="s">
        <v>18</v>
      </c>
      <c r="S252" t="s">
        <v>28</v>
      </c>
      <c r="T252" s="1" t="s">
        <v>20</v>
      </c>
      <c r="U252" t="str">
        <f>IF(TBL_Employees[[#This Row],[Exit Date]]="","Employed","Resign")</f>
        <v>Employed</v>
      </c>
    </row>
    <row r="253" spans="1:21" x14ac:dyDescent="0.35">
      <c r="A253" t="s">
        <v>1922</v>
      </c>
      <c r="B253" t="s">
        <v>1923</v>
      </c>
      <c r="C253" t="s">
        <v>85</v>
      </c>
      <c r="D253" t="s">
        <v>30</v>
      </c>
      <c r="E253" t="s">
        <v>15</v>
      </c>
      <c r="F253" t="s">
        <v>16</v>
      </c>
      <c r="G253" t="s">
        <v>23</v>
      </c>
      <c r="H253">
        <v>37</v>
      </c>
      <c r="I253" s="1">
        <v>43898</v>
      </c>
      <c r="J253" s="9">
        <f>DAY(TBL_Employees[[#This Row],[Hire Date]])</f>
        <v>8</v>
      </c>
      <c r="K253" s="9">
        <f>MONTH(TBL_Employees[[#This Row],[Hire Date]])</f>
        <v>3</v>
      </c>
      <c r="L253" s="9" t="str">
        <f>UPPER(TEXT(DATE(2025,TBL_Employees[[#This Row],[Month]],1), "mmm"))</f>
        <v>MAR</v>
      </c>
      <c r="M253" s="11">
        <f>YEAR(TBL_Employees[[#This Row],[Hire Date]])</f>
        <v>2020</v>
      </c>
      <c r="N253" s="2">
        <v>80659</v>
      </c>
      <c r="O253" s="2" t="str">
        <f>IF(TBL_Employees[[#This Row],[ Annual Salary]]&lt;70000,"Low Income",IF(AND(TBL_Employees[[#This Row],[ Annual Salary]]&gt;=70000,TBL_Employees[[#This Row],[ Annual Salary]]&lt;=140000),"Middle Income","High Income" ))</f>
        <v>Middle Income</v>
      </c>
      <c r="P253" s="3">
        <v>0</v>
      </c>
      <c r="Q253" s="13">
        <f>TBL_Employees[[#This Row],[Bonus %]]*TBL_Employees[[#This Row],[ Annual Salary]]</f>
        <v>0</v>
      </c>
      <c r="R253" t="s">
        <v>18</v>
      </c>
      <c r="S253" t="s">
        <v>38</v>
      </c>
      <c r="T253" s="1" t="s">
        <v>20</v>
      </c>
      <c r="U253" t="str">
        <f>IF(TBL_Employees[[#This Row],[Exit Date]]="","Employed","Resign")</f>
        <v>Employed</v>
      </c>
    </row>
    <row r="254" spans="1:21" x14ac:dyDescent="0.35">
      <c r="A254" t="s">
        <v>1941</v>
      </c>
      <c r="B254" t="s">
        <v>1942</v>
      </c>
      <c r="C254" t="s">
        <v>83</v>
      </c>
      <c r="D254" t="s">
        <v>30</v>
      </c>
      <c r="E254" t="s">
        <v>43</v>
      </c>
      <c r="F254" t="s">
        <v>16</v>
      </c>
      <c r="G254" t="s">
        <v>23</v>
      </c>
      <c r="H254">
        <v>37</v>
      </c>
      <c r="I254" s="1">
        <v>41318</v>
      </c>
      <c r="J254" s="9">
        <f>DAY(TBL_Employees[[#This Row],[Hire Date]])</f>
        <v>13</v>
      </c>
      <c r="K254" s="9">
        <f>MONTH(TBL_Employees[[#This Row],[Hire Date]])</f>
        <v>2</v>
      </c>
      <c r="L254" s="9" t="str">
        <f>UPPER(TEXT(DATE(2025,TBL_Employees[[#This Row],[Month]],1), "mmm"))</f>
        <v>FEB</v>
      </c>
      <c r="M254" s="11">
        <f>YEAR(TBL_Employees[[#This Row],[Hire Date]])</f>
        <v>2013</v>
      </c>
      <c r="N254" s="2">
        <v>124827</v>
      </c>
      <c r="O254" s="2" t="str">
        <f>IF(TBL_Employees[[#This Row],[ Annual Salary]]&lt;70000,"Low Income",IF(AND(TBL_Employees[[#This Row],[ Annual Salary]]&gt;=70000,TBL_Employees[[#This Row],[ Annual Salary]]&lt;=140000),"Middle Income","High Income" ))</f>
        <v>Middle Income</v>
      </c>
      <c r="P254" s="3">
        <v>0</v>
      </c>
      <c r="Q254" s="13">
        <f>TBL_Employees[[#This Row],[Bonus %]]*TBL_Employees[[#This Row],[ Annual Salary]]</f>
        <v>0</v>
      </c>
      <c r="R254" t="s">
        <v>32</v>
      </c>
      <c r="S254" t="s">
        <v>59</v>
      </c>
      <c r="T254" s="1" t="s">
        <v>20</v>
      </c>
      <c r="U254" t="str">
        <f>IF(TBL_Employees[[#This Row],[Exit Date]]="","Employed","Resign")</f>
        <v>Employed</v>
      </c>
    </row>
    <row r="255" spans="1:21" x14ac:dyDescent="0.35">
      <c r="A255" t="s">
        <v>1958</v>
      </c>
      <c r="B255" t="s">
        <v>1959</v>
      </c>
      <c r="C255" t="s">
        <v>128</v>
      </c>
      <c r="D255" t="s">
        <v>30</v>
      </c>
      <c r="E255" t="s">
        <v>31</v>
      </c>
      <c r="F255" t="s">
        <v>16</v>
      </c>
      <c r="G255" t="s">
        <v>23</v>
      </c>
      <c r="H255">
        <v>45</v>
      </c>
      <c r="I255" s="1">
        <v>40967</v>
      </c>
      <c r="J255" s="9">
        <f>DAY(TBL_Employees[[#This Row],[Hire Date]])</f>
        <v>28</v>
      </c>
      <c r="K255" s="9">
        <f>MONTH(TBL_Employees[[#This Row],[Hire Date]])</f>
        <v>2</v>
      </c>
      <c r="L255" s="9" t="str">
        <f>UPPER(TEXT(DATE(2025,TBL_Employees[[#This Row],[Month]],1), "mmm"))</f>
        <v>FEB</v>
      </c>
      <c r="M255" s="11">
        <f>YEAR(TBL_Employees[[#This Row],[Hire Date]])</f>
        <v>2012</v>
      </c>
      <c r="N255" s="2">
        <v>89659</v>
      </c>
      <c r="O255" s="2" t="str">
        <f>IF(TBL_Employees[[#This Row],[ Annual Salary]]&lt;70000,"Low Income",IF(AND(TBL_Employees[[#This Row],[ Annual Salary]]&gt;=70000,TBL_Employees[[#This Row],[ Annual Salary]]&lt;=140000),"Middle Income","High Income" ))</f>
        <v>Middle Income</v>
      </c>
      <c r="P255" s="3">
        <v>0</v>
      </c>
      <c r="Q255" s="13">
        <f>TBL_Employees[[#This Row],[Bonus %]]*TBL_Employees[[#This Row],[ Annual Salary]]</f>
        <v>0</v>
      </c>
      <c r="R255" t="s">
        <v>32</v>
      </c>
      <c r="S255" t="s">
        <v>59</v>
      </c>
      <c r="T255" s="1" t="s">
        <v>20</v>
      </c>
      <c r="U255" t="str">
        <f>IF(TBL_Employees[[#This Row],[Exit Date]]="","Employed","Resign")</f>
        <v>Employed</v>
      </c>
    </row>
    <row r="256" spans="1:21" x14ac:dyDescent="0.35">
      <c r="A256" t="s">
        <v>56</v>
      </c>
      <c r="B256" t="s">
        <v>413</v>
      </c>
      <c r="C256" t="s">
        <v>39</v>
      </c>
      <c r="D256" t="s">
        <v>14</v>
      </c>
      <c r="E256" t="s">
        <v>43</v>
      </c>
      <c r="F256" t="s">
        <v>16</v>
      </c>
      <c r="G256" t="s">
        <v>17</v>
      </c>
      <c r="H256">
        <v>50</v>
      </c>
      <c r="I256" s="1">
        <v>39016</v>
      </c>
      <c r="J256" s="9">
        <f>DAY(TBL_Employees[[#This Row],[Hire Date]])</f>
        <v>26</v>
      </c>
      <c r="K256" s="9">
        <f>MONTH(TBL_Employees[[#This Row],[Hire Date]])</f>
        <v>10</v>
      </c>
      <c r="L256" s="9" t="str">
        <f>UPPER(TEXT(DATE(2025,TBL_Employees[[#This Row],[Month]],1), "mmm"))</f>
        <v>OCT</v>
      </c>
      <c r="M256" s="11">
        <f>YEAR(TBL_Employees[[#This Row],[Hire Date]])</f>
        <v>2006</v>
      </c>
      <c r="N256" s="2">
        <v>163099</v>
      </c>
      <c r="O256" s="2" t="str">
        <f>IF(TBL_Employees[[#This Row],[ Annual Salary]]&lt;70000,"Low Income",IF(AND(TBL_Employees[[#This Row],[ Annual Salary]]&gt;=70000,TBL_Employees[[#This Row],[ Annual Salary]]&lt;=140000),"Middle Income","High Income" ))</f>
        <v>High Income</v>
      </c>
      <c r="P256" s="3">
        <v>0.2</v>
      </c>
      <c r="Q256" s="13">
        <f>TBL_Employees[[#This Row],[Bonus %]]*TBL_Employees[[#This Row],[ Annual Salary]]</f>
        <v>32619.800000000003</v>
      </c>
      <c r="R256" t="s">
        <v>18</v>
      </c>
      <c r="S256" t="s">
        <v>19</v>
      </c>
      <c r="T256" s="1" t="s">
        <v>20</v>
      </c>
      <c r="U256" t="str">
        <f>IF(TBL_Employees[[#This Row],[Exit Date]]="","Employed","Resign")</f>
        <v>Employed</v>
      </c>
    </row>
    <row r="257" spans="1:21" x14ac:dyDescent="0.35">
      <c r="A257" t="s">
        <v>361</v>
      </c>
      <c r="B257" t="s">
        <v>415</v>
      </c>
      <c r="C257" t="s">
        <v>41</v>
      </c>
      <c r="D257" t="s">
        <v>14</v>
      </c>
      <c r="E257" t="s">
        <v>35</v>
      </c>
      <c r="F257" t="s">
        <v>27</v>
      </c>
      <c r="G257" t="s">
        <v>23</v>
      </c>
      <c r="H257">
        <v>55</v>
      </c>
      <c r="I257" s="1">
        <v>35023</v>
      </c>
      <c r="J257" s="9">
        <f>DAY(TBL_Employees[[#This Row],[Hire Date]])</f>
        <v>20</v>
      </c>
      <c r="K257" s="9">
        <f>MONTH(TBL_Employees[[#This Row],[Hire Date]])</f>
        <v>11</v>
      </c>
      <c r="L257" s="9" t="str">
        <f>UPPER(TEXT(DATE(2025,TBL_Employees[[#This Row],[Month]],1), "mmm"))</f>
        <v>NOV</v>
      </c>
      <c r="M257" s="11">
        <f>YEAR(TBL_Employees[[#This Row],[Hire Date]])</f>
        <v>1995</v>
      </c>
      <c r="N257" s="2">
        <v>95409</v>
      </c>
      <c r="O257" s="2" t="str">
        <f>IF(TBL_Employees[[#This Row],[ Annual Salary]]&lt;70000,"Low Income",IF(AND(TBL_Employees[[#This Row],[ Annual Salary]]&gt;=70000,TBL_Employees[[#This Row],[ Annual Salary]]&lt;=140000),"Middle Income","High Income" ))</f>
        <v>Middle Income</v>
      </c>
      <c r="P257" s="3">
        <v>0</v>
      </c>
      <c r="Q257" s="13">
        <f>TBL_Employees[[#This Row],[Bonus %]]*TBL_Employees[[#This Row],[ Annual Salary]]</f>
        <v>0</v>
      </c>
      <c r="R257" t="s">
        <v>18</v>
      </c>
      <c r="S257" t="s">
        <v>38</v>
      </c>
      <c r="T257" s="1" t="s">
        <v>20</v>
      </c>
      <c r="U257" t="str">
        <f>IF(TBL_Employees[[#This Row],[Exit Date]]="","Employed","Resign")</f>
        <v>Employed</v>
      </c>
    </row>
    <row r="258" spans="1:21" x14ac:dyDescent="0.35">
      <c r="A258" t="s">
        <v>295</v>
      </c>
      <c r="B258" t="s">
        <v>418</v>
      </c>
      <c r="C258" t="s">
        <v>67</v>
      </c>
      <c r="D258" t="s">
        <v>14</v>
      </c>
      <c r="E258" t="s">
        <v>35</v>
      </c>
      <c r="F258" t="s">
        <v>27</v>
      </c>
      <c r="G258" t="s">
        <v>46</v>
      </c>
      <c r="H258">
        <v>25</v>
      </c>
      <c r="I258" s="1">
        <v>43967</v>
      </c>
      <c r="J258" s="9">
        <f>DAY(TBL_Employees[[#This Row],[Hire Date]])</f>
        <v>16</v>
      </c>
      <c r="K258" s="9">
        <f>MONTH(TBL_Employees[[#This Row],[Hire Date]])</f>
        <v>5</v>
      </c>
      <c r="L258" s="9" t="str">
        <f>UPPER(TEXT(DATE(2025,TBL_Employees[[#This Row],[Month]],1), "mmm"))</f>
        <v>MAY</v>
      </c>
      <c r="M258" s="11">
        <f>YEAR(TBL_Employees[[#This Row],[Hire Date]])</f>
        <v>2020</v>
      </c>
      <c r="N258" s="2">
        <v>41336</v>
      </c>
      <c r="O258" s="2" t="str">
        <f>IF(TBL_Employees[[#This Row],[ Annual Salary]]&lt;70000,"Low Income",IF(AND(TBL_Employees[[#This Row],[ Annual Salary]]&gt;=70000,TBL_Employees[[#This Row],[ Annual Salary]]&lt;=140000),"Middle Income","High Income" ))</f>
        <v>Low Income</v>
      </c>
      <c r="P258" s="3">
        <v>0</v>
      </c>
      <c r="Q258" s="13">
        <f>TBL_Employees[[#This Row],[Bonus %]]*TBL_Employees[[#This Row],[ Annual Salary]]</f>
        <v>0</v>
      </c>
      <c r="R258" t="s">
        <v>18</v>
      </c>
      <c r="S258" t="s">
        <v>44</v>
      </c>
      <c r="T258" s="1">
        <v>44336</v>
      </c>
      <c r="U258" t="str">
        <f>IF(TBL_Employees[[#This Row],[Exit Date]]="","Employed","Resign")</f>
        <v>Resign</v>
      </c>
    </row>
    <row r="259" spans="1:21" x14ac:dyDescent="0.35">
      <c r="A259" t="s">
        <v>421</v>
      </c>
      <c r="B259" t="s">
        <v>422</v>
      </c>
      <c r="C259" t="s">
        <v>41</v>
      </c>
      <c r="D259" t="s">
        <v>14</v>
      </c>
      <c r="E259" t="s">
        <v>43</v>
      </c>
      <c r="F259" t="s">
        <v>16</v>
      </c>
      <c r="G259" t="s">
        <v>17</v>
      </c>
      <c r="H259">
        <v>34</v>
      </c>
      <c r="I259" s="1">
        <v>43264</v>
      </c>
      <c r="J259" s="9">
        <f>DAY(TBL_Employees[[#This Row],[Hire Date]])</f>
        <v>13</v>
      </c>
      <c r="K259" s="9">
        <f>MONTH(TBL_Employees[[#This Row],[Hire Date]])</f>
        <v>6</v>
      </c>
      <c r="L259" s="9" t="str">
        <f>UPPER(TEXT(DATE(2025,TBL_Employees[[#This Row],[Month]],1), "mmm"))</f>
        <v>JUN</v>
      </c>
      <c r="M259" s="11">
        <f>YEAR(TBL_Employees[[#This Row],[Hire Date]])</f>
        <v>2018</v>
      </c>
      <c r="N259" s="2">
        <v>77203</v>
      </c>
      <c r="O259" s="2" t="str">
        <f>IF(TBL_Employees[[#This Row],[ Annual Salary]]&lt;70000,"Low Income",IF(AND(TBL_Employees[[#This Row],[ Annual Salary]]&gt;=70000,TBL_Employees[[#This Row],[ Annual Salary]]&lt;=140000),"Middle Income","High Income" ))</f>
        <v>Middle Income</v>
      </c>
      <c r="P259" s="3">
        <v>0</v>
      </c>
      <c r="Q259" s="13">
        <f>TBL_Employees[[#This Row],[Bonus %]]*TBL_Employees[[#This Row],[ Annual Salary]]</f>
        <v>0</v>
      </c>
      <c r="R259" t="s">
        <v>18</v>
      </c>
      <c r="S259" t="s">
        <v>19</v>
      </c>
      <c r="T259" s="1" t="s">
        <v>20</v>
      </c>
      <c r="U259" t="str">
        <f>IF(TBL_Employees[[#This Row],[Exit Date]]="","Employed","Resign")</f>
        <v>Employed</v>
      </c>
    </row>
    <row r="260" spans="1:21" x14ac:dyDescent="0.35">
      <c r="A260" t="s">
        <v>427</v>
      </c>
      <c r="B260" t="s">
        <v>428</v>
      </c>
      <c r="C260" t="s">
        <v>60</v>
      </c>
      <c r="D260" t="s">
        <v>14</v>
      </c>
      <c r="E260" t="s">
        <v>15</v>
      </c>
      <c r="F260" t="s">
        <v>16</v>
      </c>
      <c r="G260" t="s">
        <v>23</v>
      </c>
      <c r="H260">
        <v>51</v>
      </c>
      <c r="I260" s="1">
        <v>44357</v>
      </c>
      <c r="J260" s="9">
        <f>DAY(TBL_Employees[[#This Row],[Hire Date]])</f>
        <v>10</v>
      </c>
      <c r="K260" s="9">
        <f>MONTH(TBL_Employees[[#This Row],[Hire Date]])</f>
        <v>6</v>
      </c>
      <c r="L260" s="9" t="str">
        <f>UPPER(TEXT(DATE(2025,TBL_Employees[[#This Row],[Month]],1), "mmm"))</f>
        <v>JUN</v>
      </c>
      <c r="M260" s="11">
        <f>YEAR(TBL_Employees[[#This Row],[Hire Date]])</f>
        <v>2021</v>
      </c>
      <c r="N260" s="2">
        <v>146742</v>
      </c>
      <c r="O260" s="2" t="str">
        <f>IF(TBL_Employees[[#This Row],[ Annual Salary]]&lt;70000,"Low Income",IF(AND(TBL_Employees[[#This Row],[ Annual Salary]]&gt;=70000,TBL_Employees[[#This Row],[ Annual Salary]]&lt;=140000),"Middle Income","High Income" ))</f>
        <v>High Income</v>
      </c>
      <c r="P260" s="3">
        <v>0.1</v>
      </c>
      <c r="Q260" s="13">
        <f>TBL_Employees[[#This Row],[Bonus %]]*TBL_Employees[[#This Row],[ Annual Salary]]</f>
        <v>14674.2</v>
      </c>
      <c r="R260" t="s">
        <v>32</v>
      </c>
      <c r="S260" t="s">
        <v>73</v>
      </c>
      <c r="T260" s="1" t="s">
        <v>20</v>
      </c>
      <c r="U260" t="str">
        <f>IF(TBL_Employees[[#This Row],[Exit Date]]="","Employed","Resign")</f>
        <v>Employed</v>
      </c>
    </row>
    <row r="261" spans="1:21" x14ac:dyDescent="0.35">
      <c r="A261" t="s">
        <v>433</v>
      </c>
      <c r="B261" t="s">
        <v>434</v>
      </c>
      <c r="C261" t="s">
        <v>39</v>
      </c>
      <c r="D261" t="s">
        <v>14</v>
      </c>
      <c r="E261" t="s">
        <v>15</v>
      </c>
      <c r="F261" t="s">
        <v>16</v>
      </c>
      <c r="G261" t="s">
        <v>46</v>
      </c>
      <c r="H261">
        <v>65</v>
      </c>
      <c r="I261" s="1">
        <v>37319</v>
      </c>
      <c r="J261" s="9">
        <f>DAY(TBL_Employees[[#This Row],[Hire Date]])</f>
        <v>4</v>
      </c>
      <c r="K261" s="9">
        <f>MONTH(TBL_Employees[[#This Row],[Hire Date]])</f>
        <v>3</v>
      </c>
      <c r="L261" s="9" t="str">
        <f>UPPER(TEXT(DATE(2025,TBL_Employees[[#This Row],[Month]],1), "mmm"))</f>
        <v>MAR</v>
      </c>
      <c r="M261" s="11">
        <f>YEAR(TBL_Employees[[#This Row],[Hire Date]])</f>
        <v>2002</v>
      </c>
      <c r="N261" s="2">
        <v>175837</v>
      </c>
      <c r="O261" s="2" t="str">
        <f>IF(TBL_Employees[[#This Row],[ Annual Salary]]&lt;70000,"Low Income",IF(AND(TBL_Employees[[#This Row],[ Annual Salary]]&gt;=70000,TBL_Employees[[#This Row],[ Annual Salary]]&lt;=140000),"Middle Income","High Income" ))</f>
        <v>High Income</v>
      </c>
      <c r="P261" s="3">
        <v>0.2</v>
      </c>
      <c r="Q261" s="13">
        <f>TBL_Employees[[#This Row],[Bonus %]]*TBL_Employees[[#This Row],[ Annual Salary]]</f>
        <v>35167.4</v>
      </c>
      <c r="R261" t="s">
        <v>18</v>
      </c>
      <c r="S261" t="s">
        <v>38</v>
      </c>
      <c r="T261" s="1" t="s">
        <v>20</v>
      </c>
      <c r="U261" t="str">
        <f>IF(TBL_Employees[[#This Row],[Exit Date]]="","Employed","Resign")</f>
        <v>Employed</v>
      </c>
    </row>
    <row r="262" spans="1:21" x14ac:dyDescent="0.35">
      <c r="A262" t="s">
        <v>457</v>
      </c>
      <c r="B262" t="s">
        <v>458</v>
      </c>
      <c r="C262" t="s">
        <v>67</v>
      </c>
      <c r="D262" t="s">
        <v>14</v>
      </c>
      <c r="E262" t="s">
        <v>35</v>
      </c>
      <c r="F262" t="s">
        <v>27</v>
      </c>
      <c r="G262" t="s">
        <v>50</v>
      </c>
      <c r="H262">
        <v>65</v>
      </c>
      <c r="I262" s="1">
        <v>38123</v>
      </c>
      <c r="J262" s="9">
        <f>DAY(TBL_Employees[[#This Row],[Hire Date]])</f>
        <v>16</v>
      </c>
      <c r="K262" s="9">
        <f>MONTH(TBL_Employees[[#This Row],[Hire Date]])</f>
        <v>5</v>
      </c>
      <c r="L262" s="9" t="str">
        <f>UPPER(TEXT(DATE(2025,TBL_Employees[[#This Row],[Month]],1), "mmm"))</f>
        <v>MAY</v>
      </c>
      <c r="M262" s="11">
        <f>YEAR(TBL_Employees[[#This Row],[Hire Date]])</f>
        <v>2004</v>
      </c>
      <c r="N262" s="2">
        <v>55499</v>
      </c>
      <c r="O262" s="2" t="str">
        <f>IF(TBL_Employees[[#This Row],[ Annual Salary]]&lt;70000,"Low Income",IF(AND(TBL_Employees[[#This Row],[ Annual Salary]]&gt;=70000,TBL_Employees[[#This Row],[ Annual Salary]]&lt;=140000),"Middle Income","High Income" ))</f>
        <v>Low Income</v>
      </c>
      <c r="P262" s="3">
        <v>0</v>
      </c>
      <c r="Q262" s="13">
        <f>TBL_Employees[[#This Row],[Bonus %]]*TBL_Employees[[#This Row],[ Annual Salary]]</f>
        <v>0</v>
      </c>
      <c r="R262" t="s">
        <v>51</v>
      </c>
      <c r="S262" t="s">
        <v>80</v>
      </c>
      <c r="T262" s="1" t="s">
        <v>20</v>
      </c>
      <c r="U262" t="str">
        <f>IF(TBL_Employees[[#This Row],[Exit Date]]="","Employed","Resign")</f>
        <v>Employed</v>
      </c>
    </row>
    <row r="263" spans="1:21" x14ac:dyDescent="0.35">
      <c r="A263" t="s">
        <v>462</v>
      </c>
      <c r="B263" t="s">
        <v>463</v>
      </c>
      <c r="C263" t="s">
        <v>67</v>
      </c>
      <c r="D263" t="s">
        <v>14</v>
      </c>
      <c r="E263" t="s">
        <v>15</v>
      </c>
      <c r="F263" t="s">
        <v>16</v>
      </c>
      <c r="G263" t="s">
        <v>17</v>
      </c>
      <c r="H263">
        <v>27</v>
      </c>
      <c r="I263" s="1">
        <v>43226</v>
      </c>
      <c r="J263" s="9">
        <f>DAY(TBL_Employees[[#This Row],[Hire Date]])</f>
        <v>6</v>
      </c>
      <c r="K263" s="9">
        <f>MONTH(TBL_Employees[[#This Row],[Hire Date]])</f>
        <v>5</v>
      </c>
      <c r="L263" s="9" t="str">
        <f>UPPER(TEXT(DATE(2025,TBL_Employees[[#This Row],[Month]],1), "mmm"))</f>
        <v>MAY</v>
      </c>
      <c r="M263" s="11">
        <f>YEAR(TBL_Employees[[#This Row],[Hire Date]])</f>
        <v>2018</v>
      </c>
      <c r="N263" s="2">
        <v>49011</v>
      </c>
      <c r="O263" s="2" t="str">
        <f>IF(TBL_Employees[[#This Row],[ Annual Salary]]&lt;70000,"Low Income",IF(AND(TBL_Employees[[#This Row],[ Annual Salary]]&gt;=70000,TBL_Employees[[#This Row],[ Annual Salary]]&lt;=140000),"Middle Income","High Income" ))</f>
        <v>Low Income</v>
      </c>
      <c r="P263" s="3">
        <v>0</v>
      </c>
      <c r="Q263" s="13">
        <f>TBL_Employees[[#This Row],[Bonus %]]*TBL_Employees[[#This Row],[ Annual Salary]]</f>
        <v>0</v>
      </c>
      <c r="R263" t="s">
        <v>18</v>
      </c>
      <c r="S263" t="s">
        <v>19</v>
      </c>
      <c r="T263" s="1" t="s">
        <v>20</v>
      </c>
      <c r="U263" t="str">
        <f>IF(TBL_Employees[[#This Row],[Exit Date]]="","Employed","Resign")</f>
        <v>Employed</v>
      </c>
    </row>
    <row r="264" spans="1:21" x14ac:dyDescent="0.35">
      <c r="A264" t="s">
        <v>511</v>
      </c>
      <c r="B264" t="s">
        <v>512</v>
      </c>
      <c r="C264" t="s">
        <v>67</v>
      </c>
      <c r="D264" t="s">
        <v>14</v>
      </c>
      <c r="E264" t="s">
        <v>31</v>
      </c>
      <c r="F264" t="s">
        <v>16</v>
      </c>
      <c r="G264" t="s">
        <v>46</v>
      </c>
      <c r="H264">
        <v>36</v>
      </c>
      <c r="I264" s="1">
        <v>44435</v>
      </c>
      <c r="J264" s="9">
        <f>DAY(TBL_Employees[[#This Row],[Hire Date]])</f>
        <v>27</v>
      </c>
      <c r="K264" s="9">
        <f>MONTH(TBL_Employees[[#This Row],[Hire Date]])</f>
        <v>8</v>
      </c>
      <c r="L264" s="9" t="str">
        <f>UPPER(TEXT(DATE(2025,TBL_Employees[[#This Row],[Month]],1), "mmm"))</f>
        <v>AUG</v>
      </c>
      <c r="M264" s="11">
        <f>YEAR(TBL_Employees[[#This Row],[Hire Date]])</f>
        <v>2021</v>
      </c>
      <c r="N264" s="2">
        <v>48906</v>
      </c>
      <c r="O264" s="2" t="str">
        <f>IF(TBL_Employees[[#This Row],[ Annual Salary]]&lt;70000,"Low Income",IF(AND(TBL_Employees[[#This Row],[ Annual Salary]]&gt;=70000,TBL_Employees[[#This Row],[ Annual Salary]]&lt;=140000),"Middle Income","High Income" ))</f>
        <v>Low Income</v>
      </c>
      <c r="P264" s="3">
        <v>0</v>
      </c>
      <c r="Q264" s="13">
        <f>TBL_Employees[[#This Row],[Bonus %]]*TBL_Employees[[#This Row],[ Annual Salary]]</f>
        <v>0</v>
      </c>
      <c r="R264" t="s">
        <v>18</v>
      </c>
      <c r="S264" t="s">
        <v>44</v>
      </c>
      <c r="T264" s="1" t="s">
        <v>20</v>
      </c>
      <c r="U264" t="str">
        <f>IF(TBL_Employees[[#This Row],[Exit Date]]="","Employed","Resign")</f>
        <v>Employed</v>
      </c>
    </row>
    <row r="265" spans="1:21" x14ac:dyDescent="0.35">
      <c r="A265" t="s">
        <v>390</v>
      </c>
      <c r="B265" t="s">
        <v>522</v>
      </c>
      <c r="C265" t="s">
        <v>39</v>
      </c>
      <c r="D265" t="s">
        <v>14</v>
      </c>
      <c r="E265" t="s">
        <v>43</v>
      </c>
      <c r="F265" t="s">
        <v>16</v>
      </c>
      <c r="G265" t="s">
        <v>50</v>
      </c>
      <c r="H265">
        <v>37</v>
      </c>
      <c r="I265" s="1">
        <v>43493</v>
      </c>
      <c r="J265" s="9">
        <f>DAY(TBL_Employees[[#This Row],[Hire Date]])</f>
        <v>28</v>
      </c>
      <c r="K265" s="9">
        <f>MONTH(TBL_Employees[[#This Row],[Hire Date]])</f>
        <v>1</v>
      </c>
      <c r="L265" s="9" t="str">
        <f>UPPER(TEXT(DATE(2025,TBL_Employees[[#This Row],[Month]],1), "mmm"))</f>
        <v>JAN</v>
      </c>
      <c r="M265" s="11">
        <f>YEAR(TBL_Employees[[#This Row],[Hire Date]])</f>
        <v>2019</v>
      </c>
      <c r="N265" s="2">
        <v>165927</v>
      </c>
      <c r="O265" s="2" t="str">
        <f>IF(TBL_Employees[[#This Row],[ Annual Salary]]&lt;70000,"Low Income",IF(AND(TBL_Employees[[#This Row],[ Annual Salary]]&gt;=70000,TBL_Employees[[#This Row],[ Annual Salary]]&lt;=140000),"Middle Income","High Income" ))</f>
        <v>High Income</v>
      </c>
      <c r="P265" s="3">
        <v>0.2</v>
      </c>
      <c r="Q265" s="13">
        <f>TBL_Employees[[#This Row],[Bonus %]]*TBL_Employees[[#This Row],[ Annual Salary]]</f>
        <v>33185.4</v>
      </c>
      <c r="R265" t="s">
        <v>18</v>
      </c>
      <c r="S265" t="s">
        <v>38</v>
      </c>
      <c r="T265" s="1" t="s">
        <v>20</v>
      </c>
      <c r="U265" t="str">
        <f>IF(TBL_Employees[[#This Row],[Exit Date]]="","Employed","Resign")</f>
        <v>Employed</v>
      </c>
    </row>
    <row r="266" spans="1:21" x14ac:dyDescent="0.35">
      <c r="A266" t="s">
        <v>532</v>
      </c>
      <c r="B266" t="s">
        <v>533</v>
      </c>
      <c r="C266" t="s">
        <v>63</v>
      </c>
      <c r="D266" t="s">
        <v>14</v>
      </c>
      <c r="E266" t="s">
        <v>31</v>
      </c>
      <c r="F266" t="s">
        <v>27</v>
      </c>
      <c r="G266" t="s">
        <v>50</v>
      </c>
      <c r="H266">
        <v>34</v>
      </c>
      <c r="I266" s="1">
        <v>42182</v>
      </c>
      <c r="J266" s="9">
        <f>DAY(TBL_Employees[[#This Row],[Hire Date]])</f>
        <v>27</v>
      </c>
      <c r="K266" s="9">
        <f>MONTH(TBL_Employees[[#This Row],[Hire Date]])</f>
        <v>6</v>
      </c>
      <c r="L266" s="9" t="str">
        <f>UPPER(TEXT(DATE(2025,TBL_Employees[[#This Row],[Month]],1), "mmm"))</f>
        <v>JUN</v>
      </c>
      <c r="M266" s="11">
        <f>YEAR(TBL_Employees[[#This Row],[Hire Date]])</f>
        <v>2015</v>
      </c>
      <c r="N266" s="2">
        <v>57008</v>
      </c>
      <c r="O266" s="2" t="str">
        <f>IF(TBL_Employees[[#This Row],[ Annual Salary]]&lt;70000,"Low Income",IF(AND(TBL_Employees[[#This Row],[ Annual Salary]]&gt;=70000,TBL_Employees[[#This Row],[ Annual Salary]]&lt;=140000),"Middle Income","High Income" ))</f>
        <v>Low Income</v>
      </c>
      <c r="P266" s="3">
        <v>0</v>
      </c>
      <c r="Q266" s="13">
        <f>TBL_Employees[[#This Row],[Bonus %]]*TBL_Employees[[#This Row],[ Annual Salary]]</f>
        <v>0</v>
      </c>
      <c r="R266" t="s">
        <v>18</v>
      </c>
      <c r="S266" t="s">
        <v>38</v>
      </c>
      <c r="T266" s="1" t="s">
        <v>20</v>
      </c>
      <c r="U266" t="str">
        <f>IF(TBL_Employees[[#This Row],[Exit Date]]="","Employed","Resign")</f>
        <v>Employed</v>
      </c>
    </row>
    <row r="267" spans="1:21" x14ac:dyDescent="0.35">
      <c r="A267" t="s">
        <v>534</v>
      </c>
      <c r="B267" t="s">
        <v>535</v>
      </c>
      <c r="C267" t="s">
        <v>60</v>
      </c>
      <c r="D267" t="s">
        <v>14</v>
      </c>
      <c r="E267" t="s">
        <v>35</v>
      </c>
      <c r="F267" t="s">
        <v>27</v>
      </c>
      <c r="G267" t="s">
        <v>50</v>
      </c>
      <c r="H267">
        <v>60</v>
      </c>
      <c r="I267" s="1">
        <v>42270</v>
      </c>
      <c r="J267" s="9">
        <f>DAY(TBL_Employees[[#This Row],[Hire Date]])</f>
        <v>23</v>
      </c>
      <c r="K267" s="9">
        <f>MONTH(TBL_Employees[[#This Row],[Hire Date]])</f>
        <v>9</v>
      </c>
      <c r="L267" s="9" t="str">
        <f>UPPER(TEXT(DATE(2025,TBL_Employees[[#This Row],[Month]],1), "mmm"))</f>
        <v>SEP</v>
      </c>
      <c r="M267" s="11">
        <f>YEAR(TBL_Employees[[#This Row],[Hire Date]])</f>
        <v>2015</v>
      </c>
      <c r="N267" s="2">
        <v>141899</v>
      </c>
      <c r="O267" s="2" t="str">
        <f>IF(TBL_Employees[[#This Row],[ Annual Salary]]&lt;70000,"Low Income",IF(AND(TBL_Employees[[#This Row],[ Annual Salary]]&gt;=70000,TBL_Employees[[#This Row],[ Annual Salary]]&lt;=140000),"Middle Income","High Income" ))</f>
        <v>High Income</v>
      </c>
      <c r="P267" s="3">
        <v>0.15</v>
      </c>
      <c r="Q267" s="13">
        <f>TBL_Employees[[#This Row],[Bonus %]]*TBL_Employees[[#This Row],[ Annual Salary]]</f>
        <v>21284.85</v>
      </c>
      <c r="R267" t="s">
        <v>18</v>
      </c>
      <c r="S267" t="s">
        <v>38</v>
      </c>
      <c r="T267" s="1" t="s">
        <v>20</v>
      </c>
      <c r="U267" t="str">
        <f>IF(TBL_Employees[[#This Row],[Exit Date]]="","Employed","Resign")</f>
        <v>Employed</v>
      </c>
    </row>
    <row r="268" spans="1:21" x14ac:dyDescent="0.35">
      <c r="A268" t="s">
        <v>357</v>
      </c>
      <c r="B268" t="s">
        <v>556</v>
      </c>
      <c r="C268" t="s">
        <v>60</v>
      </c>
      <c r="D268" t="s">
        <v>14</v>
      </c>
      <c r="E268" t="s">
        <v>43</v>
      </c>
      <c r="F268" t="s">
        <v>16</v>
      </c>
      <c r="G268" t="s">
        <v>23</v>
      </c>
      <c r="H268">
        <v>33</v>
      </c>
      <c r="I268" s="1">
        <v>43211</v>
      </c>
      <c r="J268" s="9">
        <f>DAY(TBL_Employees[[#This Row],[Hire Date]])</f>
        <v>21</v>
      </c>
      <c r="K268" s="9">
        <f>MONTH(TBL_Employees[[#This Row],[Hire Date]])</f>
        <v>4</v>
      </c>
      <c r="L268" s="9" t="str">
        <f>UPPER(TEXT(DATE(2025,TBL_Employees[[#This Row],[Month]],1), "mmm"))</f>
        <v>APR</v>
      </c>
      <c r="M268" s="11">
        <f>YEAR(TBL_Employees[[#This Row],[Hire Date]])</f>
        <v>2018</v>
      </c>
      <c r="N268" s="2">
        <v>140402</v>
      </c>
      <c r="O268" s="2" t="str">
        <f>IF(TBL_Employees[[#This Row],[ Annual Salary]]&lt;70000,"Low Income",IF(AND(TBL_Employees[[#This Row],[ Annual Salary]]&gt;=70000,TBL_Employees[[#This Row],[ Annual Salary]]&lt;=140000),"Middle Income","High Income" ))</f>
        <v>High Income</v>
      </c>
      <c r="P268" s="3">
        <v>0.15</v>
      </c>
      <c r="Q268" s="13">
        <f>TBL_Employees[[#This Row],[Bonus %]]*TBL_Employees[[#This Row],[ Annual Salary]]</f>
        <v>21060.3</v>
      </c>
      <c r="R268" t="s">
        <v>32</v>
      </c>
      <c r="S268" t="s">
        <v>59</v>
      </c>
      <c r="T268" s="1" t="s">
        <v>20</v>
      </c>
      <c r="U268" t="str">
        <f>IF(TBL_Employees[[#This Row],[Exit Date]]="","Employed","Resign")</f>
        <v>Employed</v>
      </c>
    </row>
    <row r="269" spans="1:21" x14ac:dyDescent="0.35">
      <c r="A269" t="s">
        <v>557</v>
      </c>
      <c r="B269" t="s">
        <v>558</v>
      </c>
      <c r="C269" t="s">
        <v>63</v>
      </c>
      <c r="D269" t="s">
        <v>14</v>
      </c>
      <c r="E269" t="s">
        <v>31</v>
      </c>
      <c r="F269" t="s">
        <v>16</v>
      </c>
      <c r="G269" t="s">
        <v>50</v>
      </c>
      <c r="H269">
        <v>26</v>
      </c>
      <c r="I269" s="1">
        <v>43578</v>
      </c>
      <c r="J269" s="9">
        <f>DAY(TBL_Employees[[#This Row],[Hire Date]])</f>
        <v>23</v>
      </c>
      <c r="K269" s="9">
        <f>MONTH(TBL_Employees[[#This Row],[Hire Date]])</f>
        <v>4</v>
      </c>
      <c r="L269" s="9" t="str">
        <f>UPPER(TEXT(DATE(2025,TBL_Employees[[#This Row],[Month]],1), "mmm"))</f>
        <v>APR</v>
      </c>
      <c r="M269" s="11">
        <f>YEAR(TBL_Employees[[#This Row],[Hire Date]])</f>
        <v>2019</v>
      </c>
      <c r="N269" s="2">
        <v>59817</v>
      </c>
      <c r="O269" s="2" t="str">
        <f>IF(TBL_Employees[[#This Row],[ Annual Salary]]&lt;70000,"Low Income",IF(AND(TBL_Employees[[#This Row],[ Annual Salary]]&gt;=70000,TBL_Employees[[#This Row],[ Annual Salary]]&lt;=140000),"Middle Income","High Income" ))</f>
        <v>Low Income</v>
      </c>
      <c r="P269" s="3">
        <v>0</v>
      </c>
      <c r="Q269" s="13">
        <f>TBL_Employees[[#This Row],[Bonus %]]*TBL_Employees[[#This Row],[ Annual Salary]]</f>
        <v>0</v>
      </c>
      <c r="R269" t="s">
        <v>51</v>
      </c>
      <c r="S269" t="s">
        <v>52</v>
      </c>
      <c r="T269" s="1" t="s">
        <v>20</v>
      </c>
      <c r="U269" t="str">
        <f>IF(TBL_Employees[[#This Row],[Exit Date]]="","Employed","Resign")</f>
        <v>Employed</v>
      </c>
    </row>
    <row r="270" spans="1:21" x14ac:dyDescent="0.35">
      <c r="A270" t="s">
        <v>565</v>
      </c>
      <c r="B270" t="s">
        <v>495</v>
      </c>
      <c r="C270" t="s">
        <v>13</v>
      </c>
      <c r="D270" t="s">
        <v>14</v>
      </c>
      <c r="E270" t="s">
        <v>43</v>
      </c>
      <c r="F270" t="s">
        <v>16</v>
      </c>
      <c r="G270" t="s">
        <v>23</v>
      </c>
      <c r="H270">
        <v>54</v>
      </c>
      <c r="I270" s="1">
        <v>40734</v>
      </c>
      <c r="J270" s="9">
        <f>DAY(TBL_Employees[[#This Row],[Hire Date]])</f>
        <v>10</v>
      </c>
      <c r="K270" s="9">
        <f>MONTH(TBL_Employees[[#This Row],[Hire Date]])</f>
        <v>7</v>
      </c>
      <c r="L270" s="9" t="str">
        <f>UPPER(TEXT(DATE(2025,TBL_Employees[[#This Row],[Month]],1), "mmm"))</f>
        <v>JUL</v>
      </c>
      <c r="M270" s="11">
        <f>YEAR(TBL_Employees[[#This Row],[Hire Date]])</f>
        <v>2011</v>
      </c>
      <c r="N270" s="2">
        <v>247022</v>
      </c>
      <c r="O270" s="2" t="str">
        <f>IF(TBL_Employees[[#This Row],[ Annual Salary]]&lt;70000,"Low Income",IF(AND(TBL_Employees[[#This Row],[ Annual Salary]]&gt;=70000,TBL_Employees[[#This Row],[ Annual Salary]]&lt;=140000),"Middle Income","High Income" ))</f>
        <v>High Income</v>
      </c>
      <c r="P270" s="3">
        <v>0.3</v>
      </c>
      <c r="Q270" s="13">
        <f>TBL_Employees[[#This Row],[Bonus %]]*TBL_Employees[[#This Row],[ Annual Salary]]</f>
        <v>74106.599999999991</v>
      </c>
      <c r="R270" t="s">
        <v>32</v>
      </c>
      <c r="S270" t="s">
        <v>59</v>
      </c>
      <c r="T270" s="1" t="s">
        <v>20</v>
      </c>
      <c r="U270" t="str">
        <f>IF(TBL_Employees[[#This Row],[Exit Date]]="","Employed","Resign")</f>
        <v>Employed</v>
      </c>
    </row>
    <row r="271" spans="1:21" x14ac:dyDescent="0.35">
      <c r="A271" t="s">
        <v>579</v>
      </c>
      <c r="B271" t="s">
        <v>580</v>
      </c>
      <c r="C271" t="s">
        <v>60</v>
      </c>
      <c r="D271" t="s">
        <v>14</v>
      </c>
      <c r="E271" t="s">
        <v>43</v>
      </c>
      <c r="F271" t="s">
        <v>27</v>
      </c>
      <c r="G271" t="s">
        <v>46</v>
      </c>
      <c r="H271">
        <v>64</v>
      </c>
      <c r="I271" s="1">
        <v>41454</v>
      </c>
      <c r="J271" s="9">
        <f>DAY(TBL_Employees[[#This Row],[Hire Date]])</f>
        <v>29</v>
      </c>
      <c r="K271" s="9">
        <f>MONTH(TBL_Employees[[#This Row],[Hire Date]])</f>
        <v>6</v>
      </c>
      <c r="L271" s="9" t="str">
        <f>UPPER(TEXT(DATE(2025,TBL_Employees[[#This Row],[Month]],1), "mmm"))</f>
        <v>JUN</v>
      </c>
      <c r="M271" s="11">
        <f>YEAR(TBL_Employees[[#This Row],[Hire Date]])</f>
        <v>2013</v>
      </c>
      <c r="N271" s="2">
        <v>159571</v>
      </c>
      <c r="O271" s="2" t="str">
        <f>IF(TBL_Employees[[#This Row],[ Annual Salary]]&lt;70000,"Low Income",IF(AND(TBL_Employees[[#This Row],[ Annual Salary]]&gt;=70000,TBL_Employees[[#This Row],[ Annual Salary]]&lt;=140000),"Middle Income","High Income" ))</f>
        <v>High Income</v>
      </c>
      <c r="P271" s="3">
        <v>0.1</v>
      </c>
      <c r="Q271" s="13">
        <f>TBL_Employees[[#This Row],[Bonus %]]*TBL_Employees[[#This Row],[ Annual Salary]]</f>
        <v>15957.1</v>
      </c>
      <c r="R271" t="s">
        <v>18</v>
      </c>
      <c r="S271" t="s">
        <v>28</v>
      </c>
      <c r="T271" s="1" t="s">
        <v>20</v>
      </c>
      <c r="U271" t="str">
        <f>IF(TBL_Employees[[#This Row],[Exit Date]]="","Employed","Resign")</f>
        <v>Employed</v>
      </c>
    </row>
    <row r="272" spans="1:21" x14ac:dyDescent="0.35">
      <c r="A272" t="s">
        <v>154</v>
      </c>
      <c r="B272" t="s">
        <v>586</v>
      </c>
      <c r="C272" t="s">
        <v>39</v>
      </c>
      <c r="D272" t="s">
        <v>14</v>
      </c>
      <c r="E272" t="s">
        <v>15</v>
      </c>
      <c r="F272" t="s">
        <v>27</v>
      </c>
      <c r="G272" t="s">
        <v>23</v>
      </c>
      <c r="H272">
        <v>42</v>
      </c>
      <c r="I272" s="1">
        <v>37636</v>
      </c>
      <c r="J272" s="9">
        <f>DAY(TBL_Employees[[#This Row],[Hire Date]])</f>
        <v>15</v>
      </c>
      <c r="K272" s="9">
        <f>MONTH(TBL_Employees[[#This Row],[Hire Date]])</f>
        <v>1</v>
      </c>
      <c r="L272" s="9" t="str">
        <f>UPPER(TEXT(DATE(2025,TBL_Employees[[#This Row],[Month]],1), "mmm"))</f>
        <v>JAN</v>
      </c>
      <c r="M272" s="11">
        <f>YEAR(TBL_Employees[[#This Row],[Hire Date]])</f>
        <v>2003</v>
      </c>
      <c r="N272" s="2">
        <v>166599</v>
      </c>
      <c r="O272" s="2" t="str">
        <f>IF(TBL_Employees[[#This Row],[ Annual Salary]]&lt;70000,"Low Income",IF(AND(TBL_Employees[[#This Row],[ Annual Salary]]&gt;=70000,TBL_Employees[[#This Row],[ Annual Salary]]&lt;=140000),"Middle Income","High Income" ))</f>
        <v>High Income</v>
      </c>
      <c r="P272" s="3">
        <v>0.26</v>
      </c>
      <c r="Q272" s="13">
        <f>TBL_Employees[[#This Row],[Bonus %]]*TBL_Employees[[#This Row],[ Annual Salary]]</f>
        <v>43315.74</v>
      </c>
      <c r="R272" t="s">
        <v>18</v>
      </c>
      <c r="S272" t="s">
        <v>62</v>
      </c>
      <c r="T272" s="1" t="s">
        <v>20</v>
      </c>
      <c r="U272" t="str">
        <f>IF(TBL_Employees[[#This Row],[Exit Date]]="","Employed","Resign")</f>
        <v>Employed</v>
      </c>
    </row>
    <row r="273" spans="1:21" x14ac:dyDescent="0.35">
      <c r="A273" t="s">
        <v>348</v>
      </c>
      <c r="B273" t="s">
        <v>599</v>
      </c>
      <c r="C273" t="s">
        <v>41</v>
      </c>
      <c r="D273" t="s">
        <v>14</v>
      </c>
      <c r="E273" t="s">
        <v>35</v>
      </c>
      <c r="F273" t="s">
        <v>16</v>
      </c>
      <c r="G273" t="s">
        <v>50</v>
      </c>
      <c r="H273">
        <v>60</v>
      </c>
      <c r="I273" s="1">
        <v>39137</v>
      </c>
      <c r="J273" s="9">
        <f>DAY(TBL_Employees[[#This Row],[Hire Date]])</f>
        <v>24</v>
      </c>
      <c r="K273" s="9">
        <f>MONTH(TBL_Employees[[#This Row],[Hire Date]])</f>
        <v>2</v>
      </c>
      <c r="L273" s="9" t="str">
        <f>UPPER(TEXT(DATE(2025,TBL_Employees[[#This Row],[Month]],1), "mmm"))</f>
        <v>FEB</v>
      </c>
      <c r="M273" s="11">
        <f>YEAR(TBL_Employees[[#This Row],[Hire Date]])</f>
        <v>2007</v>
      </c>
      <c r="N273" s="2">
        <v>71699</v>
      </c>
      <c r="O273" s="2" t="str">
        <f>IF(TBL_Employees[[#This Row],[ Annual Salary]]&lt;70000,"Low Income",IF(AND(TBL_Employees[[#This Row],[ Annual Salary]]&gt;=70000,TBL_Employees[[#This Row],[ Annual Salary]]&lt;=140000),"Middle Income","High Income" ))</f>
        <v>Middle Income</v>
      </c>
      <c r="P273" s="3">
        <v>0</v>
      </c>
      <c r="Q273" s="13">
        <f>TBL_Employees[[#This Row],[Bonus %]]*TBL_Employees[[#This Row],[ Annual Salary]]</f>
        <v>0</v>
      </c>
      <c r="R273" t="s">
        <v>51</v>
      </c>
      <c r="S273" t="s">
        <v>80</v>
      </c>
      <c r="T273" s="1" t="s">
        <v>20</v>
      </c>
      <c r="U273" t="str">
        <f>IF(TBL_Employees[[#This Row],[Exit Date]]="","Employed","Resign")</f>
        <v>Employed</v>
      </c>
    </row>
    <row r="274" spans="1:21" x14ac:dyDescent="0.35">
      <c r="A274" t="s">
        <v>601</v>
      </c>
      <c r="B274" t="s">
        <v>602</v>
      </c>
      <c r="C274" t="s">
        <v>61</v>
      </c>
      <c r="D274" t="s">
        <v>14</v>
      </c>
      <c r="E274" t="s">
        <v>31</v>
      </c>
      <c r="F274" t="s">
        <v>27</v>
      </c>
      <c r="G274" t="s">
        <v>23</v>
      </c>
      <c r="H274">
        <v>39</v>
      </c>
      <c r="I274" s="1">
        <v>40192</v>
      </c>
      <c r="J274" s="9">
        <f>DAY(TBL_Employees[[#This Row],[Hire Date]])</f>
        <v>14</v>
      </c>
      <c r="K274" s="9">
        <f>MONTH(TBL_Employees[[#This Row],[Hire Date]])</f>
        <v>1</v>
      </c>
      <c r="L274" s="9" t="str">
        <f>UPPER(TEXT(DATE(2025,TBL_Employees[[#This Row],[Month]],1), "mmm"))</f>
        <v>JAN</v>
      </c>
      <c r="M274" s="11">
        <f>YEAR(TBL_Employees[[#This Row],[Hire Date]])</f>
        <v>2010</v>
      </c>
      <c r="N274" s="2">
        <v>103504</v>
      </c>
      <c r="O274" s="2" t="str">
        <f>IF(TBL_Employees[[#This Row],[ Annual Salary]]&lt;70000,"Low Income",IF(AND(TBL_Employees[[#This Row],[ Annual Salary]]&gt;=70000,TBL_Employees[[#This Row],[ Annual Salary]]&lt;=140000),"Middle Income","High Income" ))</f>
        <v>Middle Income</v>
      </c>
      <c r="P274" s="3">
        <v>7.0000000000000007E-2</v>
      </c>
      <c r="Q274" s="13">
        <f>TBL_Employees[[#This Row],[Bonus %]]*TBL_Employees[[#This Row],[ Annual Salary]]</f>
        <v>7245.2800000000007</v>
      </c>
      <c r="R274" t="s">
        <v>32</v>
      </c>
      <c r="S274" t="s">
        <v>33</v>
      </c>
      <c r="T274" s="1" t="s">
        <v>20</v>
      </c>
      <c r="U274" t="str">
        <f>IF(TBL_Employees[[#This Row],[Exit Date]]="","Employed","Resign")</f>
        <v>Employed</v>
      </c>
    </row>
    <row r="275" spans="1:21" x14ac:dyDescent="0.35">
      <c r="A275" t="s">
        <v>605</v>
      </c>
      <c r="B275" t="s">
        <v>606</v>
      </c>
      <c r="C275" t="s">
        <v>63</v>
      </c>
      <c r="D275" t="s">
        <v>14</v>
      </c>
      <c r="E275" t="s">
        <v>43</v>
      </c>
      <c r="F275" t="s">
        <v>16</v>
      </c>
      <c r="G275" t="s">
        <v>50</v>
      </c>
      <c r="H275">
        <v>39</v>
      </c>
      <c r="I275" s="1">
        <v>38813</v>
      </c>
      <c r="J275" s="9">
        <f>DAY(TBL_Employees[[#This Row],[Hire Date]])</f>
        <v>6</v>
      </c>
      <c r="K275" s="9">
        <f>MONTH(TBL_Employees[[#This Row],[Hire Date]])</f>
        <v>4</v>
      </c>
      <c r="L275" s="9" t="str">
        <f>UPPER(TEXT(DATE(2025,TBL_Employees[[#This Row],[Month]],1), "mmm"))</f>
        <v>APR</v>
      </c>
      <c r="M275" s="11">
        <f>YEAR(TBL_Employees[[#This Row],[Hire Date]])</f>
        <v>2006</v>
      </c>
      <c r="N275" s="2">
        <v>71531</v>
      </c>
      <c r="O275" s="2" t="str">
        <f>IF(TBL_Employees[[#This Row],[ Annual Salary]]&lt;70000,"Low Income",IF(AND(TBL_Employees[[#This Row],[ Annual Salary]]&gt;=70000,TBL_Employees[[#This Row],[ Annual Salary]]&lt;=140000),"Middle Income","High Income" ))</f>
        <v>Middle Income</v>
      </c>
      <c r="P275" s="3">
        <v>0</v>
      </c>
      <c r="Q275" s="13">
        <f>TBL_Employees[[#This Row],[Bonus %]]*TBL_Employees[[#This Row],[ Annual Salary]]</f>
        <v>0</v>
      </c>
      <c r="R275" t="s">
        <v>18</v>
      </c>
      <c r="S275" t="s">
        <v>28</v>
      </c>
      <c r="T275" s="1" t="s">
        <v>20</v>
      </c>
      <c r="U275" t="str">
        <f>IF(TBL_Employees[[#This Row],[Exit Date]]="","Employed","Resign")</f>
        <v>Employed</v>
      </c>
    </row>
    <row r="276" spans="1:21" x14ac:dyDescent="0.35">
      <c r="A276" t="s">
        <v>609</v>
      </c>
      <c r="B276" t="s">
        <v>610</v>
      </c>
      <c r="C276" t="s">
        <v>67</v>
      </c>
      <c r="D276" t="s">
        <v>14</v>
      </c>
      <c r="E276" t="s">
        <v>31</v>
      </c>
      <c r="F276" t="s">
        <v>16</v>
      </c>
      <c r="G276" t="s">
        <v>23</v>
      </c>
      <c r="H276">
        <v>52</v>
      </c>
      <c r="I276" s="1">
        <v>43515</v>
      </c>
      <c r="J276" s="9">
        <f>DAY(TBL_Employees[[#This Row],[Hire Date]])</f>
        <v>19</v>
      </c>
      <c r="K276" s="9">
        <f>MONTH(TBL_Employees[[#This Row],[Hire Date]])</f>
        <v>2</v>
      </c>
      <c r="L276" s="9" t="str">
        <f>UPPER(TEXT(DATE(2025,TBL_Employees[[#This Row],[Month]],1), "mmm"))</f>
        <v>FEB</v>
      </c>
      <c r="M276" s="11">
        <f>YEAR(TBL_Employees[[#This Row],[Hire Date]])</f>
        <v>2019</v>
      </c>
      <c r="N276" s="2">
        <v>55859</v>
      </c>
      <c r="O276" s="2" t="str">
        <f>IF(TBL_Employees[[#This Row],[ Annual Salary]]&lt;70000,"Low Income",IF(AND(TBL_Employees[[#This Row],[ Annual Salary]]&gt;=70000,TBL_Employees[[#This Row],[ Annual Salary]]&lt;=140000),"Middle Income","High Income" ))</f>
        <v>Low Income</v>
      </c>
      <c r="P276" s="3">
        <v>0</v>
      </c>
      <c r="Q276" s="13">
        <f>TBL_Employees[[#This Row],[Bonus %]]*TBL_Employees[[#This Row],[ Annual Salary]]</f>
        <v>0</v>
      </c>
      <c r="R276" t="s">
        <v>32</v>
      </c>
      <c r="S276" t="s">
        <v>59</v>
      </c>
      <c r="T276" s="1" t="s">
        <v>20</v>
      </c>
      <c r="U276" t="str">
        <f>IF(TBL_Employees[[#This Row],[Exit Date]]="","Employed","Resign")</f>
        <v>Employed</v>
      </c>
    </row>
    <row r="277" spans="1:21" x14ac:dyDescent="0.35">
      <c r="A277" t="s">
        <v>618</v>
      </c>
      <c r="B277" t="s">
        <v>619</v>
      </c>
      <c r="C277" t="s">
        <v>13</v>
      </c>
      <c r="D277" t="s">
        <v>14</v>
      </c>
      <c r="E277" t="s">
        <v>31</v>
      </c>
      <c r="F277" t="s">
        <v>16</v>
      </c>
      <c r="G277" t="s">
        <v>23</v>
      </c>
      <c r="H277">
        <v>37</v>
      </c>
      <c r="I277" s="1">
        <v>40883</v>
      </c>
      <c r="J277" s="9">
        <f>DAY(TBL_Employees[[#This Row],[Hire Date]])</f>
        <v>6</v>
      </c>
      <c r="K277" s="9">
        <f>MONTH(TBL_Employees[[#This Row],[Hire Date]])</f>
        <v>12</v>
      </c>
      <c r="L277" s="9" t="str">
        <f>UPPER(TEXT(DATE(2025,TBL_Employees[[#This Row],[Month]],1), "mmm"))</f>
        <v>DEC</v>
      </c>
      <c r="M277" s="11">
        <f>YEAR(TBL_Employees[[#This Row],[Hire Date]])</f>
        <v>2011</v>
      </c>
      <c r="N277" s="2">
        <v>225558</v>
      </c>
      <c r="O277" s="2" t="str">
        <f>IF(TBL_Employees[[#This Row],[ Annual Salary]]&lt;70000,"Low Income",IF(AND(TBL_Employees[[#This Row],[ Annual Salary]]&gt;=70000,TBL_Employees[[#This Row],[ Annual Salary]]&lt;=140000),"Middle Income","High Income" ))</f>
        <v>High Income</v>
      </c>
      <c r="P277" s="3">
        <v>0.33</v>
      </c>
      <c r="Q277" s="13">
        <f>TBL_Employees[[#This Row],[Bonus %]]*TBL_Employees[[#This Row],[ Annual Salary]]</f>
        <v>74434.14</v>
      </c>
      <c r="R277" t="s">
        <v>32</v>
      </c>
      <c r="S277" t="s">
        <v>73</v>
      </c>
      <c r="T277" s="1" t="s">
        <v>20</v>
      </c>
      <c r="U277" t="str">
        <f>IF(TBL_Employees[[#This Row],[Exit Date]]="","Employed","Resign")</f>
        <v>Employed</v>
      </c>
    </row>
    <row r="278" spans="1:21" x14ac:dyDescent="0.35">
      <c r="A278" t="s">
        <v>655</v>
      </c>
      <c r="B278" t="s">
        <v>656</v>
      </c>
      <c r="C278" t="s">
        <v>63</v>
      </c>
      <c r="D278" t="s">
        <v>14</v>
      </c>
      <c r="E278" t="s">
        <v>15</v>
      </c>
      <c r="F278" t="s">
        <v>27</v>
      </c>
      <c r="G278" t="s">
        <v>23</v>
      </c>
      <c r="H278">
        <v>55</v>
      </c>
      <c r="I278" s="1">
        <v>41714</v>
      </c>
      <c r="J278" s="9">
        <f>DAY(TBL_Employees[[#This Row],[Hire Date]])</f>
        <v>16</v>
      </c>
      <c r="K278" s="9">
        <f>MONTH(TBL_Employees[[#This Row],[Hire Date]])</f>
        <v>3</v>
      </c>
      <c r="L278" s="9" t="str">
        <f>UPPER(TEXT(DATE(2025,TBL_Employees[[#This Row],[Month]],1), "mmm"))</f>
        <v>MAR</v>
      </c>
      <c r="M278" s="11">
        <f>YEAR(TBL_Employees[[#This Row],[Hire Date]])</f>
        <v>2014</v>
      </c>
      <c r="N278" s="2">
        <v>74552</v>
      </c>
      <c r="O278" s="2" t="str">
        <f>IF(TBL_Employees[[#This Row],[ Annual Salary]]&lt;70000,"Low Income",IF(AND(TBL_Employees[[#This Row],[ Annual Salary]]&gt;=70000,TBL_Employees[[#This Row],[ Annual Salary]]&lt;=140000),"Middle Income","High Income" ))</f>
        <v>Middle Income</v>
      </c>
      <c r="P278" s="3">
        <v>0</v>
      </c>
      <c r="Q278" s="13">
        <f>TBL_Employees[[#This Row],[Bonus %]]*TBL_Employees[[#This Row],[ Annual Salary]]</f>
        <v>0</v>
      </c>
      <c r="R278" t="s">
        <v>32</v>
      </c>
      <c r="S278" t="s">
        <v>33</v>
      </c>
      <c r="T278" s="1" t="s">
        <v>20</v>
      </c>
      <c r="U278" t="str">
        <f>IF(TBL_Employees[[#This Row],[Exit Date]]="","Employed","Resign")</f>
        <v>Employed</v>
      </c>
    </row>
    <row r="279" spans="1:21" x14ac:dyDescent="0.35">
      <c r="A279" t="s">
        <v>664</v>
      </c>
      <c r="B279" t="s">
        <v>665</v>
      </c>
      <c r="C279" t="s">
        <v>13</v>
      </c>
      <c r="D279" t="s">
        <v>14</v>
      </c>
      <c r="E279" t="s">
        <v>43</v>
      </c>
      <c r="F279" t="s">
        <v>16</v>
      </c>
      <c r="G279" t="s">
        <v>17</v>
      </c>
      <c r="H279">
        <v>32</v>
      </c>
      <c r="I279" s="1">
        <v>43102</v>
      </c>
      <c r="J279" s="9">
        <f>DAY(TBL_Employees[[#This Row],[Hire Date]])</f>
        <v>2</v>
      </c>
      <c r="K279" s="9">
        <f>MONTH(TBL_Employees[[#This Row],[Hire Date]])</f>
        <v>1</v>
      </c>
      <c r="L279" s="9" t="str">
        <f>UPPER(TEXT(DATE(2025,TBL_Employees[[#This Row],[Month]],1), "mmm"))</f>
        <v>JAN</v>
      </c>
      <c r="M279" s="11">
        <f>YEAR(TBL_Employees[[#This Row],[Hire Date]])</f>
        <v>2018</v>
      </c>
      <c r="N279" s="2">
        <v>190253</v>
      </c>
      <c r="O279" s="2" t="str">
        <f>IF(TBL_Employees[[#This Row],[ Annual Salary]]&lt;70000,"Low Income",IF(AND(TBL_Employees[[#This Row],[ Annual Salary]]&gt;=70000,TBL_Employees[[#This Row],[ Annual Salary]]&lt;=140000),"Middle Income","High Income" ))</f>
        <v>High Income</v>
      </c>
      <c r="P279" s="3">
        <v>0.33</v>
      </c>
      <c r="Q279" s="13">
        <f>TBL_Employees[[#This Row],[Bonus %]]*TBL_Employees[[#This Row],[ Annual Salary]]</f>
        <v>62783.490000000005</v>
      </c>
      <c r="R279" t="s">
        <v>18</v>
      </c>
      <c r="S279" t="s">
        <v>24</v>
      </c>
      <c r="T279" s="1" t="s">
        <v>20</v>
      </c>
      <c r="U279" t="str">
        <f>IF(TBL_Employees[[#This Row],[Exit Date]]="","Employed","Resign")</f>
        <v>Employed</v>
      </c>
    </row>
    <row r="280" spans="1:21" x14ac:dyDescent="0.35">
      <c r="A280" t="s">
        <v>677</v>
      </c>
      <c r="B280" t="s">
        <v>678</v>
      </c>
      <c r="C280" t="s">
        <v>60</v>
      </c>
      <c r="D280" t="s">
        <v>14</v>
      </c>
      <c r="E280" t="s">
        <v>31</v>
      </c>
      <c r="F280" t="s">
        <v>27</v>
      </c>
      <c r="G280" t="s">
        <v>50</v>
      </c>
      <c r="H280">
        <v>45</v>
      </c>
      <c r="I280" s="1">
        <v>44554</v>
      </c>
      <c r="J280" s="9">
        <f>DAY(TBL_Employees[[#This Row],[Hire Date]])</f>
        <v>24</v>
      </c>
      <c r="K280" s="9">
        <f>MONTH(TBL_Employees[[#This Row],[Hire Date]])</f>
        <v>12</v>
      </c>
      <c r="L280" s="9" t="str">
        <f>UPPER(TEXT(DATE(2025,TBL_Employees[[#This Row],[Month]],1), "mmm"))</f>
        <v>DEC</v>
      </c>
      <c r="M280" s="11">
        <f>YEAR(TBL_Employees[[#This Row],[Hire Date]])</f>
        <v>2021</v>
      </c>
      <c r="N280" s="2">
        <v>144754</v>
      </c>
      <c r="O280" s="2" t="str">
        <f>IF(TBL_Employees[[#This Row],[ Annual Salary]]&lt;70000,"Low Income",IF(AND(TBL_Employees[[#This Row],[ Annual Salary]]&gt;=70000,TBL_Employees[[#This Row],[ Annual Salary]]&lt;=140000),"Middle Income","High Income" ))</f>
        <v>High Income</v>
      </c>
      <c r="P280" s="3">
        <v>0.15</v>
      </c>
      <c r="Q280" s="13">
        <f>TBL_Employees[[#This Row],[Bonus %]]*TBL_Employees[[#This Row],[ Annual Salary]]</f>
        <v>21713.1</v>
      </c>
      <c r="R280" t="s">
        <v>18</v>
      </c>
      <c r="S280" t="s">
        <v>38</v>
      </c>
      <c r="T280" s="1" t="s">
        <v>20</v>
      </c>
      <c r="U280" t="str">
        <f>IF(TBL_Employees[[#This Row],[Exit Date]]="","Employed","Resign")</f>
        <v>Employed</v>
      </c>
    </row>
    <row r="281" spans="1:21" x14ac:dyDescent="0.35">
      <c r="A281" t="s">
        <v>225</v>
      </c>
      <c r="B281" t="s">
        <v>694</v>
      </c>
      <c r="C281" t="s">
        <v>13</v>
      </c>
      <c r="D281" t="s">
        <v>14</v>
      </c>
      <c r="E281" t="s">
        <v>43</v>
      </c>
      <c r="F281" t="s">
        <v>16</v>
      </c>
      <c r="G281" t="s">
        <v>23</v>
      </c>
      <c r="H281">
        <v>43</v>
      </c>
      <c r="I281" s="1">
        <v>38564</v>
      </c>
      <c r="J281" s="9">
        <f>DAY(TBL_Employees[[#This Row],[Hire Date]])</f>
        <v>31</v>
      </c>
      <c r="K281" s="9">
        <f>MONTH(TBL_Employees[[#This Row],[Hire Date]])</f>
        <v>7</v>
      </c>
      <c r="L281" s="9" t="str">
        <f>UPPER(TEXT(DATE(2025,TBL_Employees[[#This Row],[Month]],1), "mmm"))</f>
        <v>JUL</v>
      </c>
      <c r="M281" s="11">
        <f>YEAR(TBL_Employees[[#This Row],[Hire Date]])</f>
        <v>2005</v>
      </c>
      <c r="N281" s="2">
        <v>249686</v>
      </c>
      <c r="O281" s="2" t="str">
        <f>IF(TBL_Employees[[#This Row],[ Annual Salary]]&lt;70000,"Low Income",IF(AND(TBL_Employees[[#This Row],[ Annual Salary]]&gt;=70000,TBL_Employees[[#This Row],[ Annual Salary]]&lt;=140000),"Middle Income","High Income" ))</f>
        <v>High Income</v>
      </c>
      <c r="P281" s="3">
        <v>0.31</v>
      </c>
      <c r="Q281" s="13">
        <f>TBL_Employees[[#This Row],[Bonus %]]*TBL_Employees[[#This Row],[ Annual Salary]]</f>
        <v>77402.66</v>
      </c>
      <c r="R281" t="s">
        <v>32</v>
      </c>
      <c r="S281" t="s">
        <v>79</v>
      </c>
      <c r="T281" s="1" t="s">
        <v>20</v>
      </c>
      <c r="U281" t="str">
        <f>IF(TBL_Employees[[#This Row],[Exit Date]]="","Employed","Resign")</f>
        <v>Employed</v>
      </c>
    </row>
    <row r="282" spans="1:21" x14ac:dyDescent="0.35">
      <c r="A282" t="s">
        <v>258</v>
      </c>
      <c r="B282" t="s">
        <v>695</v>
      </c>
      <c r="C282" t="s">
        <v>67</v>
      </c>
      <c r="D282" t="s">
        <v>14</v>
      </c>
      <c r="E282" t="s">
        <v>35</v>
      </c>
      <c r="F282" t="s">
        <v>16</v>
      </c>
      <c r="G282" t="s">
        <v>23</v>
      </c>
      <c r="H282">
        <v>55</v>
      </c>
      <c r="I282" s="1">
        <v>37343</v>
      </c>
      <c r="J282" s="9">
        <f>DAY(TBL_Employees[[#This Row],[Hire Date]])</f>
        <v>28</v>
      </c>
      <c r="K282" s="9">
        <f>MONTH(TBL_Employees[[#This Row],[Hire Date]])</f>
        <v>3</v>
      </c>
      <c r="L282" s="9" t="str">
        <f>UPPER(TEXT(DATE(2025,TBL_Employees[[#This Row],[Month]],1), "mmm"))</f>
        <v>MAR</v>
      </c>
      <c r="M282" s="11">
        <f>YEAR(TBL_Employees[[#This Row],[Hire Date]])</f>
        <v>2002</v>
      </c>
      <c r="N282" s="2">
        <v>50475</v>
      </c>
      <c r="O282" s="2" t="str">
        <f>IF(TBL_Employees[[#This Row],[ Annual Salary]]&lt;70000,"Low Income",IF(AND(TBL_Employees[[#This Row],[ Annual Salary]]&gt;=70000,TBL_Employees[[#This Row],[ Annual Salary]]&lt;=140000),"Middle Income","High Income" ))</f>
        <v>Low Income</v>
      </c>
      <c r="P282" s="3">
        <v>0</v>
      </c>
      <c r="Q282" s="13">
        <f>TBL_Employees[[#This Row],[Bonus %]]*TBL_Employees[[#This Row],[ Annual Salary]]</f>
        <v>0</v>
      </c>
      <c r="R282" t="s">
        <v>18</v>
      </c>
      <c r="S282" t="s">
        <v>28</v>
      </c>
      <c r="T282" s="1" t="s">
        <v>20</v>
      </c>
      <c r="U282" t="str">
        <f>IF(TBL_Employees[[#This Row],[Exit Date]]="","Employed","Resign")</f>
        <v>Employed</v>
      </c>
    </row>
    <row r="283" spans="1:21" x14ac:dyDescent="0.35">
      <c r="A283" t="s">
        <v>321</v>
      </c>
      <c r="B283" t="s">
        <v>310</v>
      </c>
      <c r="C283" t="s">
        <v>41</v>
      </c>
      <c r="D283" t="s">
        <v>14</v>
      </c>
      <c r="E283" t="s">
        <v>31</v>
      </c>
      <c r="F283" t="s">
        <v>16</v>
      </c>
      <c r="G283" t="s">
        <v>17</v>
      </c>
      <c r="H283">
        <v>28</v>
      </c>
      <c r="I283" s="1">
        <v>44078</v>
      </c>
      <c r="J283" s="9">
        <f>DAY(TBL_Employees[[#This Row],[Hire Date]])</f>
        <v>4</v>
      </c>
      <c r="K283" s="9">
        <f>MONTH(TBL_Employees[[#This Row],[Hire Date]])</f>
        <v>9</v>
      </c>
      <c r="L283" s="9" t="str">
        <f>UPPER(TEXT(DATE(2025,TBL_Employees[[#This Row],[Month]],1), "mmm"))</f>
        <v>SEP</v>
      </c>
      <c r="M283" s="11">
        <f>YEAR(TBL_Employees[[#This Row],[Hire Date]])</f>
        <v>2020</v>
      </c>
      <c r="N283" s="2">
        <v>95045</v>
      </c>
      <c r="O283" s="2" t="str">
        <f>IF(TBL_Employees[[#This Row],[ Annual Salary]]&lt;70000,"Low Income",IF(AND(TBL_Employees[[#This Row],[ Annual Salary]]&gt;=70000,TBL_Employees[[#This Row],[ Annual Salary]]&lt;=140000),"Middle Income","High Income" ))</f>
        <v>Middle Income</v>
      </c>
      <c r="P283" s="3">
        <v>0</v>
      </c>
      <c r="Q283" s="13">
        <f>TBL_Employees[[#This Row],[Bonus %]]*TBL_Employees[[#This Row],[ Annual Salary]]</f>
        <v>0</v>
      </c>
      <c r="R283" t="s">
        <v>18</v>
      </c>
      <c r="S283" t="s">
        <v>19</v>
      </c>
      <c r="T283" s="1" t="s">
        <v>20</v>
      </c>
      <c r="U283" t="str">
        <f>IF(TBL_Employees[[#This Row],[Exit Date]]="","Employed","Resign")</f>
        <v>Employed</v>
      </c>
    </row>
    <row r="284" spans="1:21" x14ac:dyDescent="0.35">
      <c r="A284" t="s">
        <v>758</v>
      </c>
      <c r="B284" t="s">
        <v>759</v>
      </c>
      <c r="C284" t="s">
        <v>41</v>
      </c>
      <c r="D284" t="s">
        <v>14</v>
      </c>
      <c r="E284" t="s">
        <v>31</v>
      </c>
      <c r="F284" t="s">
        <v>27</v>
      </c>
      <c r="G284" t="s">
        <v>50</v>
      </c>
      <c r="H284">
        <v>46</v>
      </c>
      <c r="I284" s="1">
        <v>41294</v>
      </c>
      <c r="J284" s="9">
        <f>DAY(TBL_Employees[[#This Row],[Hire Date]])</f>
        <v>20</v>
      </c>
      <c r="K284" s="9">
        <f>MONTH(TBL_Employees[[#This Row],[Hire Date]])</f>
        <v>1</v>
      </c>
      <c r="L284" s="9" t="str">
        <f>UPPER(TEXT(DATE(2025,TBL_Employees[[#This Row],[Month]],1), "mmm"))</f>
        <v>JAN</v>
      </c>
      <c r="M284" s="11">
        <f>YEAR(TBL_Employees[[#This Row],[Hire Date]])</f>
        <v>2013</v>
      </c>
      <c r="N284" s="2">
        <v>86061</v>
      </c>
      <c r="O284" s="2" t="str">
        <f>IF(TBL_Employees[[#This Row],[ Annual Salary]]&lt;70000,"Low Income",IF(AND(TBL_Employees[[#This Row],[ Annual Salary]]&gt;=70000,TBL_Employees[[#This Row],[ Annual Salary]]&lt;=140000),"Middle Income","High Income" ))</f>
        <v>Middle Income</v>
      </c>
      <c r="P284" s="3">
        <v>0</v>
      </c>
      <c r="Q284" s="13">
        <f>TBL_Employees[[#This Row],[Bonus %]]*TBL_Employees[[#This Row],[ Annual Salary]]</f>
        <v>0</v>
      </c>
      <c r="R284" t="s">
        <v>51</v>
      </c>
      <c r="S284" t="s">
        <v>65</v>
      </c>
      <c r="T284" s="1" t="s">
        <v>20</v>
      </c>
      <c r="U284" t="str">
        <f>IF(TBL_Employees[[#This Row],[Exit Date]]="","Employed","Resign")</f>
        <v>Employed</v>
      </c>
    </row>
    <row r="285" spans="1:21" x14ac:dyDescent="0.35">
      <c r="A285" t="s">
        <v>765</v>
      </c>
      <c r="B285" t="s">
        <v>766</v>
      </c>
      <c r="C285" t="s">
        <v>67</v>
      </c>
      <c r="D285" t="s">
        <v>14</v>
      </c>
      <c r="E285" t="s">
        <v>35</v>
      </c>
      <c r="F285" t="s">
        <v>16</v>
      </c>
      <c r="G285" t="s">
        <v>17</v>
      </c>
      <c r="H285">
        <v>51</v>
      </c>
      <c r="I285" s="1">
        <v>42753</v>
      </c>
      <c r="J285" s="9">
        <f>DAY(TBL_Employees[[#This Row],[Hire Date]])</f>
        <v>18</v>
      </c>
      <c r="K285" s="9">
        <f>MONTH(TBL_Employees[[#This Row],[Hire Date]])</f>
        <v>1</v>
      </c>
      <c r="L285" s="9" t="str">
        <f>UPPER(TEXT(DATE(2025,TBL_Employees[[#This Row],[Month]],1), "mmm"))</f>
        <v>JAN</v>
      </c>
      <c r="M285" s="11">
        <f>YEAR(TBL_Employees[[#This Row],[Hire Date]])</f>
        <v>2017</v>
      </c>
      <c r="N285" s="2">
        <v>53799</v>
      </c>
      <c r="O285" s="2" t="str">
        <f>IF(TBL_Employees[[#This Row],[ Annual Salary]]&lt;70000,"Low Income",IF(AND(TBL_Employees[[#This Row],[ Annual Salary]]&gt;=70000,TBL_Employees[[#This Row],[ Annual Salary]]&lt;=140000),"Middle Income","High Income" ))</f>
        <v>Low Income</v>
      </c>
      <c r="P285" s="3">
        <v>0</v>
      </c>
      <c r="Q285" s="13">
        <f>TBL_Employees[[#This Row],[Bonus %]]*TBL_Employees[[#This Row],[ Annual Salary]]</f>
        <v>0</v>
      </c>
      <c r="R285" t="s">
        <v>18</v>
      </c>
      <c r="S285" t="s">
        <v>28</v>
      </c>
      <c r="T285" s="1" t="s">
        <v>20</v>
      </c>
      <c r="U285" t="str">
        <f>IF(TBL_Employees[[#This Row],[Exit Date]]="","Employed","Resign")</f>
        <v>Employed</v>
      </c>
    </row>
    <row r="286" spans="1:21" x14ac:dyDescent="0.35">
      <c r="A286" t="s">
        <v>109</v>
      </c>
      <c r="B286" t="s">
        <v>778</v>
      </c>
      <c r="C286" t="s">
        <v>61</v>
      </c>
      <c r="D286" t="s">
        <v>14</v>
      </c>
      <c r="E286" t="s">
        <v>35</v>
      </c>
      <c r="F286" t="s">
        <v>27</v>
      </c>
      <c r="G286" t="s">
        <v>23</v>
      </c>
      <c r="H286">
        <v>64</v>
      </c>
      <c r="I286" s="1">
        <v>35996</v>
      </c>
      <c r="J286" s="9">
        <f>DAY(TBL_Employees[[#This Row],[Hire Date]])</f>
        <v>20</v>
      </c>
      <c r="K286" s="9">
        <f>MONTH(TBL_Employees[[#This Row],[Hire Date]])</f>
        <v>7</v>
      </c>
      <c r="L286" s="9" t="str">
        <f>UPPER(TEXT(DATE(2025,TBL_Employees[[#This Row],[Month]],1), "mmm"))</f>
        <v>JUL</v>
      </c>
      <c r="M286" s="11">
        <f>YEAR(TBL_Employees[[#This Row],[Hire Date]])</f>
        <v>1998</v>
      </c>
      <c r="N286" s="2">
        <v>122753</v>
      </c>
      <c r="O286" s="2" t="str">
        <f>IF(TBL_Employees[[#This Row],[ Annual Salary]]&lt;70000,"Low Income",IF(AND(TBL_Employees[[#This Row],[ Annual Salary]]&gt;=70000,TBL_Employees[[#This Row],[ Annual Salary]]&lt;=140000),"Middle Income","High Income" ))</f>
        <v>Middle Income</v>
      </c>
      <c r="P286" s="3">
        <v>0.09</v>
      </c>
      <c r="Q286" s="13">
        <f>TBL_Employees[[#This Row],[Bonus %]]*TBL_Employees[[#This Row],[ Annual Salary]]</f>
        <v>11047.77</v>
      </c>
      <c r="R286" t="s">
        <v>32</v>
      </c>
      <c r="S286" t="s">
        <v>79</v>
      </c>
      <c r="T286" s="1" t="s">
        <v>20</v>
      </c>
      <c r="U286" t="str">
        <f>IF(TBL_Employees[[#This Row],[Exit Date]]="","Employed","Resign")</f>
        <v>Employed</v>
      </c>
    </row>
    <row r="287" spans="1:21" x14ac:dyDescent="0.35">
      <c r="A287" t="s">
        <v>784</v>
      </c>
      <c r="B287" t="s">
        <v>785</v>
      </c>
      <c r="C287" t="s">
        <v>61</v>
      </c>
      <c r="D287" t="s">
        <v>14</v>
      </c>
      <c r="E287" t="s">
        <v>43</v>
      </c>
      <c r="F287" t="s">
        <v>27</v>
      </c>
      <c r="G287" t="s">
        <v>46</v>
      </c>
      <c r="H287">
        <v>51</v>
      </c>
      <c r="I287" s="1">
        <v>34746</v>
      </c>
      <c r="J287" s="9">
        <f>DAY(TBL_Employees[[#This Row],[Hire Date]])</f>
        <v>16</v>
      </c>
      <c r="K287" s="9">
        <f>MONTH(TBL_Employees[[#This Row],[Hire Date]])</f>
        <v>2</v>
      </c>
      <c r="L287" s="9" t="str">
        <f>UPPER(TEXT(DATE(2025,TBL_Employees[[#This Row],[Month]],1), "mmm"))</f>
        <v>FEB</v>
      </c>
      <c r="M287" s="11">
        <f>YEAR(TBL_Employees[[#This Row],[Hire Date]])</f>
        <v>1995</v>
      </c>
      <c r="N287" s="2">
        <v>125375</v>
      </c>
      <c r="O287" s="2" t="str">
        <f>IF(TBL_Employees[[#This Row],[ Annual Salary]]&lt;70000,"Low Income",IF(AND(TBL_Employees[[#This Row],[ Annual Salary]]&gt;=70000,TBL_Employees[[#This Row],[ Annual Salary]]&lt;=140000),"Middle Income","High Income" ))</f>
        <v>Middle Income</v>
      </c>
      <c r="P287" s="3">
        <v>0.09</v>
      </c>
      <c r="Q287" s="13">
        <f>TBL_Employees[[#This Row],[Bonus %]]*TBL_Employees[[#This Row],[ Annual Salary]]</f>
        <v>11283.75</v>
      </c>
      <c r="R287" t="s">
        <v>18</v>
      </c>
      <c r="S287" t="s">
        <v>19</v>
      </c>
      <c r="T287" s="1" t="s">
        <v>20</v>
      </c>
      <c r="U287" t="str">
        <f>IF(TBL_Employees[[#This Row],[Exit Date]]="","Employed","Resign")</f>
        <v>Employed</v>
      </c>
    </row>
    <row r="288" spans="1:21" x14ac:dyDescent="0.35">
      <c r="A288" t="s">
        <v>804</v>
      </c>
      <c r="B288" t="s">
        <v>805</v>
      </c>
      <c r="C288" t="s">
        <v>60</v>
      </c>
      <c r="D288" t="s">
        <v>14</v>
      </c>
      <c r="E288" t="s">
        <v>35</v>
      </c>
      <c r="F288" t="s">
        <v>16</v>
      </c>
      <c r="G288" t="s">
        <v>50</v>
      </c>
      <c r="H288">
        <v>37</v>
      </c>
      <c r="I288" s="1">
        <v>41329</v>
      </c>
      <c r="J288" s="9">
        <f>DAY(TBL_Employees[[#This Row],[Hire Date]])</f>
        <v>24</v>
      </c>
      <c r="K288" s="9">
        <f>MONTH(TBL_Employees[[#This Row],[Hire Date]])</f>
        <v>2</v>
      </c>
      <c r="L288" s="9" t="str">
        <f>UPPER(TEXT(DATE(2025,TBL_Employees[[#This Row],[Month]],1), "mmm"))</f>
        <v>FEB</v>
      </c>
      <c r="M288" s="11">
        <f>YEAR(TBL_Employees[[#This Row],[Hire Date]])</f>
        <v>2013</v>
      </c>
      <c r="N288" s="2">
        <v>157474</v>
      </c>
      <c r="O288" s="2" t="str">
        <f>IF(TBL_Employees[[#This Row],[ Annual Salary]]&lt;70000,"Low Income",IF(AND(TBL_Employees[[#This Row],[ Annual Salary]]&gt;=70000,TBL_Employees[[#This Row],[ Annual Salary]]&lt;=140000),"Middle Income","High Income" ))</f>
        <v>High Income</v>
      </c>
      <c r="P288" s="3">
        <v>0.11</v>
      </c>
      <c r="Q288" s="13">
        <f>TBL_Employees[[#This Row],[Bonus %]]*TBL_Employees[[#This Row],[ Annual Salary]]</f>
        <v>17322.14</v>
      </c>
      <c r="R288" t="s">
        <v>51</v>
      </c>
      <c r="S288" t="s">
        <v>65</v>
      </c>
      <c r="T288" s="1" t="s">
        <v>20</v>
      </c>
      <c r="U288" t="str">
        <f>IF(TBL_Employees[[#This Row],[Exit Date]]="","Employed","Resign")</f>
        <v>Employed</v>
      </c>
    </row>
    <row r="289" spans="1:21" x14ac:dyDescent="0.35">
      <c r="A289" t="s">
        <v>812</v>
      </c>
      <c r="B289" t="s">
        <v>813</v>
      </c>
      <c r="C289" t="s">
        <v>13</v>
      </c>
      <c r="D289" t="s">
        <v>14</v>
      </c>
      <c r="E289" t="s">
        <v>31</v>
      </c>
      <c r="F289" t="s">
        <v>27</v>
      </c>
      <c r="G289" t="s">
        <v>50</v>
      </c>
      <c r="H289">
        <v>50</v>
      </c>
      <c r="I289" s="1">
        <v>38004</v>
      </c>
      <c r="J289" s="9">
        <f>DAY(TBL_Employees[[#This Row],[Hire Date]])</f>
        <v>18</v>
      </c>
      <c r="K289" s="9">
        <f>MONTH(TBL_Employees[[#This Row],[Hire Date]])</f>
        <v>1</v>
      </c>
      <c r="L289" s="9" t="str">
        <f>UPPER(TEXT(DATE(2025,TBL_Employees[[#This Row],[Month]],1), "mmm"))</f>
        <v>JAN</v>
      </c>
      <c r="M289" s="11">
        <f>YEAR(TBL_Employees[[#This Row],[Hire Date]])</f>
        <v>2004</v>
      </c>
      <c r="N289" s="2">
        <v>247939</v>
      </c>
      <c r="O289" s="2" t="str">
        <f>IF(TBL_Employees[[#This Row],[ Annual Salary]]&lt;70000,"Low Income",IF(AND(TBL_Employees[[#This Row],[ Annual Salary]]&gt;=70000,TBL_Employees[[#This Row],[ Annual Salary]]&lt;=140000),"Middle Income","High Income" ))</f>
        <v>High Income</v>
      </c>
      <c r="P289" s="3">
        <v>0.35</v>
      </c>
      <c r="Q289" s="13">
        <f>TBL_Employees[[#This Row],[Bonus %]]*TBL_Employees[[#This Row],[ Annual Salary]]</f>
        <v>86778.65</v>
      </c>
      <c r="R289" t="s">
        <v>51</v>
      </c>
      <c r="S289" t="s">
        <v>65</v>
      </c>
      <c r="T289" s="1" t="s">
        <v>20</v>
      </c>
      <c r="U289" t="str">
        <f>IF(TBL_Employees[[#This Row],[Exit Date]]="","Employed","Resign")</f>
        <v>Employed</v>
      </c>
    </row>
    <row r="290" spans="1:21" x14ac:dyDescent="0.35">
      <c r="A290" t="s">
        <v>831</v>
      </c>
      <c r="B290" t="s">
        <v>832</v>
      </c>
      <c r="C290" t="s">
        <v>13</v>
      </c>
      <c r="D290" t="s">
        <v>14</v>
      </c>
      <c r="E290" t="s">
        <v>31</v>
      </c>
      <c r="F290" t="s">
        <v>16</v>
      </c>
      <c r="G290" t="s">
        <v>50</v>
      </c>
      <c r="H290">
        <v>27</v>
      </c>
      <c r="I290" s="1">
        <v>44545</v>
      </c>
      <c r="J290" s="9">
        <f>DAY(TBL_Employees[[#This Row],[Hire Date]])</f>
        <v>15</v>
      </c>
      <c r="K290" s="9">
        <f>MONTH(TBL_Employees[[#This Row],[Hire Date]])</f>
        <v>12</v>
      </c>
      <c r="L290" s="9" t="str">
        <f>UPPER(TEXT(DATE(2025,TBL_Employees[[#This Row],[Month]],1), "mmm"))</f>
        <v>DEC</v>
      </c>
      <c r="M290" s="11">
        <f>YEAR(TBL_Employees[[#This Row],[Hire Date]])</f>
        <v>2021</v>
      </c>
      <c r="N290" s="2">
        <v>255369</v>
      </c>
      <c r="O290" s="2" t="str">
        <f>IF(TBL_Employees[[#This Row],[ Annual Salary]]&lt;70000,"Low Income",IF(AND(TBL_Employees[[#This Row],[ Annual Salary]]&gt;=70000,TBL_Employees[[#This Row],[ Annual Salary]]&lt;=140000),"Middle Income","High Income" ))</f>
        <v>High Income</v>
      </c>
      <c r="P290" s="3">
        <v>0.33</v>
      </c>
      <c r="Q290" s="13">
        <f>TBL_Employees[[#This Row],[Bonus %]]*TBL_Employees[[#This Row],[ Annual Salary]]</f>
        <v>84271.77</v>
      </c>
      <c r="R290" t="s">
        <v>51</v>
      </c>
      <c r="S290" t="s">
        <v>52</v>
      </c>
      <c r="T290" s="1" t="s">
        <v>20</v>
      </c>
      <c r="U290" t="str">
        <f>IF(TBL_Employees[[#This Row],[Exit Date]]="","Employed","Resign")</f>
        <v>Employed</v>
      </c>
    </row>
    <row r="291" spans="1:21" x14ac:dyDescent="0.35">
      <c r="A291" t="s">
        <v>855</v>
      </c>
      <c r="B291" t="s">
        <v>856</v>
      </c>
      <c r="C291" t="s">
        <v>39</v>
      </c>
      <c r="D291" t="s">
        <v>14</v>
      </c>
      <c r="E291" t="s">
        <v>15</v>
      </c>
      <c r="F291" t="s">
        <v>27</v>
      </c>
      <c r="G291" t="s">
        <v>23</v>
      </c>
      <c r="H291">
        <v>64</v>
      </c>
      <c r="I291" s="1">
        <v>35187</v>
      </c>
      <c r="J291" s="9">
        <f>DAY(TBL_Employees[[#This Row],[Hire Date]])</f>
        <v>2</v>
      </c>
      <c r="K291" s="9">
        <f>MONTH(TBL_Employees[[#This Row],[Hire Date]])</f>
        <v>5</v>
      </c>
      <c r="L291" s="9" t="str">
        <f>UPPER(TEXT(DATE(2025,TBL_Employees[[#This Row],[Month]],1), "mmm"))</f>
        <v>MAY</v>
      </c>
      <c r="M291" s="11">
        <f>YEAR(TBL_Employees[[#This Row],[Hire Date]])</f>
        <v>1996</v>
      </c>
      <c r="N291" s="2">
        <v>189933</v>
      </c>
      <c r="O291" s="2" t="str">
        <f>IF(TBL_Employees[[#This Row],[ Annual Salary]]&lt;70000,"Low Income",IF(AND(TBL_Employees[[#This Row],[ Annual Salary]]&gt;=70000,TBL_Employees[[#This Row],[ Annual Salary]]&lt;=140000),"Middle Income","High Income" ))</f>
        <v>High Income</v>
      </c>
      <c r="P291" s="3">
        <v>0.23</v>
      </c>
      <c r="Q291" s="13">
        <f>TBL_Employees[[#This Row],[Bonus %]]*TBL_Employees[[#This Row],[ Annual Salary]]</f>
        <v>43684.590000000004</v>
      </c>
      <c r="R291" t="s">
        <v>18</v>
      </c>
      <c r="S291" t="s">
        <v>44</v>
      </c>
      <c r="T291" s="1" t="s">
        <v>20</v>
      </c>
      <c r="U291" t="str">
        <f>IF(TBL_Employees[[#This Row],[Exit Date]]="","Employed","Resign")</f>
        <v>Employed</v>
      </c>
    </row>
    <row r="292" spans="1:21" x14ac:dyDescent="0.35">
      <c r="A292" t="s">
        <v>868</v>
      </c>
      <c r="B292" t="s">
        <v>869</v>
      </c>
      <c r="C292" t="s">
        <v>63</v>
      </c>
      <c r="D292" t="s">
        <v>14</v>
      </c>
      <c r="E292" t="s">
        <v>31</v>
      </c>
      <c r="F292" t="s">
        <v>27</v>
      </c>
      <c r="G292" t="s">
        <v>23</v>
      </c>
      <c r="H292">
        <v>52</v>
      </c>
      <c r="I292" s="1">
        <v>42992</v>
      </c>
      <c r="J292" s="9">
        <f>DAY(TBL_Employees[[#This Row],[Hire Date]])</f>
        <v>14</v>
      </c>
      <c r="K292" s="9">
        <f>MONTH(TBL_Employees[[#This Row],[Hire Date]])</f>
        <v>9</v>
      </c>
      <c r="L292" s="9" t="str">
        <f>UPPER(TEXT(DATE(2025,TBL_Employees[[#This Row],[Month]],1), "mmm"))</f>
        <v>SEP</v>
      </c>
      <c r="M292" s="11">
        <f>YEAR(TBL_Employees[[#This Row],[Hire Date]])</f>
        <v>2017</v>
      </c>
      <c r="N292" s="2">
        <v>74449</v>
      </c>
      <c r="O292" s="2" t="str">
        <f>IF(TBL_Employees[[#This Row],[ Annual Salary]]&lt;70000,"Low Income",IF(AND(TBL_Employees[[#This Row],[ Annual Salary]]&gt;=70000,TBL_Employees[[#This Row],[ Annual Salary]]&lt;=140000),"Middle Income","High Income" ))</f>
        <v>Middle Income</v>
      </c>
      <c r="P292" s="3">
        <v>0</v>
      </c>
      <c r="Q292" s="13">
        <f>TBL_Employees[[#This Row],[Bonus %]]*TBL_Employees[[#This Row],[ Annual Salary]]</f>
        <v>0</v>
      </c>
      <c r="R292" t="s">
        <v>32</v>
      </c>
      <c r="S292" t="s">
        <v>59</v>
      </c>
      <c r="T292" s="1" t="s">
        <v>20</v>
      </c>
      <c r="U292" t="str">
        <f>IF(TBL_Employees[[#This Row],[Exit Date]]="","Employed","Resign")</f>
        <v>Employed</v>
      </c>
    </row>
    <row r="293" spans="1:21" x14ac:dyDescent="0.35">
      <c r="A293" t="s">
        <v>293</v>
      </c>
      <c r="B293" t="s">
        <v>884</v>
      </c>
      <c r="C293" t="s">
        <v>39</v>
      </c>
      <c r="D293" t="s">
        <v>14</v>
      </c>
      <c r="E293" t="s">
        <v>15</v>
      </c>
      <c r="F293" t="s">
        <v>16</v>
      </c>
      <c r="G293" t="s">
        <v>23</v>
      </c>
      <c r="H293">
        <v>63</v>
      </c>
      <c r="I293" s="1">
        <v>36826</v>
      </c>
      <c r="J293" s="9">
        <f>DAY(TBL_Employees[[#This Row],[Hire Date]])</f>
        <v>27</v>
      </c>
      <c r="K293" s="9">
        <f>MONTH(TBL_Employees[[#This Row],[Hire Date]])</f>
        <v>10</v>
      </c>
      <c r="L293" s="9" t="str">
        <f>UPPER(TEXT(DATE(2025,TBL_Employees[[#This Row],[Month]],1), "mmm"))</f>
        <v>OCT</v>
      </c>
      <c r="M293" s="11">
        <f>YEAR(TBL_Employees[[#This Row],[Hire Date]])</f>
        <v>2000</v>
      </c>
      <c r="N293" s="2">
        <v>155320</v>
      </c>
      <c r="O293" s="2" t="str">
        <f>IF(TBL_Employees[[#This Row],[ Annual Salary]]&lt;70000,"Low Income",IF(AND(TBL_Employees[[#This Row],[ Annual Salary]]&gt;=70000,TBL_Employees[[#This Row],[ Annual Salary]]&lt;=140000),"Middle Income","High Income" ))</f>
        <v>High Income</v>
      </c>
      <c r="P293" s="3">
        <v>0.17</v>
      </c>
      <c r="Q293" s="13">
        <f>TBL_Employees[[#This Row],[Bonus %]]*TBL_Employees[[#This Row],[ Annual Salary]]</f>
        <v>26404.400000000001</v>
      </c>
      <c r="R293" t="s">
        <v>32</v>
      </c>
      <c r="S293" t="s">
        <v>79</v>
      </c>
      <c r="T293" s="1" t="s">
        <v>20</v>
      </c>
      <c r="U293" t="str">
        <f>IF(TBL_Employees[[#This Row],[Exit Date]]="","Employed","Resign")</f>
        <v>Employed</v>
      </c>
    </row>
    <row r="294" spans="1:21" x14ac:dyDescent="0.35">
      <c r="A294" t="s">
        <v>899</v>
      </c>
      <c r="B294" t="s">
        <v>900</v>
      </c>
      <c r="C294" t="s">
        <v>39</v>
      </c>
      <c r="D294" t="s">
        <v>14</v>
      </c>
      <c r="E294" t="s">
        <v>43</v>
      </c>
      <c r="F294" t="s">
        <v>27</v>
      </c>
      <c r="G294" t="s">
        <v>17</v>
      </c>
      <c r="H294">
        <v>25</v>
      </c>
      <c r="I294" s="1">
        <v>43844</v>
      </c>
      <c r="J294" s="9">
        <f>DAY(TBL_Employees[[#This Row],[Hire Date]])</f>
        <v>14</v>
      </c>
      <c r="K294" s="9">
        <f>MONTH(TBL_Employees[[#This Row],[Hire Date]])</f>
        <v>1</v>
      </c>
      <c r="L294" s="9" t="str">
        <f>UPPER(TEXT(DATE(2025,TBL_Employees[[#This Row],[Month]],1), "mmm"))</f>
        <v>JAN</v>
      </c>
      <c r="M294" s="11">
        <f>YEAR(TBL_Employees[[#This Row],[Hire Date]])</f>
        <v>2020</v>
      </c>
      <c r="N294" s="2">
        <v>168014</v>
      </c>
      <c r="O294" s="2" t="str">
        <f>IF(TBL_Employees[[#This Row],[ Annual Salary]]&lt;70000,"Low Income",IF(AND(TBL_Employees[[#This Row],[ Annual Salary]]&gt;=70000,TBL_Employees[[#This Row],[ Annual Salary]]&lt;=140000),"Middle Income","High Income" ))</f>
        <v>High Income</v>
      </c>
      <c r="P294" s="3">
        <v>0.27</v>
      </c>
      <c r="Q294" s="13">
        <f>TBL_Employees[[#This Row],[Bonus %]]*TBL_Employees[[#This Row],[ Annual Salary]]</f>
        <v>45363.780000000006</v>
      </c>
      <c r="R294" t="s">
        <v>18</v>
      </c>
      <c r="S294" t="s">
        <v>19</v>
      </c>
      <c r="T294" s="1">
        <v>44404</v>
      </c>
      <c r="U294" t="str">
        <f>IF(TBL_Employees[[#This Row],[Exit Date]]="","Employed","Resign")</f>
        <v>Resign</v>
      </c>
    </row>
    <row r="295" spans="1:21" x14ac:dyDescent="0.35">
      <c r="A295" t="s">
        <v>903</v>
      </c>
      <c r="B295" t="s">
        <v>904</v>
      </c>
      <c r="C295" t="s">
        <v>60</v>
      </c>
      <c r="D295" t="s">
        <v>14</v>
      </c>
      <c r="E295" t="s">
        <v>15</v>
      </c>
      <c r="F295" t="s">
        <v>27</v>
      </c>
      <c r="G295" t="s">
        <v>50</v>
      </c>
      <c r="H295">
        <v>31</v>
      </c>
      <c r="I295" s="1">
        <v>42266</v>
      </c>
      <c r="J295" s="9">
        <f>DAY(TBL_Employees[[#This Row],[Hire Date]])</f>
        <v>19</v>
      </c>
      <c r="K295" s="9">
        <f>MONTH(TBL_Employees[[#This Row],[Hire Date]])</f>
        <v>9</v>
      </c>
      <c r="L295" s="9" t="str">
        <f>UPPER(TEXT(DATE(2025,TBL_Employees[[#This Row],[Month]],1), "mmm"))</f>
        <v>SEP</v>
      </c>
      <c r="M295" s="11">
        <f>YEAR(TBL_Employees[[#This Row],[Hire Date]])</f>
        <v>2015</v>
      </c>
      <c r="N295" s="2">
        <v>145846</v>
      </c>
      <c r="O295" s="2" t="str">
        <f>IF(TBL_Employees[[#This Row],[ Annual Salary]]&lt;70000,"Low Income",IF(AND(TBL_Employees[[#This Row],[ Annual Salary]]&gt;=70000,TBL_Employees[[#This Row],[ Annual Salary]]&lt;=140000),"Middle Income","High Income" ))</f>
        <v>High Income</v>
      </c>
      <c r="P295" s="3">
        <v>0.15</v>
      </c>
      <c r="Q295" s="13">
        <f>TBL_Employees[[#This Row],[Bonus %]]*TBL_Employees[[#This Row],[ Annual Salary]]</f>
        <v>21876.899999999998</v>
      </c>
      <c r="R295" t="s">
        <v>51</v>
      </c>
      <c r="S295" t="s">
        <v>80</v>
      </c>
      <c r="T295" s="1" t="s">
        <v>20</v>
      </c>
      <c r="U295" t="str">
        <f>IF(TBL_Employees[[#This Row],[Exit Date]]="","Employed","Resign")</f>
        <v>Employed</v>
      </c>
    </row>
    <row r="296" spans="1:21" x14ac:dyDescent="0.35">
      <c r="A296" t="s">
        <v>921</v>
      </c>
      <c r="B296" t="s">
        <v>922</v>
      </c>
      <c r="C296" t="s">
        <v>13</v>
      </c>
      <c r="D296" t="s">
        <v>14</v>
      </c>
      <c r="E296" t="s">
        <v>35</v>
      </c>
      <c r="F296" t="s">
        <v>16</v>
      </c>
      <c r="G296" t="s">
        <v>17</v>
      </c>
      <c r="H296">
        <v>48</v>
      </c>
      <c r="I296" s="1">
        <v>43253</v>
      </c>
      <c r="J296" s="9">
        <f>DAY(TBL_Employees[[#This Row],[Hire Date]])</f>
        <v>2</v>
      </c>
      <c r="K296" s="9">
        <f>MONTH(TBL_Employees[[#This Row],[Hire Date]])</f>
        <v>6</v>
      </c>
      <c r="L296" s="9" t="str">
        <f>UPPER(TEXT(DATE(2025,TBL_Employees[[#This Row],[Month]],1), "mmm"))</f>
        <v>JUN</v>
      </c>
      <c r="M296" s="11">
        <f>YEAR(TBL_Employees[[#This Row],[Hire Date]])</f>
        <v>2018</v>
      </c>
      <c r="N296" s="2">
        <v>231567</v>
      </c>
      <c r="O296" s="2" t="str">
        <f>IF(TBL_Employees[[#This Row],[ Annual Salary]]&lt;70000,"Low Income",IF(AND(TBL_Employees[[#This Row],[ Annual Salary]]&gt;=70000,TBL_Employees[[#This Row],[ Annual Salary]]&lt;=140000),"Middle Income","High Income" ))</f>
        <v>High Income</v>
      </c>
      <c r="P296" s="3">
        <v>0.36</v>
      </c>
      <c r="Q296" s="13">
        <f>TBL_Employees[[#This Row],[Bonus %]]*TBL_Employees[[#This Row],[ Annual Salary]]</f>
        <v>83364.12</v>
      </c>
      <c r="R296" t="s">
        <v>18</v>
      </c>
      <c r="S296" t="s">
        <v>62</v>
      </c>
      <c r="T296" s="1" t="s">
        <v>20</v>
      </c>
      <c r="U296" t="str">
        <f>IF(TBL_Employees[[#This Row],[Exit Date]]="","Employed","Resign")</f>
        <v>Employed</v>
      </c>
    </row>
    <row r="297" spans="1:21" x14ac:dyDescent="0.35">
      <c r="A297" t="s">
        <v>932</v>
      </c>
      <c r="B297" t="s">
        <v>933</v>
      </c>
      <c r="C297" t="s">
        <v>63</v>
      </c>
      <c r="D297" t="s">
        <v>14</v>
      </c>
      <c r="E297" t="s">
        <v>15</v>
      </c>
      <c r="F297" t="s">
        <v>16</v>
      </c>
      <c r="G297" t="s">
        <v>23</v>
      </c>
      <c r="H297">
        <v>55</v>
      </c>
      <c r="I297" s="1">
        <v>39418</v>
      </c>
      <c r="J297" s="9">
        <f>DAY(TBL_Employees[[#This Row],[Hire Date]])</f>
        <v>2</v>
      </c>
      <c r="K297" s="9">
        <f>MONTH(TBL_Employees[[#This Row],[Hire Date]])</f>
        <v>12</v>
      </c>
      <c r="L297" s="9" t="str">
        <f>UPPER(TEXT(DATE(2025,TBL_Employees[[#This Row],[Month]],1), "mmm"))</f>
        <v>DEC</v>
      </c>
      <c r="M297" s="11">
        <f>YEAR(TBL_Employees[[#This Row],[Hire Date]])</f>
        <v>2007</v>
      </c>
      <c r="N297" s="2">
        <v>64494</v>
      </c>
      <c r="O297" s="2" t="str">
        <f>IF(TBL_Employees[[#This Row],[ Annual Salary]]&lt;70000,"Low Income",IF(AND(TBL_Employees[[#This Row],[ Annual Salary]]&gt;=70000,TBL_Employees[[#This Row],[ Annual Salary]]&lt;=140000),"Middle Income","High Income" ))</f>
        <v>Low Income</v>
      </c>
      <c r="P297" s="3">
        <v>0</v>
      </c>
      <c r="Q297" s="13">
        <f>TBL_Employees[[#This Row],[Bonus %]]*TBL_Employees[[#This Row],[ Annual Salary]]</f>
        <v>0</v>
      </c>
      <c r="R297" t="s">
        <v>18</v>
      </c>
      <c r="S297" t="s">
        <v>28</v>
      </c>
      <c r="T297" s="1" t="s">
        <v>20</v>
      </c>
      <c r="U297" t="str">
        <f>IF(TBL_Employees[[#This Row],[Exit Date]]="","Employed","Resign")</f>
        <v>Employed</v>
      </c>
    </row>
    <row r="298" spans="1:21" x14ac:dyDescent="0.35">
      <c r="A298" t="s">
        <v>288</v>
      </c>
      <c r="B298" t="s">
        <v>955</v>
      </c>
      <c r="C298" t="s">
        <v>67</v>
      </c>
      <c r="D298" t="s">
        <v>14</v>
      </c>
      <c r="E298" t="s">
        <v>31</v>
      </c>
      <c r="F298" t="s">
        <v>16</v>
      </c>
      <c r="G298" t="s">
        <v>50</v>
      </c>
      <c r="H298">
        <v>36</v>
      </c>
      <c r="I298" s="1">
        <v>39994</v>
      </c>
      <c r="J298" s="9">
        <f>DAY(TBL_Employees[[#This Row],[Hire Date]])</f>
        <v>30</v>
      </c>
      <c r="K298" s="9">
        <f>MONTH(TBL_Employees[[#This Row],[Hire Date]])</f>
        <v>6</v>
      </c>
      <c r="L298" s="9" t="str">
        <f>UPPER(TEXT(DATE(2025,TBL_Employees[[#This Row],[Month]],1), "mmm"))</f>
        <v>JUN</v>
      </c>
      <c r="M298" s="11">
        <f>YEAR(TBL_Employees[[#This Row],[Hire Date]])</f>
        <v>2009</v>
      </c>
      <c r="N298" s="2">
        <v>43363</v>
      </c>
      <c r="O298" s="2" t="str">
        <f>IF(TBL_Employees[[#This Row],[ Annual Salary]]&lt;70000,"Low Income",IF(AND(TBL_Employees[[#This Row],[ Annual Salary]]&gt;=70000,TBL_Employees[[#This Row],[ Annual Salary]]&lt;=140000),"Middle Income","High Income" ))</f>
        <v>Low Income</v>
      </c>
      <c r="P298" s="3">
        <v>0</v>
      </c>
      <c r="Q298" s="13">
        <f>TBL_Employees[[#This Row],[Bonus %]]*TBL_Employees[[#This Row],[ Annual Salary]]</f>
        <v>0</v>
      </c>
      <c r="R298" t="s">
        <v>18</v>
      </c>
      <c r="S298" t="s">
        <v>24</v>
      </c>
      <c r="T298" s="1" t="s">
        <v>20</v>
      </c>
      <c r="U298" t="str">
        <f>IF(TBL_Employees[[#This Row],[Exit Date]]="","Employed","Resign")</f>
        <v>Employed</v>
      </c>
    </row>
    <row r="299" spans="1:21" x14ac:dyDescent="0.35">
      <c r="A299" t="s">
        <v>371</v>
      </c>
      <c r="B299" t="s">
        <v>958</v>
      </c>
      <c r="C299" t="s">
        <v>61</v>
      </c>
      <c r="D299" t="s">
        <v>14</v>
      </c>
      <c r="E299" t="s">
        <v>43</v>
      </c>
      <c r="F299" t="s">
        <v>16</v>
      </c>
      <c r="G299" t="s">
        <v>50</v>
      </c>
      <c r="H299">
        <v>55</v>
      </c>
      <c r="I299" s="1">
        <v>40297</v>
      </c>
      <c r="J299" s="9">
        <f>DAY(TBL_Employees[[#This Row],[Hire Date]])</f>
        <v>29</v>
      </c>
      <c r="K299" s="9">
        <f>MONTH(TBL_Employees[[#This Row],[Hire Date]])</f>
        <v>4</v>
      </c>
      <c r="L299" s="9" t="str">
        <f>UPPER(TEXT(DATE(2025,TBL_Employees[[#This Row],[Month]],1), "mmm"))</f>
        <v>APR</v>
      </c>
      <c r="M299" s="11">
        <f>YEAR(TBL_Employees[[#This Row],[Hire Date]])</f>
        <v>2010</v>
      </c>
      <c r="N299" s="2">
        <v>111038</v>
      </c>
      <c r="O299" s="2" t="str">
        <f>IF(TBL_Employees[[#This Row],[ Annual Salary]]&lt;70000,"Low Income",IF(AND(TBL_Employees[[#This Row],[ Annual Salary]]&gt;=70000,TBL_Employees[[#This Row],[ Annual Salary]]&lt;=140000),"Middle Income","High Income" ))</f>
        <v>Middle Income</v>
      </c>
      <c r="P299" s="3">
        <v>0.05</v>
      </c>
      <c r="Q299" s="13">
        <f>TBL_Employees[[#This Row],[Bonus %]]*TBL_Employees[[#This Row],[ Annual Salary]]</f>
        <v>5551.9000000000005</v>
      </c>
      <c r="R299" t="s">
        <v>51</v>
      </c>
      <c r="S299" t="s">
        <v>52</v>
      </c>
      <c r="T299" s="1" t="s">
        <v>20</v>
      </c>
      <c r="U299" t="str">
        <f>IF(TBL_Employees[[#This Row],[Exit Date]]="","Employed","Resign")</f>
        <v>Employed</v>
      </c>
    </row>
    <row r="300" spans="1:21" x14ac:dyDescent="0.35">
      <c r="A300" t="s">
        <v>396</v>
      </c>
      <c r="B300" t="s">
        <v>180</v>
      </c>
      <c r="C300" t="s">
        <v>60</v>
      </c>
      <c r="D300" t="s">
        <v>14</v>
      </c>
      <c r="E300" t="s">
        <v>31</v>
      </c>
      <c r="F300" t="s">
        <v>16</v>
      </c>
      <c r="G300" t="s">
        <v>23</v>
      </c>
      <c r="H300">
        <v>48</v>
      </c>
      <c r="I300" s="1">
        <v>37144</v>
      </c>
      <c r="J300" s="9">
        <f>DAY(TBL_Employees[[#This Row],[Hire Date]])</f>
        <v>10</v>
      </c>
      <c r="K300" s="9">
        <f>MONTH(TBL_Employees[[#This Row],[Hire Date]])</f>
        <v>9</v>
      </c>
      <c r="L300" s="9" t="str">
        <f>UPPER(TEXT(DATE(2025,TBL_Employees[[#This Row],[Month]],1), "mmm"))</f>
        <v>SEP</v>
      </c>
      <c r="M300" s="11">
        <f>YEAR(TBL_Employees[[#This Row],[Hire Date]])</f>
        <v>2001</v>
      </c>
      <c r="N300" s="2">
        <v>125730</v>
      </c>
      <c r="O300" s="2" t="str">
        <f>IF(TBL_Employees[[#This Row],[ Annual Salary]]&lt;70000,"Low Income",IF(AND(TBL_Employees[[#This Row],[ Annual Salary]]&gt;=70000,TBL_Employees[[#This Row],[ Annual Salary]]&lt;=140000),"Middle Income","High Income" ))</f>
        <v>Middle Income</v>
      </c>
      <c r="P300" s="3">
        <v>0.11</v>
      </c>
      <c r="Q300" s="13">
        <f>TBL_Employees[[#This Row],[Bonus %]]*TBL_Employees[[#This Row],[ Annual Salary]]</f>
        <v>13830.3</v>
      </c>
      <c r="R300" t="s">
        <v>32</v>
      </c>
      <c r="S300" t="s">
        <v>79</v>
      </c>
      <c r="T300" s="1" t="s">
        <v>20</v>
      </c>
      <c r="U300" t="str">
        <f>IF(TBL_Employees[[#This Row],[Exit Date]]="","Employed","Resign")</f>
        <v>Employed</v>
      </c>
    </row>
    <row r="301" spans="1:21" x14ac:dyDescent="0.35">
      <c r="A301" t="s">
        <v>182</v>
      </c>
      <c r="B301" t="s">
        <v>985</v>
      </c>
      <c r="C301" t="s">
        <v>63</v>
      </c>
      <c r="D301" t="s">
        <v>14</v>
      </c>
      <c r="E301" t="s">
        <v>43</v>
      </c>
      <c r="F301" t="s">
        <v>16</v>
      </c>
      <c r="G301" t="s">
        <v>50</v>
      </c>
      <c r="H301">
        <v>53</v>
      </c>
      <c r="I301" s="1">
        <v>37296</v>
      </c>
      <c r="J301" s="9">
        <f>DAY(TBL_Employees[[#This Row],[Hire Date]])</f>
        <v>9</v>
      </c>
      <c r="K301" s="9">
        <f>MONTH(TBL_Employees[[#This Row],[Hire Date]])</f>
        <v>2</v>
      </c>
      <c r="L301" s="9" t="str">
        <f>UPPER(TEXT(DATE(2025,TBL_Employees[[#This Row],[Month]],1), "mmm"))</f>
        <v>FEB</v>
      </c>
      <c r="M301" s="11">
        <f>YEAR(TBL_Employees[[#This Row],[Hire Date]])</f>
        <v>2002</v>
      </c>
      <c r="N301" s="2">
        <v>58605</v>
      </c>
      <c r="O301" s="2" t="str">
        <f>IF(TBL_Employees[[#This Row],[ Annual Salary]]&lt;70000,"Low Income",IF(AND(TBL_Employees[[#This Row],[ Annual Salary]]&gt;=70000,TBL_Employees[[#This Row],[ Annual Salary]]&lt;=140000),"Middle Income","High Income" ))</f>
        <v>Low Income</v>
      </c>
      <c r="P301" s="3">
        <v>0</v>
      </c>
      <c r="Q301" s="13">
        <f>TBL_Employees[[#This Row],[Bonus %]]*TBL_Employees[[#This Row],[ Annual Salary]]</f>
        <v>0</v>
      </c>
      <c r="R301" t="s">
        <v>18</v>
      </c>
      <c r="S301" t="s">
        <v>38</v>
      </c>
      <c r="T301" s="1" t="s">
        <v>20</v>
      </c>
      <c r="U301" t="str">
        <f>IF(TBL_Employees[[#This Row],[Exit Date]]="","Employed","Resign")</f>
        <v>Employed</v>
      </c>
    </row>
    <row r="302" spans="1:21" x14ac:dyDescent="0.35">
      <c r="A302" t="s">
        <v>994</v>
      </c>
      <c r="B302" t="s">
        <v>995</v>
      </c>
      <c r="C302" t="s">
        <v>63</v>
      </c>
      <c r="D302" t="s">
        <v>14</v>
      </c>
      <c r="E302" t="s">
        <v>35</v>
      </c>
      <c r="F302" t="s">
        <v>27</v>
      </c>
      <c r="G302" t="s">
        <v>17</v>
      </c>
      <c r="H302">
        <v>30</v>
      </c>
      <c r="I302" s="1">
        <v>43542</v>
      </c>
      <c r="J302" s="9">
        <f>DAY(TBL_Employees[[#This Row],[Hire Date]])</f>
        <v>18</v>
      </c>
      <c r="K302" s="9">
        <f>MONTH(TBL_Employees[[#This Row],[Hire Date]])</f>
        <v>3</v>
      </c>
      <c r="L302" s="9" t="str">
        <f>UPPER(TEXT(DATE(2025,TBL_Employees[[#This Row],[Month]],1), "mmm"))</f>
        <v>MAR</v>
      </c>
      <c r="M302" s="11">
        <f>YEAR(TBL_Employees[[#This Row],[Hire Date]])</f>
        <v>2019</v>
      </c>
      <c r="N302" s="2">
        <v>54714</v>
      </c>
      <c r="O302" s="2" t="str">
        <f>IF(TBL_Employees[[#This Row],[ Annual Salary]]&lt;70000,"Low Income",IF(AND(TBL_Employees[[#This Row],[ Annual Salary]]&gt;=70000,TBL_Employees[[#This Row],[ Annual Salary]]&lt;=140000),"Middle Income","High Income" ))</f>
        <v>Low Income</v>
      </c>
      <c r="P302" s="3">
        <v>0</v>
      </c>
      <c r="Q302" s="13">
        <f>TBL_Employees[[#This Row],[Bonus %]]*TBL_Employees[[#This Row],[ Annual Salary]]</f>
        <v>0</v>
      </c>
      <c r="R302" t="s">
        <v>18</v>
      </c>
      <c r="S302" t="s">
        <v>28</v>
      </c>
      <c r="T302" s="1" t="s">
        <v>20</v>
      </c>
      <c r="U302" t="str">
        <f>IF(TBL_Employees[[#This Row],[Exit Date]]="","Employed","Resign")</f>
        <v>Employed</v>
      </c>
    </row>
    <row r="303" spans="1:21" x14ac:dyDescent="0.35">
      <c r="A303" t="s">
        <v>1027</v>
      </c>
      <c r="B303" t="s">
        <v>1028</v>
      </c>
      <c r="C303" t="s">
        <v>63</v>
      </c>
      <c r="D303" t="s">
        <v>14</v>
      </c>
      <c r="E303" t="s">
        <v>43</v>
      </c>
      <c r="F303" t="s">
        <v>27</v>
      </c>
      <c r="G303" t="s">
        <v>17</v>
      </c>
      <c r="H303">
        <v>31</v>
      </c>
      <c r="I303" s="1">
        <v>44308</v>
      </c>
      <c r="J303" s="9">
        <f>DAY(TBL_Employees[[#This Row],[Hire Date]])</f>
        <v>22</v>
      </c>
      <c r="K303" s="9">
        <f>MONTH(TBL_Employees[[#This Row],[Hire Date]])</f>
        <v>4</v>
      </c>
      <c r="L303" s="9" t="str">
        <f>UPPER(TEXT(DATE(2025,TBL_Employees[[#This Row],[Month]],1), "mmm"))</f>
        <v>APR</v>
      </c>
      <c r="M303" s="11">
        <f>YEAR(TBL_Employees[[#This Row],[Hire Date]])</f>
        <v>2021</v>
      </c>
      <c r="N303" s="2">
        <v>74215</v>
      </c>
      <c r="O303" s="2" t="str">
        <f>IF(TBL_Employees[[#This Row],[ Annual Salary]]&lt;70000,"Low Income",IF(AND(TBL_Employees[[#This Row],[ Annual Salary]]&gt;=70000,TBL_Employees[[#This Row],[ Annual Salary]]&lt;=140000),"Middle Income","High Income" ))</f>
        <v>Middle Income</v>
      </c>
      <c r="P303" s="3">
        <v>0</v>
      </c>
      <c r="Q303" s="13">
        <f>TBL_Employees[[#This Row],[Bonus %]]*TBL_Employees[[#This Row],[ Annual Salary]]</f>
        <v>0</v>
      </c>
      <c r="R303" t="s">
        <v>18</v>
      </c>
      <c r="S303" t="s">
        <v>38</v>
      </c>
      <c r="T303" s="1" t="s">
        <v>20</v>
      </c>
      <c r="U303" t="str">
        <f>IF(TBL_Employees[[#This Row],[Exit Date]]="","Employed","Resign")</f>
        <v>Employed</v>
      </c>
    </row>
    <row r="304" spans="1:21" x14ac:dyDescent="0.35">
      <c r="A304" t="s">
        <v>113</v>
      </c>
      <c r="B304" t="s">
        <v>1033</v>
      </c>
      <c r="C304" t="s">
        <v>60</v>
      </c>
      <c r="D304" t="s">
        <v>14</v>
      </c>
      <c r="E304" t="s">
        <v>31</v>
      </c>
      <c r="F304" t="s">
        <v>16</v>
      </c>
      <c r="G304" t="s">
        <v>23</v>
      </c>
      <c r="H304">
        <v>41</v>
      </c>
      <c r="I304" s="1">
        <v>38060</v>
      </c>
      <c r="J304" s="9">
        <f>DAY(TBL_Employees[[#This Row],[Hire Date]])</f>
        <v>14</v>
      </c>
      <c r="K304" s="9">
        <f>MONTH(TBL_Employees[[#This Row],[Hire Date]])</f>
        <v>3</v>
      </c>
      <c r="L304" s="9" t="str">
        <f>UPPER(TEXT(DATE(2025,TBL_Employees[[#This Row],[Month]],1), "mmm"))</f>
        <v>MAR</v>
      </c>
      <c r="M304" s="11">
        <f>YEAR(TBL_Employees[[#This Row],[Hire Date]])</f>
        <v>2004</v>
      </c>
      <c r="N304" s="2">
        <v>155004</v>
      </c>
      <c r="O304" s="2" t="str">
        <f>IF(TBL_Employees[[#This Row],[ Annual Salary]]&lt;70000,"Low Income",IF(AND(TBL_Employees[[#This Row],[ Annual Salary]]&gt;=70000,TBL_Employees[[#This Row],[ Annual Salary]]&lt;=140000),"Middle Income","High Income" ))</f>
        <v>High Income</v>
      </c>
      <c r="P304" s="3">
        <v>0.12</v>
      </c>
      <c r="Q304" s="13">
        <f>TBL_Employees[[#This Row],[Bonus %]]*TBL_Employees[[#This Row],[ Annual Salary]]</f>
        <v>18600.48</v>
      </c>
      <c r="R304" t="s">
        <v>18</v>
      </c>
      <c r="S304" t="s">
        <v>24</v>
      </c>
      <c r="T304" s="1" t="s">
        <v>20</v>
      </c>
      <c r="U304" t="str">
        <f>IF(TBL_Employees[[#This Row],[Exit Date]]="","Employed","Resign")</f>
        <v>Employed</v>
      </c>
    </row>
    <row r="305" spans="1:21" x14ac:dyDescent="0.35">
      <c r="A305" t="s">
        <v>1047</v>
      </c>
      <c r="B305" t="s">
        <v>1048</v>
      </c>
      <c r="C305" t="s">
        <v>60</v>
      </c>
      <c r="D305" t="s">
        <v>14</v>
      </c>
      <c r="E305" t="s">
        <v>15</v>
      </c>
      <c r="F305" t="s">
        <v>16</v>
      </c>
      <c r="G305" t="s">
        <v>17</v>
      </c>
      <c r="H305">
        <v>51</v>
      </c>
      <c r="I305" s="1">
        <v>38835</v>
      </c>
      <c r="J305" s="9">
        <f>DAY(TBL_Employees[[#This Row],[Hire Date]])</f>
        <v>28</v>
      </c>
      <c r="K305" s="9">
        <f>MONTH(TBL_Employees[[#This Row],[Hire Date]])</f>
        <v>4</v>
      </c>
      <c r="L305" s="9" t="str">
        <f>UPPER(TEXT(DATE(2025,TBL_Employees[[#This Row],[Month]],1), "mmm"))</f>
        <v>APR</v>
      </c>
      <c r="M305" s="11">
        <f>YEAR(TBL_Employees[[#This Row],[Hire Date]])</f>
        <v>2006</v>
      </c>
      <c r="N305" s="2">
        <v>150758</v>
      </c>
      <c r="O305" s="2" t="str">
        <f>IF(TBL_Employees[[#This Row],[ Annual Salary]]&lt;70000,"Low Income",IF(AND(TBL_Employees[[#This Row],[ Annual Salary]]&gt;=70000,TBL_Employees[[#This Row],[ Annual Salary]]&lt;=140000),"Middle Income","High Income" ))</f>
        <v>High Income</v>
      </c>
      <c r="P305" s="3">
        <v>0.13</v>
      </c>
      <c r="Q305" s="13">
        <f>TBL_Employees[[#This Row],[Bonus %]]*TBL_Employees[[#This Row],[ Annual Salary]]</f>
        <v>19598.54</v>
      </c>
      <c r="R305" t="s">
        <v>18</v>
      </c>
      <c r="S305" t="s">
        <v>19</v>
      </c>
      <c r="T305" s="1">
        <v>39310</v>
      </c>
      <c r="U305" t="str">
        <f>IF(TBL_Employees[[#This Row],[Exit Date]]="","Employed","Resign")</f>
        <v>Resign</v>
      </c>
    </row>
    <row r="306" spans="1:21" x14ac:dyDescent="0.35">
      <c r="A306" t="s">
        <v>1065</v>
      </c>
      <c r="B306" t="s">
        <v>1072</v>
      </c>
      <c r="C306" t="s">
        <v>60</v>
      </c>
      <c r="D306" t="s">
        <v>14</v>
      </c>
      <c r="E306" t="s">
        <v>15</v>
      </c>
      <c r="F306" t="s">
        <v>16</v>
      </c>
      <c r="G306" t="s">
        <v>50</v>
      </c>
      <c r="H306">
        <v>39</v>
      </c>
      <c r="I306" s="1">
        <v>43756</v>
      </c>
      <c r="J306" s="9">
        <f>DAY(TBL_Employees[[#This Row],[Hire Date]])</f>
        <v>18</v>
      </c>
      <c r="K306" s="9">
        <f>MONTH(TBL_Employees[[#This Row],[Hire Date]])</f>
        <v>10</v>
      </c>
      <c r="L306" s="9" t="str">
        <f>UPPER(TEXT(DATE(2025,TBL_Employees[[#This Row],[Month]],1), "mmm"))</f>
        <v>OCT</v>
      </c>
      <c r="M306" s="11">
        <f>YEAR(TBL_Employees[[#This Row],[Hire Date]])</f>
        <v>2019</v>
      </c>
      <c r="N306" s="2">
        <v>122829</v>
      </c>
      <c r="O306" s="2" t="str">
        <f>IF(TBL_Employees[[#This Row],[ Annual Salary]]&lt;70000,"Low Income",IF(AND(TBL_Employees[[#This Row],[ Annual Salary]]&gt;=70000,TBL_Employees[[#This Row],[ Annual Salary]]&lt;=140000),"Middle Income","High Income" ))</f>
        <v>Middle Income</v>
      </c>
      <c r="P306" s="3">
        <v>0.11</v>
      </c>
      <c r="Q306" s="13">
        <f>TBL_Employees[[#This Row],[Bonus %]]*TBL_Employees[[#This Row],[ Annual Salary]]</f>
        <v>13511.19</v>
      </c>
      <c r="R306" t="s">
        <v>18</v>
      </c>
      <c r="S306" t="s">
        <v>19</v>
      </c>
      <c r="T306" s="1" t="s">
        <v>20</v>
      </c>
      <c r="U306" t="str">
        <f>IF(TBL_Employees[[#This Row],[Exit Date]]="","Employed","Resign")</f>
        <v>Employed</v>
      </c>
    </row>
    <row r="307" spans="1:21" x14ac:dyDescent="0.35">
      <c r="A307" t="s">
        <v>150</v>
      </c>
      <c r="B307" t="s">
        <v>1083</v>
      </c>
      <c r="C307" t="s">
        <v>67</v>
      </c>
      <c r="D307" t="s">
        <v>14</v>
      </c>
      <c r="E307" t="s">
        <v>31</v>
      </c>
      <c r="F307" t="s">
        <v>16</v>
      </c>
      <c r="G307" t="s">
        <v>17</v>
      </c>
      <c r="H307">
        <v>63</v>
      </c>
      <c r="I307" s="1">
        <v>40984</v>
      </c>
      <c r="J307" s="9">
        <f>DAY(TBL_Employees[[#This Row],[Hire Date]])</f>
        <v>16</v>
      </c>
      <c r="K307" s="9">
        <f>MONTH(TBL_Employees[[#This Row],[Hire Date]])</f>
        <v>3</v>
      </c>
      <c r="L307" s="9" t="str">
        <f>UPPER(TEXT(DATE(2025,TBL_Employees[[#This Row],[Month]],1), "mmm"))</f>
        <v>MAR</v>
      </c>
      <c r="M307" s="11">
        <f>YEAR(TBL_Employees[[#This Row],[Hire Date]])</f>
        <v>2012</v>
      </c>
      <c r="N307" s="2">
        <v>46081</v>
      </c>
      <c r="O307" s="2" t="str">
        <f>IF(TBL_Employees[[#This Row],[ Annual Salary]]&lt;70000,"Low Income",IF(AND(TBL_Employees[[#This Row],[ Annual Salary]]&gt;=70000,TBL_Employees[[#This Row],[ Annual Salary]]&lt;=140000),"Middle Income","High Income" ))</f>
        <v>Low Income</v>
      </c>
      <c r="P307" s="3">
        <v>0</v>
      </c>
      <c r="Q307" s="13">
        <f>TBL_Employees[[#This Row],[Bonus %]]*TBL_Employees[[#This Row],[ Annual Salary]]</f>
        <v>0</v>
      </c>
      <c r="R307" t="s">
        <v>18</v>
      </c>
      <c r="S307" t="s">
        <v>19</v>
      </c>
      <c r="T307" s="1" t="s">
        <v>20</v>
      </c>
      <c r="U307" t="str">
        <f>IF(TBL_Employees[[#This Row],[Exit Date]]="","Employed","Resign")</f>
        <v>Employed</v>
      </c>
    </row>
    <row r="308" spans="1:21" x14ac:dyDescent="0.35">
      <c r="A308" t="s">
        <v>1120</v>
      </c>
      <c r="B308" t="s">
        <v>1121</v>
      </c>
      <c r="C308" t="s">
        <v>41</v>
      </c>
      <c r="D308" t="s">
        <v>14</v>
      </c>
      <c r="E308" t="s">
        <v>35</v>
      </c>
      <c r="F308" t="s">
        <v>27</v>
      </c>
      <c r="G308" t="s">
        <v>17</v>
      </c>
      <c r="H308">
        <v>55</v>
      </c>
      <c r="I308" s="1">
        <v>37456</v>
      </c>
      <c r="J308" s="9">
        <f>DAY(TBL_Employees[[#This Row],[Hire Date]])</f>
        <v>19</v>
      </c>
      <c r="K308" s="9">
        <f>MONTH(TBL_Employees[[#This Row],[Hire Date]])</f>
        <v>7</v>
      </c>
      <c r="L308" s="9" t="str">
        <f>UPPER(TEXT(DATE(2025,TBL_Employees[[#This Row],[Month]],1), "mmm"))</f>
        <v>JUL</v>
      </c>
      <c r="M308" s="11">
        <f>YEAR(TBL_Employees[[#This Row],[Hire Date]])</f>
        <v>2002</v>
      </c>
      <c r="N308" s="2">
        <v>77396</v>
      </c>
      <c r="O308" s="2" t="str">
        <f>IF(TBL_Employees[[#This Row],[ Annual Salary]]&lt;70000,"Low Income",IF(AND(TBL_Employees[[#This Row],[ Annual Salary]]&gt;=70000,TBL_Employees[[#This Row],[ Annual Salary]]&lt;=140000),"Middle Income","High Income" ))</f>
        <v>Middle Income</v>
      </c>
      <c r="P308" s="3">
        <v>0</v>
      </c>
      <c r="Q308" s="13">
        <f>TBL_Employees[[#This Row],[Bonus %]]*TBL_Employees[[#This Row],[ Annual Salary]]</f>
        <v>0</v>
      </c>
      <c r="R308" t="s">
        <v>18</v>
      </c>
      <c r="S308" t="s">
        <v>44</v>
      </c>
      <c r="T308" s="1" t="s">
        <v>20</v>
      </c>
      <c r="U308" t="str">
        <f>IF(TBL_Employees[[#This Row],[Exit Date]]="","Employed","Resign")</f>
        <v>Employed</v>
      </c>
    </row>
    <row r="309" spans="1:21" x14ac:dyDescent="0.35">
      <c r="A309" t="s">
        <v>141</v>
      </c>
      <c r="B309" t="s">
        <v>1122</v>
      </c>
      <c r="C309" t="s">
        <v>41</v>
      </c>
      <c r="D309" t="s">
        <v>14</v>
      </c>
      <c r="E309" t="s">
        <v>43</v>
      </c>
      <c r="F309" t="s">
        <v>16</v>
      </c>
      <c r="G309" t="s">
        <v>23</v>
      </c>
      <c r="H309">
        <v>63</v>
      </c>
      <c r="I309" s="1">
        <v>36525</v>
      </c>
      <c r="J309" s="9">
        <f>DAY(TBL_Employees[[#This Row],[Hire Date]])</f>
        <v>31</v>
      </c>
      <c r="K309" s="9">
        <f>MONTH(TBL_Employees[[#This Row],[Hire Date]])</f>
        <v>12</v>
      </c>
      <c r="L309" s="9" t="str">
        <f>UPPER(TEXT(DATE(2025,TBL_Employees[[#This Row],[Month]],1), "mmm"))</f>
        <v>DEC</v>
      </c>
      <c r="M309" s="11">
        <f>YEAR(TBL_Employees[[#This Row],[Hire Date]])</f>
        <v>1999</v>
      </c>
      <c r="N309" s="2">
        <v>89523</v>
      </c>
      <c r="O309" s="2" t="str">
        <f>IF(TBL_Employees[[#This Row],[ Annual Salary]]&lt;70000,"Low Income",IF(AND(TBL_Employees[[#This Row],[ Annual Salary]]&gt;=70000,TBL_Employees[[#This Row],[ Annual Salary]]&lt;=140000),"Middle Income","High Income" ))</f>
        <v>Middle Income</v>
      </c>
      <c r="P309" s="3">
        <v>0</v>
      </c>
      <c r="Q309" s="13">
        <f>TBL_Employees[[#This Row],[Bonus %]]*TBL_Employees[[#This Row],[ Annual Salary]]</f>
        <v>0</v>
      </c>
      <c r="R309" t="s">
        <v>18</v>
      </c>
      <c r="S309" t="s">
        <v>38</v>
      </c>
      <c r="T309" s="1" t="s">
        <v>20</v>
      </c>
      <c r="U309" t="str">
        <f>IF(TBL_Employees[[#This Row],[Exit Date]]="","Employed","Resign")</f>
        <v>Employed</v>
      </c>
    </row>
    <row r="310" spans="1:21" x14ac:dyDescent="0.35">
      <c r="A310" t="s">
        <v>1127</v>
      </c>
      <c r="B310" t="s">
        <v>1128</v>
      </c>
      <c r="C310" t="s">
        <v>60</v>
      </c>
      <c r="D310" t="s">
        <v>14</v>
      </c>
      <c r="E310" t="s">
        <v>15</v>
      </c>
      <c r="F310" t="s">
        <v>27</v>
      </c>
      <c r="G310" t="s">
        <v>23</v>
      </c>
      <c r="H310">
        <v>43</v>
      </c>
      <c r="I310" s="1">
        <v>44303</v>
      </c>
      <c r="J310" s="9">
        <f>DAY(TBL_Employees[[#This Row],[Hire Date]])</f>
        <v>17</v>
      </c>
      <c r="K310" s="9">
        <f>MONTH(TBL_Employees[[#This Row],[Hire Date]])</f>
        <v>4</v>
      </c>
      <c r="L310" s="9" t="str">
        <f>UPPER(TEXT(DATE(2025,TBL_Employees[[#This Row],[Month]],1), "mmm"))</f>
        <v>APR</v>
      </c>
      <c r="M310" s="11">
        <f>YEAR(TBL_Employees[[#This Row],[Hire Date]])</f>
        <v>2021</v>
      </c>
      <c r="N310" s="2">
        <v>146140</v>
      </c>
      <c r="O310" s="2" t="str">
        <f>IF(TBL_Employees[[#This Row],[ Annual Salary]]&lt;70000,"Low Income",IF(AND(TBL_Employees[[#This Row],[ Annual Salary]]&gt;=70000,TBL_Employees[[#This Row],[ Annual Salary]]&lt;=140000),"Middle Income","High Income" ))</f>
        <v>High Income</v>
      </c>
      <c r="P310" s="3">
        <v>0.15</v>
      </c>
      <c r="Q310" s="13">
        <f>TBL_Employees[[#This Row],[Bonus %]]*TBL_Employees[[#This Row],[ Annual Salary]]</f>
        <v>21921</v>
      </c>
      <c r="R310" t="s">
        <v>18</v>
      </c>
      <c r="S310" t="s">
        <v>62</v>
      </c>
      <c r="T310" s="1" t="s">
        <v>20</v>
      </c>
      <c r="U310" t="str">
        <f>IF(TBL_Employees[[#This Row],[Exit Date]]="","Employed","Resign")</f>
        <v>Employed</v>
      </c>
    </row>
    <row r="311" spans="1:21" x14ac:dyDescent="0.35">
      <c r="A311" t="s">
        <v>1130</v>
      </c>
      <c r="B311" t="s">
        <v>1131</v>
      </c>
      <c r="C311" t="s">
        <v>39</v>
      </c>
      <c r="D311" t="s">
        <v>14</v>
      </c>
      <c r="E311" t="s">
        <v>15</v>
      </c>
      <c r="F311" t="s">
        <v>16</v>
      </c>
      <c r="G311" t="s">
        <v>50</v>
      </c>
      <c r="H311">
        <v>65</v>
      </c>
      <c r="I311" s="1">
        <v>39728</v>
      </c>
      <c r="J311" s="9">
        <f>DAY(TBL_Employees[[#This Row],[Hire Date]])</f>
        <v>7</v>
      </c>
      <c r="K311" s="9">
        <f>MONTH(TBL_Employees[[#This Row],[Hire Date]])</f>
        <v>10</v>
      </c>
      <c r="L311" s="9" t="str">
        <f>UPPER(TEXT(DATE(2025,TBL_Employees[[#This Row],[Month]],1), "mmm"))</f>
        <v>OCT</v>
      </c>
      <c r="M311" s="11">
        <f>YEAR(TBL_Employees[[#This Row],[Hire Date]])</f>
        <v>2008</v>
      </c>
      <c r="N311" s="2">
        <v>170221</v>
      </c>
      <c r="O311" s="2" t="str">
        <f>IF(TBL_Employees[[#This Row],[ Annual Salary]]&lt;70000,"Low Income",IF(AND(TBL_Employees[[#This Row],[ Annual Salary]]&gt;=70000,TBL_Employees[[#This Row],[ Annual Salary]]&lt;=140000),"Middle Income","High Income" ))</f>
        <v>High Income</v>
      </c>
      <c r="P311" s="3">
        <v>0.15</v>
      </c>
      <c r="Q311" s="13">
        <f>TBL_Employees[[#This Row],[Bonus %]]*TBL_Employees[[#This Row],[ Annual Salary]]</f>
        <v>25533.149999999998</v>
      </c>
      <c r="R311" t="s">
        <v>51</v>
      </c>
      <c r="S311" t="s">
        <v>80</v>
      </c>
      <c r="T311" s="1" t="s">
        <v>20</v>
      </c>
      <c r="U311" t="str">
        <f>IF(TBL_Employees[[#This Row],[Exit Date]]="","Employed","Resign")</f>
        <v>Employed</v>
      </c>
    </row>
    <row r="312" spans="1:21" x14ac:dyDescent="0.35">
      <c r="A312" t="s">
        <v>1145</v>
      </c>
      <c r="B312" t="s">
        <v>1146</v>
      </c>
      <c r="C312" t="s">
        <v>13</v>
      </c>
      <c r="D312" t="s">
        <v>14</v>
      </c>
      <c r="E312" t="s">
        <v>31</v>
      </c>
      <c r="F312" t="s">
        <v>27</v>
      </c>
      <c r="G312" t="s">
        <v>17</v>
      </c>
      <c r="H312">
        <v>28</v>
      </c>
      <c r="I312" s="1">
        <v>43638</v>
      </c>
      <c r="J312" s="9">
        <f>DAY(TBL_Employees[[#This Row],[Hire Date]])</f>
        <v>22</v>
      </c>
      <c r="K312" s="9">
        <f>MONTH(TBL_Employees[[#This Row],[Hire Date]])</f>
        <v>6</v>
      </c>
      <c r="L312" s="9" t="str">
        <f>UPPER(TEXT(DATE(2025,TBL_Employees[[#This Row],[Month]],1), "mmm"))</f>
        <v>JUN</v>
      </c>
      <c r="M312" s="11">
        <f>YEAR(TBL_Employees[[#This Row],[Hire Date]])</f>
        <v>2019</v>
      </c>
      <c r="N312" s="2">
        <v>250767</v>
      </c>
      <c r="O312" s="2" t="str">
        <f>IF(TBL_Employees[[#This Row],[ Annual Salary]]&lt;70000,"Low Income",IF(AND(TBL_Employees[[#This Row],[ Annual Salary]]&gt;=70000,TBL_Employees[[#This Row],[ Annual Salary]]&lt;=140000),"Middle Income","High Income" ))</f>
        <v>High Income</v>
      </c>
      <c r="P312" s="3">
        <v>0.38</v>
      </c>
      <c r="Q312" s="13">
        <f>TBL_Employees[[#This Row],[Bonus %]]*TBL_Employees[[#This Row],[ Annual Salary]]</f>
        <v>95291.46</v>
      </c>
      <c r="R312" t="s">
        <v>18</v>
      </c>
      <c r="S312" t="s">
        <v>62</v>
      </c>
      <c r="T312" s="1" t="s">
        <v>20</v>
      </c>
      <c r="U312" t="str">
        <f>IF(TBL_Employees[[#This Row],[Exit Date]]="","Employed","Resign")</f>
        <v>Employed</v>
      </c>
    </row>
    <row r="313" spans="1:21" x14ac:dyDescent="0.35">
      <c r="A313" t="s">
        <v>1169</v>
      </c>
      <c r="B313" t="s">
        <v>1170</v>
      </c>
      <c r="C313" t="s">
        <v>61</v>
      </c>
      <c r="D313" t="s">
        <v>14</v>
      </c>
      <c r="E313" t="s">
        <v>15</v>
      </c>
      <c r="F313" t="s">
        <v>27</v>
      </c>
      <c r="G313" t="s">
        <v>50</v>
      </c>
      <c r="H313">
        <v>54</v>
      </c>
      <c r="I313" s="1">
        <v>35913</v>
      </c>
      <c r="J313" s="9">
        <f>DAY(TBL_Employees[[#This Row],[Hire Date]])</f>
        <v>28</v>
      </c>
      <c r="K313" s="9">
        <f>MONTH(TBL_Employees[[#This Row],[Hire Date]])</f>
        <v>4</v>
      </c>
      <c r="L313" s="9" t="str">
        <f>UPPER(TEXT(DATE(2025,TBL_Employees[[#This Row],[Month]],1), "mmm"))</f>
        <v>APR</v>
      </c>
      <c r="M313" s="11">
        <f>YEAR(TBL_Employees[[#This Row],[Hire Date]])</f>
        <v>1998</v>
      </c>
      <c r="N313" s="2">
        <v>108268</v>
      </c>
      <c r="O313" s="2" t="str">
        <f>IF(TBL_Employees[[#This Row],[ Annual Salary]]&lt;70000,"Low Income",IF(AND(TBL_Employees[[#This Row],[ Annual Salary]]&gt;=70000,TBL_Employees[[#This Row],[ Annual Salary]]&lt;=140000),"Middle Income","High Income" ))</f>
        <v>Middle Income</v>
      </c>
      <c r="P313" s="3">
        <v>0.09</v>
      </c>
      <c r="Q313" s="13">
        <f>TBL_Employees[[#This Row],[Bonus %]]*TBL_Employees[[#This Row],[ Annual Salary]]</f>
        <v>9744.119999999999</v>
      </c>
      <c r="R313" t="s">
        <v>51</v>
      </c>
      <c r="S313" t="s">
        <v>52</v>
      </c>
      <c r="T313" s="1">
        <v>38122</v>
      </c>
      <c r="U313" t="str">
        <f>IF(TBL_Employees[[#This Row],[Exit Date]]="","Employed","Resign")</f>
        <v>Resign</v>
      </c>
    </row>
    <row r="314" spans="1:21" x14ac:dyDescent="0.35">
      <c r="A314" t="s">
        <v>1182</v>
      </c>
      <c r="B314" t="s">
        <v>1183</v>
      </c>
      <c r="C314" t="s">
        <v>41</v>
      </c>
      <c r="D314" t="s">
        <v>14</v>
      </c>
      <c r="E314" t="s">
        <v>31</v>
      </c>
      <c r="F314" t="s">
        <v>27</v>
      </c>
      <c r="G314" t="s">
        <v>50</v>
      </c>
      <c r="H314">
        <v>34</v>
      </c>
      <c r="I314" s="1">
        <v>41886</v>
      </c>
      <c r="J314" s="9">
        <f>DAY(TBL_Employees[[#This Row],[Hire Date]])</f>
        <v>4</v>
      </c>
      <c r="K314" s="9">
        <f>MONTH(TBL_Employees[[#This Row],[Hire Date]])</f>
        <v>9</v>
      </c>
      <c r="L314" s="9" t="str">
        <f>UPPER(TEXT(DATE(2025,TBL_Employees[[#This Row],[Month]],1), "mmm"))</f>
        <v>SEP</v>
      </c>
      <c r="M314" s="11">
        <f>YEAR(TBL_Employees[[#This Row],[Hire Date]])</f>
        <v>2014</v>
      </c>
      <c r="N314" s="2">
        <v>95499</v>
      </c>
      <c r="O314" s="2" t="str">
        <f>IF(TBL_Employees[[#This Row],[ Annual Salary]]&lt;70000,"Low Income",IF(AND(TBL_Employees[[#This Row],[ Annual Salary]]&gt;=70000,TBL_Employees[[#This Row],[ Annual Salary]]&lt;=140000),"Middle Income","High Income" ))</f>
        <v>Middle Income</v>
      </c>
      <c r="P314" s="3">
        <v>0</v>
      </c>
      <c r="Q314" s="13">
        <f>TBL_Employees[[#This Row],[Bonus %]]*TBL_Employees[[#This Row],[ Annual Salary]]</f>
        <v>0</v>
      </c>
      <c r="R314" t="s">
        <v>51</v>
      </c>
      <c r="S314" t="s">
        <v>52</v>
      </c>
      <c r="T314" s="1">
        <v>42958</v>
      </c>
      <c r="U314" t="str">
        <f>IF(TBL_Employees[[#This Row],[Exit Date]]="","Employed","Resign")</f>
        <v>Resign</v>
      </c>
    </row>
    <row r="315" spans="1:21" x14ac:dyDescent="0.35">
      <c r="A315" t="s">
        <v>1195</v>
      </c>
      <c r="B315" t="s">
        <v>1196</v>
      </c>
      <c r="C315" t="s">
        <v>39</v>
      </c>
      <c r="D315" t="s">
        <v>14</v>
      </c>
      <c r="E315" t="s">
        <v>31</v>
      </c>
      <c r="F315" t="s">
        <v>27</v>
      </c>
      <c r="G315" t="s">
        <v>23</v>
      </c>
      <c r="H315">
        <v>58</v>
      </c>
      <c r="I315" s="1">
        <v>39367</v>
      </c>
      <c r="J315" s="9">
        <f>DAY(TBL_Employees[[#This Row],[Hire Date]])</f>
        <v>12</v>
      </c>
      <c r="K315" s="9">
        <f>MONTH(TBL_Employees[[#This Row],[Hire Date]])</f>
        <v>10</v>
      </c>
      <c r="L315" s="9" t="str">
        <f>UPPER(TEXT(DATE(2025,TBL_Employees[[#This Row],[Month]],1), "mmm"))</f>
        <v>OCT</v>
      </c>
      <c r="M315" s="11">
        <f>YEAR(TBL_Employees[[#This Row],[Hire Date]])</f>
        <v>2007</v>
      </c>
      <c r="N315" s="2">
        <v>162038</v>
      </c>
      <c r="O315" s="2" t="str">
        <f>IF(TBL_Employees[[#This Row],[ Annual Salary]]&lt;70000,"Low Income",IF(AND(TBL_Employees[[#This Row],[ Annual Salary]]&gt;=70000,TBL_Employees[[#This Row],[ Annual Salary]]&lt;=140000),"Middle Income","High Income" ))</f>
        <v>High Income</v>
      </c>
      <c r="P315" s="3">
        <v>0.24</v>
      </c>
      <c r="Q315" s="13">
        <f>TBL_Employees[[#This Row],[Bonus %]]*TBL_Employees[[#This Row],[ Annual Salary]]</f>
        <v>38889.119999999995</v>
      </c>
      <c r="R315" t="s">
        <v>32</v>
      </c>
      <c r="S315" t="s">
        <v>79</v>
      </c>
      <c r="T315" s="1" t="s">
        <v>20</v>
      </c>
      <c r="U315" t="str">
        <f>IF(TBL_Employees[[#This Row],[Exit Date]]="","Employed","Resign")</f>
        <v>Employed</v>
      </c>
    </row>
    <row r="316" spans="1:21" x14ac:dyDescent="0.35">
      <c r="A316" t="s">
        <v>272</v>
      </c>
      <c r="B316" t="s">
        <v>1211</v>
      </c>
      <c r="C316" t="s">
        <v>60</v>
      </c>
      <c r="D316" t="s">
        <v>14</v>
      </c>
      <c r="E316" t="s">
        <v>31</v>
      </c>
      <c r="F316" t="s">
        <v>16</v>
      </c>
      <c r="G316" t="s">
        <v>46</v>
      </c>
      <c r="H316">
        <v>59</v>
      </c>
      <c r="I316" s="1">
        <v>43400</v>
      </c>
      <c r="J316" s="9">
        <f>DAY(TBL_Employees[[#This Row],[Hire Date]])</f>
        <v>27</v>
      </c>
      <c r="K316" s="9">
        <f>MONTH(TBL_Employees[[#This Row],[Hire Date]])</f>
        <v>10</v>
      </c>
      <c r="L316" s="9" t="str">
        <f>UPPER(TEXT(DATE(2025,TBL_Employees[[#This Row],[Month]],1), "mmm"))</f>
        <v>OCT</v>
      </c>
      <c r="M316" s="11">
        <f>YEAR(TBL_Employees[[#This Row],[Hire Date]])</f>
        <v>2018</v>
      </c>
      <c r="N316" s="2">
        <v>139208</v>
      </c>
      <c r="O316" s="2" t="str">
        <f>IF(TBL_Employees[[#This Row],[ Annual Salary]]&lt;70000,"Low Income",IF(AND(TBL_Employees[[#This Row],[ Annual Salary]]&gt;=70000,TBL_Employees[[#This Row],[ Annual Salary]]&lt;=140000),"Middle Income","High Income" ))</f>
        <v>Middle Income</v>
      </c>
      <c r="P316" s="3">
        <v>0.11</v>
      </c>
      <c r="Q316" s="13">
        <f>TBL_Employees[[#This Row],[Bonus %]]*TBL_Employees[[#This Row],[ Annual Salary]]</f>
        <v>15312.88</v>
      </c>
      <c r="R316" t="s">
        <v>18</v>
      </c>
      <c r="S316" t="s">
        <v>24</v>
      </c>
      <c r="T316" s="1" t="s">
        <v>20</v>
      </c>
      <c r="U316" t="str">
        <f>IF(TBL_Employees[[#This Row],[Exit Date]]="","Employed","Resign")</f>
        <v>Employed</v>
      </c>
    </row>
    <row r="317" spans="1:21" x14ac:dyDescent="0.35">
      <c r="A317" t="s">
        <v>1220</v>
      </c>
      <c r="B317" t="s">
        <v>856</v>
      </c>
      <c r="C317" t="s">
        <v>61</v>
      </c>
      <c r="D317" t="s">
        <v>14</v>
      </c>
      <c r="E317" t="s">
        <v>35</v>
      </c>
      <c r="F317" t="s">
        <v>27</v>
      </c>
      <c r="G317" t="s">
        <v>23</v>
      </c>
      <c r="H317">
        <v>50</v>
      </c>
      <c r="I317" s="1">
        <v>43239</v>
      </c>
      <c r="J317" s="9">
        <f>DAY(TBL_Employees[[#This Row],[Hire Date]])</f>
        <v>19</v>
      </c>
      <c r="K317" s="9">
        <f>MONTH(TBL_Employees[[#This Row],[Hire Date]])</f>
        <v>5</v>
      </c>
      <c r="L317" s="9" t="str">
        <f>UPPER(TEXT(DATE(2025,TBL_Employees[[#This Row],[Month]],1), "mmm"))</f>
        <v>MAY</v>
      </c>
      <c r="M317" s="11">
        <f>YEAR(TBL_Employees[[#This Row],[Hire Date]])</f>
        <v>2018</v>
      </c>
      <c r="N317" s="2">
        <v>106437</v>
      </c>
      <c r="O317" s="2" t="str">
        <f>IF(TBL_Employees[[#This Row],[ Annual Salary]]&lt;70000,"Low Income",IF(AND(TBL_Employees[[#This Row],[ Annual Salary]]&gt;=70000,TBL_Employees[[#This Row],[ Annual Salary]]&lt;=140000),"Middle Income","High Income" ))</f>
        <v>Middle Income</v>
      </c>
      <c r="P317" s="3">
        <v>7.0000000000000007E-2</v>
      </c>
      <c r="Q317" s="13">
        <f>TBL_Employees[[#This Row],[Bonus %]]*TBL_Employees[[#This Row],[ Annual Salary]]</f>
        <v>7450.5900000000011</v>
      </c>
      <c r="R317" t="s">
        <v>32</v>
      </c>
      <c r="S317" t="s">
        <v>79</v>
      </c>
      <c r="T317" s="1" t="s">
        <v>20</v>
      </c>
      <c r="U317" t="str">
        <f>IF(TBL_Employees[[#This Row],[Exit Date]]="","Employed","Resign")</f>
        <v>Employed</v>
      </c>
    </row>
    <row r="318" spans="1:21" x14ac:dyDescent="0.35">
      <c r="A318" t="s">
        <v>1221</v>
      </c>
      <c r="B318" t="s">
        <v>1222</v>
      </c>
      <c r="C318" t="s">
        <v>63</v>
      </c>
      <c r="D318" t="s">
        <v>14</v>
      </c>
      <c r="E318" t="s">
        <v>35</v>
      </c>
      <c r="F318" t="s">
        <v>27</v>
      </c>
      <c r="G318" t="s">
        <v>50</v>
      </c>
      <c r="H318">
        <v>46</v>
      </c>
      <c r="I318" s="1">
        <v>42129</v>
      </c>
      <c r="J318" s="9">
        <f>DAY(TBL_Employees[[#This Row],[Hire Date]])</f>
        <v>5</v>
      </c>
      <c r="K318" s="9">
        <f>MONTH(TBL_Employees[[#This Row],[Hire Date]])</f>
        <v>5</v>
      </c>
      <c r="L318" s="9" t="str">
        <f>UPPER(TEXT(DATE(2025,TBL_Employees[[#This Row],[Month]],1), "mmm"))</f>
        <v>MAY</v>
      </c>
      <c r="M318" s="11">
        <f>YEAR(TBL_Employees[[#This Row],[Hire Date]])</f>
        <v>2015</v>
      </c>
      <c r="N318" s="2">
        <v>64364</v>
      </c>
      <c r="O318" s="2" t="str">
        <f>IF(TBL_Employees[[#This Row],[ Annual Salary]]&lt;70000,"Low Income",IF(AND(TBL_Employees[[#This Row],[ Annual Salary]]&gt;=70000,TBL_Employees[[#This Row],[ Annual Salary]]&lt;=140000),"Middle Income","High Income" ))</f>
        <v>Low Income</v>
      </c>
      <c r="P318" s="3">
        <v>0</v>
      </c>
      <c r="Q318" s="13">
        <f>TBL_Employees[[#This Row],[Bonus %]]*TBL_Employees[[#This Row],[ Annual Salary]]</f>
        <v>0</v>
      </c>
      <c r="R318" t="s">
        <v>51</v>
      </c>
      <c r="S318" t="s">
        <v>52</v>
      </c>
      <c r="T318" s="1" t="s">
        <v>20</v>
      </c>
      <c r="U318" t="str">
        <f>IF(TBL_Employees[[#This Row],[Exit Date]]="","Employed","Resign")</f>
        <v>Employed</v>
      </c>
    </row>
    <row r="319" spans="1:21" x14ac:dyDescent="0.35">
      <c r="A319" t="s">
        <v>484</v>
      </c>
      <c r="B319" t="s">
        <v>1229</v>
      </c>
      <c r="C319" t="s">
        <v>61</v>
      </c>
      <c r="D319" t="s">
        <v>14</v>
      </c>
      <c r="E319" t="s">
        <v>31</v>
      </c>
      <c r="F319" t="s">
        <v>16</v>
      </c>
      <c r="G319" t="s">
        <v>17</v>
      </c>
      <c r="H319">
        <v>48</v>
      </c>
      <c r="I319" s="1">
        <v>36272</v>
      </c>
      <c r="J319" s="9">
        <f>DAY(TBL_Employees[[#This Row],[Hire Date]])</f>
        <v>22</v>
      </c>
      <c r="K319" s="9">
        <f>MONTH(TBL_Employees[[#This Row],[Hire Date]])</f>
        <v>4</v>
      </c>
      <c r="L319" s="9" t="str">
        <f>UPPER(TEXT(DATE(2025,TBL_Employees[[#This Row],[Month]],1), "mmm"))</f>
        <v>APR</v>
      </c>
      <c r="M319" s="11">
        <f>YEAR(TBL_Employees[[#This Row],[Hire Date]])</f>
        <v>1999</v>
      </c>
      <c r="N319" s="2">
        <v>102847</v>
      </c>
      <c r="O319" s="2" t="str">
        <f>IF(TBL_Employees[[#This Row],[ Annual Salary]]&lt;70000,"Low Income",IF(AND(TBL_Employees[[#This Row],[ Annual Salary]]&gt;=70000,TBL_Employees[[#This Row],[ Annual Salary]]&lt;=140000),"Middle Income","High Income" ))</f>
        <v>Middle Income</v>
      </c>
      <c r="P319" s="3">
        <v>0.05</v>
      </c>
      <c r="Q319" s="13">
        <f>TBL_Employees[[#This Row],[Bonus %]]*TBL_Employees[[#This Row],[ Annual Salary]]</f>
        <v>5142.3500000000004</v>
      </c>
      <c r="R319" t="s">
        <v>18</v>
      </c>
      <c r="S319" t="s">
        <v>19</v>
      </c>
      <c r="T319" s="1" t="s">
        <v>20</v>
      </c>
      <c r="U319" t="str">
        <f>IF(TBL_Employees[[#This Row],[Exit Date]]="","Employed","Resign")</f>
        <v>Employed</v>
      </c>
    </row>
    <row r="320" spans="1:21" x14ac:dyDescent="0.35">
      <c r="A320" t="s">
        <v>1230</v>
      </c>
      <c r="B320" t="s">
        <v>1231</v>
      </c>
      <c r="C320" t="s">
        <v>60</v>
      </c>
      <c r="D320" t="s">
        <v>14</v>
      </c>
      <c r="E320" t="s">
        <v>35</v>
      </c>
      <c r="F320" t="s">
        <v>27</v>
      </c>
      <c r="G320" t="s">
        <v>50</v>
      </c>
      <c r="H320">
        <v>46</v>
      </c>
      <c r="I320" s="1">
        <v>40378</v>
      </c>
      <c r="J320" s="9">
        <f>DAY(TBL_Employees[[#This Row],[Hire Date]])</f>
        <v>19</v>
      </c>
      <c r="K320" s="9">
        <f>MONTH(TBL_Employees[[#This Row],[Hire Date]])</f>
        <v>7</v>
      </c>
      <c r="L320" s="9" t="str">
        <f>UPPER(TEXT(DATE(2025,TBL_Employees[[#This Row],[Month]],1), "mmm"))</f>
        <v>JUL</v>
      </c>
      <c r="M320" s="11">
        <f>YEAR(TBL_Employees[[#This Row],[Hire Date]])</f>
        <v>2010</v>
      </c>
      <c r="N320" s="2">
        <v>134881</v>
      </c>
      <c r="O320" s="2" t="str">
        <f>IF(TBL_Employees[[#This Row],[ Annual Salary]]&lt;70000,"Low Income",IF(AND(TBL_Employees[[#This Row],[ Annual Salary]]&gt;=70000,TBL_Employees[[#This Row],[ Annual Salary]]&lt;=140000),"Middle Income","High Income" ))</f>
        <v>Middle Income</v>
      </c>
      <c r="P320" s="3">
        <v>0.15</v>
      </c>
      <c r="Q320" s="13">
        <f>TBL_Employees[[#This Row],[Bonus %]]*TBL_Employees[[#This Row],[ Annual Salary]]</f>
        <v>20232.149999999998</v>
      </c>
      <c r="R320" t="s">
        <v>51</v>
      </c>
      <c r="S320" t="s">
        <v>80</v>
      </c>
      <c r="T320" s="1" t="s">
        <v>20</v>
      </c>
      <c r="U320" t="str">
        <f>IF(TBL_Employees[[#This Row],[Exit Date]]="","Employed","Resign")</f>
        <v>Employed</v>
      </c>
    </row>
    <row r="321" spans="1:21" x14ac:dyDescent="0.35">
      <c r="A321" t="s">
        <v>1256</v>
      </c>
      <c r="B321" t="s">
        <v>1257</v>
      </c>
      <c r="C321" t="s">
        <v>60</v>
      </c>
      <c r="D321" t="s">
        <v>14</v>
      </c>
      <c r="E321" t="s">
        <v>31</v>
      </c>
      <c r="F321" t="s">
        <v>16</v>
      </c>
      <c r="G321" t="s">
        <v>23</v>
      </c>
      <c r="H321">
        <v>43</v>
      </c>
      <c r="I321" s="1">
        <v>39005</v>
      </c>
      <c r="J321" s="9">
        <f>DAY(TBL_Employees[[#This Row],[Hire Date]])</f>
        <v>15</v>
      </c>
      <c r="K321" s="9">
        <f>MONTH(TBL_Employees[[#This Row],[Hire Date]])</f>
        <v>10</v>
      </c>
      <c r="L321" s="9" t="str">
        <f>UPPER(TEXT(DATE(2025,TBL_Employees[[#This Row],[Month]],1), "mmm"))</f>
        <v>OCT</v>
      </c>
      <c r="M321" s="11">
        <f>YEAR(TBL_Employees[[#This Row],[Hire Date]])</f>
        <v>2006</v>
      </c>
      <c r="N321" s="2">
        <v>153492</v>
      </c>
      <c r="O321" s="2" t="str">
        <f>IF(TBL_Employees[[#This Row],[ Annual Salary]]&lt;70000,"Low Income",IF(AND(TBL_Employees[[#This Row],[ Annual Salary]]&gt;=70000,TBL_Employees[[#This Row],[ Annual Salary]]&lt;=140000),"Middle Income","High Income" ))</f>
        <v>High Income</v>
      </c>
      <c r="P321" s="3">
        <v>0.11</v>
      </c>
      <c r="Q321" s="13">
        <f>TBL_Employees[[#This Row],[Bonus %]]*TBL_Employees[[#This Row],[ Annual Salary]]</f>
        <v>16884.12</v>
      </c>
      <c r="R321" t="s">
        <v>18</v>
      </c>
      <c r="S321" t="s">
        <v>19</v>
      </c>
      <c r="T321" s="1" t="s">
        <v>20</v>
      </c>
      <c r="U321" t="str">
        <f>IF(TBL_Employees[[#This Row],[Exit Date]]="","Employed","Resign")</f>
        <v>Employed</v>
      </c>
    </row>
    <row r="322" spans="1:21" x14ac:dyDescent="0.35">
      <c r="A322" t="s">
        <v>571</v>
      </c>
      <c r="B322" t="s">
        <v>1275</v>
      </c>
      <c r="C322" t="s">
        <v>63</v>
      </c>
      <c r="D322" t="s">
        <v>14</v>
      </c>
      <c r="E322" t="s">
        <v>43</v>
      </c>
      <c r="F322" t="s">
        <v>16</v>
      </c>
      <c r="G322" t="s">
        <v>17</v>
      </c>
      <c r="H322">
        <v>52</v>
      </c>
      <c r="I322" s="1">
        <v>43819</v>
      </c>
      <c r="J322" s="9">
        <f>DAY(TBL_Employees[[#This Row],[Hire Date]])</f>
        <v>20</v>
      </c>
      <c r="K322" s="9">
        <f>MONTH(TBL_Employees[[#This Row],[Hire Date]])</f>
        <v>12</v>
      </c>
      <c r="L322" s="9" t="str">
        <f>UPPER(TEXT(DATE(2025,TBL_Employees[[#This Row],[Month]],1), "mmm"))</f>
        <v>DEC</v>
      </c>
      <c r="M322" s="11">
        <f>YEAR(TBL_Employees[[#This Row],[Hire Date]])</f>
        <v>2019</v>
      </c>
      <c r="N322" s="2">
        <v>61026</v>
      </c>
      <c r="O322" s="2" t="str">
        <f>IF(TBL_Employees[[#This Row],[ Annual Salary]]&lt;70000,"Low Income",IF(AND(TBL_Employees[[#This Row],[ Annual Salary]]&gt;=70000,TBL_Employees[[#This Row],[ Annual Salary]]&lt;=140000),"Middle Income","High Income" ))</f>
        <v>Low Income</v>
      </c>
      <c r="P322" s="3">
        <v>0</v>
      </c>
      <c r="Q322" s="13">
        <f>TBL_Employees[[#This Row],[Bonus %]]*TBL_Employees[[#This Row],[ Annual Salary]]</f>
        <v>0</v>
      </c>
      <c r="R322" t="s">
        <v>18</v>
      </c>
      <c r="S322" t="s">
        <v>38</v>
      </c>
      <c r="T322" s="1" t="s">
        <v>20</v>
      </c>
      <c r="U322" t="str">
        <f>IF(TBL_Employees[[#This Row],[Exit Date]]="","Employed","Resign")</f>
        <v>Employed</v>
      </c>
    </row>
    <row r="323" spans="1:21" x14ac:dyDescent="0.35">
      <c r="A323" t="s">
        <v>1286</v>
      </c>
      <c r="B323" t="s">
        <v>1287</v>
      </c>
      <c r="C323" t="s">
        <v>39</v>
      </c>
      <c r="D323" t="s">
        <v>14</v>
      </c>
      <c r="E323" t="s">
        <v>31</v>
      </c>
      <c r="F323" t="s">
        <v>16</v>
      </c>
      <c r="G323" t="s">
        <v>23</v>
      </c>
      <c r="H323">
        <v>53</v>
      </c>
      <c r="I323" s="1">
        <v>37304</v>
      </c>
      <c r="J323" s="9">
        <f>DAY(TBL_Employees[[#This Row],[Hire Date]])</f>
        <v>17</v>
      </c>
      <c r="K323" s="9">
        <f>MONTH(TBL_Employees[[#This Row],[Hire Date]])</f>
        <v>2</v>
      </c>
      <c r="L323" s="9" t="str">
        <f>UPPER(TEXT(DATE(2025,TBL_Employees[[#This Row],[Month]],1), "mmm"))</f>
        <v>FEB</v>
      </c>
      <c r="M323" s="11">
        <f>YEAR(TBL_Employees[[#This Row],[Hire Date]])</f>
        <v>2002</v>
      </c>
      <c r="N323" s="2">
        <v>179494</v>
      </c>
      <c r="O323" s="2" t="str">
        <f>IF(TBL_Employees[[#This Row],[ Annual Salary]]&lt;70000,"Low Income",IF(AND(TBL_Employees[[#This Row],[ Annual Salary]]&gt;=70000,TBL_Employees[[#This Row],[ Annual Salary]]&lt;=140000),"Middle Income","High Income" ))</f>
        <v>High Income</v>
      </c>
      <c r="P323" s="3">
        <v>0.2</v>
      </c>
      <c r="Q323" s="13">
        <f>TBL_Employees[[#This Row],[Bonus %]]*TBL_Employees[[#This Row],[ Annual Salary]]</f>
        <v>35898.800000000003</v>
      </c>
      <c r="R323" t="s">
        <v>32</v>
      </c>
      <c r="S323" t="s">
        <v>79</v>
      </c>
      <c r="T323" s="1" t="s">
        <v>20</v>
      </c>
      <c r="U323" t="str">
        <f>IF(TBL_Employees[[#This Row],[Exit Date]]="","Employed","Resign")</f>
        <v>Employed</v>
      </c>
    </row>
    <row r="324" spans="1:21" x14ac:dyDescent="0.35">
      <c r="A324" t="s">
        <v>397</v>
      </c>
      <c r="B324" t="s">
        <v>1289</v>
      </c>
      <c r="C324" t="s">
        <v>60</v>
      </c>
      <c r="D324" t="s">
        <v>14</v>
      </c>
      <c r="E324" t="s">
        <v>31</v>
      </c>
      <c r="F324" t="s">
        <v>16</v>
      </c>
      <c r="G324" t="s">
        <v>50</v>
      </c>
      <c r="H324">
        <v>55</v>
      </c>
      <c r="I324" s="1">
        <v>42772</v>
      </c>
      <c r="J324" s="9">
        <f>DAY(TBL_Employees[[#This Row],[Hire Date]])</f>
        <v>6</v>
      </c>
      <c r="K324" s="9">
        <f>MONTH(TBL_Employees[[#This Row],[Hire Date]])</f>
        <v>2</v>
      </c>
      <c r="L324" s="9" t="str">
        <f>UPPER(TEXT(DATE(2025,TBL_Employees[[#This Row],[Month]],1), "mmm"))</f>
        <v>FEB</v>
      </c>
      <c r="M324" s="11">
        <f>YEAR(TBL_Employees[[#This Row],[Hire Date]])</f>
        <v>2017</v>
      </c>
      <c r="N324" s="2">
        <v>144986</v>
      </c>
      <c r="O324" s="2" t="str">
        <f>IF(TBL_Employees[[#This Row],[ Annual Salary]]&lt;70000,"Low Income",IF(AND(TBL_Employees[[#This Row],[ Annual Salary]]&gt;=70000,TBL_Employees[[#This Row],[ Annual Salary]]&lt;=140000),"Middle Income","High Income" ))</f>
        <v>High Income</v>
      </c>
      <c r="P324" s="3">
        <v>0.12</v>
      </c>
      <c r="Q324" s="13">
        <f>TBL_Employees[[#This Row],[Bonus %]]*TBL_Employees[[#This Row],[ Annual Salary]]</f>
        <v>17398.32</v>
      </c>
      <c r="R324" t="s">
        <v>18</v>
      </c>
      <c r="S324" t="s">
        <v>38</v>
      </c>
      <c r="T324" s="1" t="s">
        <v>20</v>
      </c>
      <c r="U324" t="str">
        <f>IF(TBL_Employees[[#This Row],[Exit Date]]="","Employed","Resign")</f>
        <v>Employed</v>
      </c>
    </row>
    <row r="325" spans="1:21" x14ac:dyDescent="0.35">
      <c r="A325" t="s">
        <v>609</v>
      </c>
      <c r="B325" t="s">
        <v>1304</v>
      </c>
      <c r="C325" t="s">
        <v>41</v>
      </c>
      <c r="D325" t="s">
        <v>14</v>
      </c>
      <c r="E325" t="s">
        <v>43</v>
      </c>
      <c r="F325" t="s">
        <v>16</v>
      </c>
      <c r="G325" t="s">
        <v>23</v>
      </c>
      <c r="H325">
        <v>33</v>
      </c>
      <c r="I325" s="1">
        <v>42285</v>
      </c>
      <c r="J325" s="9">
        <f>DAY(TBL_Employees[[#This Row],[Hire Date]])</f>
        <v>8</v>
      </c>
      <c r="K325" s="9">
        <f>MONTH(TBL_Employees[[#This Row],[Hire Date]])</f>
        <v>10</v>
      </c>
      <c r="L325" s="9" t="str">
        <f>UPPER(TEXT(DATE(2025,TBL_Employees[[#This Row],[Month]],1), "mmm"))</f>
        <v>OCT</v>
      </c>
      <c r="M325" s="11">
        <f>YEAR(TBL_Employees[[#This Row],[Hire Date]])</f>
        <v>2015</v>
      </c>
      <c r="N325" s="2">
        <v>94876</v>
      </c>
      <c r="O325" s="2" t="str">
        <f>IF(TBL_Employees[[#This Row],[ Annual Salary]]&lt;70000,"Low Income",IF(AND(TBL_Employees[[#This Row],[ Annual Salary]]&gt;=70000,TBL_Employees[[#This Row],[ Annual Salary]]&lt;=140000),"Middle Income","High Income" ))</f>
        <v>Middle Income</v>
      </c>
      <c r="P325" s="3">
        <v>0</v>
      </c>
      <c r="Q325" s="13">
        <f>TBL_Employees[[#This Row],[Bonus %]]*TBL_Employees[[#This Row],[ Annual Salary]]</f>
        <v>0</v>
      </c>
      <c r="R325" t="s">
        <v>18</v>
      </c>
      <c r="S325" t="s">
        <v>44</v>
      </c>
      <c r="T325" s="1" t="s">
        <v>20</v>
      </c>
      <c r="U325" t="str">
        <f>IF(TBL_Employees[[#This Row],[Exit Date]]="","Employed","Resign")</f>
        <v>Employed</v>
      </c>
    </row>
    <row r="326" spans="1:21" x14ac:dyDescent="0.35">
      <c r="A326" t="s">
        <v>1317</v>
      </c>
      <c r="B326" t="s">
        <v>1318</v>
      </c>
      <c r="C326" t="s">
        <v>60</v>
      </c>
      <c r="D326" t="s">
        <v>14</v>
      </c>
      <c r="E326" t="s">
        <v>43</v>
      </c>
      <c r="F326" t="s">
        <v>27</v>
      </c>
      <c r="G326" t="s">
        <v>50</v>
      </c>
      <c r="H326">
        <v>44</v>
      </c>
      <c r="I326" s="1">
        <v>43685</v>
      </c>
      <c r="J326" s="9">
        <f>DAY(TBL_Employees[[#This Row],[Hire Date]])</f>
        <v>8</v>
      </c>
      <c r="K326" s="9">
        <f>MONTH(TBL_Employees[[#This Row],[Hire Date]])</f>
        <v>8</v>
      </c>
      <c r="L326" s="9" t="str">
        <f>UPPER(TEXT(DATE(2025,TBL_Employees[[#This Row],[Month]],1), "mmm"))</f>
        <v>AUG</v>
      </c>
      <c r="M326" s="11">
        <f>YEAR(TBL_Employees[[#This Row],[Hire Date]])</f>
        <v>2019</v>
      </c>
      <c r="N326" s="2">
        <v>130133</v>
      </c>
      <c r="O326" s="2" t="str">
        <f>IF(TBL_Employees[[#This Row],[ Annual Salary]]&lt;70000,"Low Income",IF(AND(TBL_Employees[[#This Row],[ Annual Salary]]&gt;=70000,TBL_Employees[[#This Row],[ Annual Salary]]&lt;=140000),"Middle Income","High Income" ))</f>
        <v>Middle Income</v>
      </c>
      <c r="P326" s="3">
        <v>0.15</v>
      </c>
      <c r="Q326" s="13">
        <f>TBL_Employees[[#This Row],[Bonus %]]*TBL_Employees[[#This Row],[ Annual Salary]]</f>
        <v>19519.95</v>
      </c>
      <c r="R326" t="s">
        <v>18</v>
      </c>
      <c r="S326" t="s">
        <v>24</v>
      </c>
      <c r="T326" s="1">
        <v>44699</v>
      </c>
      <c r="U326" t="str">
        <f>IF(TBL_Employees[[#This Row],[Exit Date]]="","Employed","Resign")</f>
        <v>Resign</v>
      </c>
    </row>
    <row r="327" spans="1:21" x14ac:dyDescent="0.35">
      <c r="A327" t="s">
        <v>1343</v>
      </c>
      <c r="B327" t="s">
        <v>1344</v>
      </c>
      <c r="C327" t="s">
        <v>13</v>
      </c>
      <c r="D327" t="s">
        <v>14</v>
      </c>
      <c r="E327" t="s">
        <v>31</v>
      </c>
      <c r="F327" t="s">
        <v>16</v>
      </c>
      <c r="G327" t="s">
        <v>17</v>
      </c>
      <c r="H327">
        <v>36</v>
      </c>
      <c r="I327" s="1">
        <v>41650</v>
      </c>
      <c r="J327" s="9">
        <f>DAY(TBL_Employees[[#This Row],[Hire Date]])</f>
        <v>11</v>
      </c>
      <c r="K327" s="9">
        <f>MONTH(TBL_Employees[[#This Row],[Hire Date]])</f>
        <v>1</v>
      </c>
      <c r="L327" s="9" t="str">
        <f>UPPER(TEXT(DATE(2025,TBL_Employees[[#This Row],[Month]],1), "mmm"))</f>
        <v>JAN</v>
      </c>
      <c r="M327" s="11">
        <f>YEAR(TBL_Employees[[#This Row],[Hire Date]])</f>
        <v>2014</v>
      </c>
      <c r="N327" s="2">
        <v>202323</v>
      </c>
      <c r="O327" s="2" t="str">
        <f>IF(TBL_Employees[[#This Row],[ Annual Salary]]&lt;70000,"Low Income",IF(AND(TBL_Employees[[#This Row],[ Annual Salary]]&gt;=70000,TBL_Employees[[#This Row],[ Annual Salary]]&lt;=140000),"Middle Income","High Income" ))</f>
        <v>High Income</v>
      </c>
      <c r="P327" s="3">
        <v>0.39</v>
      </c>
      <c r="Q327" s="13">
        <f>TBL_Employees[[#This Row],[Bonus %]]*TBL_Employees[[#This Row],[ Annual Salary]]</f>
        <v>78905.97</v>
      </c>
      <c r="R327" t="s">
        <v>18</v>
      </c>
      <c r="S327" t="s">
        <v>19</v>
      </c>
      <c r="T327" s="1" t="s">
        <v>20</v>
      </c>
      <c r="U327" t="str">
        <f>IF(TBL_Employees[[#This Row],[Exit Date]]="","Employed","Resign")</f>
        <v>Employed</v>
      </c>
    </row>
    <row r="328" spans="1:21" x14ac:dyDescent="0.35">
      <c r="A328" t="s">
        <v>1347</v>
      </c>
      <c r="B328" t="s">
        <v>1348</v>
      </c>
      <c r="C328" t="s">
        <v>39</v>
      </c>
      <c r="D328" t="s">
        <v>14</v>
      </c>
      <c r="E328" t="s">
        <v>43</v>
      </c>
      <c r="F328" t="s">
        <v>16</v>
      </c>
      <c r="G328" t="s">
        <v>23</v>
      </c>
      <c r="H328">
        <v>34</v>
      </c>
      <c r="I328" s="1">
        <v>44032</v>
      </c>
      <c r="J328" s="9">
        <f>DAY(TBL_Employees[[#This Row],[Hire Date]])</f>
        <v>20</v>
      </c>
      <c r="K328" s="9">
        <f>MONTH(TBL_Employees[[#This Row],[Hire Date]])</f>
        <v>7</v>
      </c>
      <c r="L328" s="9" t="str">
        <f>UPPER(TEXT(DATE(2025,TBL_Employees[[#This Row],[Month]],1), "mmm"))</f>
        <v>JUL</v>
      </c>
      <c r="M328" s="11">
        <f>YEAR(TBL_Employees[[#This Row],[Hire Date]])</f>
        <v>2020</v>
      </c>
      <c r="N328" s="2">
        <v>184960</v>
      </c>
      <c r="O328" s="2" t="str">
        <f>IF(TBL_Employees[[#This Row],[ Annual Salary]]&lt;70000,"Low Income",IF(AND(TBL_Employees[[#This Row],[ Annual Salary]]&gt;=70000,TBL_Employees[[#This Row],[ Annual Salary]]&lt;=140000),"Middle Income","High Income" ))</f>
        <v>High Income</v>
      </c>
      <c r="P328" s="3">
        <v>0.18</v>
      </c>
      <c r="Q328" s="13">
        <f>TBL_Employees[[#This Row],[Bonus %]]*TBL_Employees[[#This Row],[ Annual Salary]]</f>
        <v>33292.799999999996</v>
      </c>
      <c r="R328" t="s">
        <v>18</v>
      </c>
      <c r="S328" t="s">
        <v>62</v>
      </c>
      <c r="T328" s="1" t="s">
        <v>20</v>
      </c>
      <c r="U328" t="str">
        <f>IF(TBL_Employees[[#This Row],[Exit Date]]="","Employed","Resign")</f>
        <v>Employed</v>
      </c>
    </row>
    <row r="329" spans="1:21" x14ac:dyDescent="0.35">
      <c r="A329" t="s">
        <v>634</v>
      </c>
      <c r="B329" t="s">
        <v>1372</v>
      </c>
      <c r="C329" t="s">
        <v>60</v>
      </c>
      <c r="D329" t="s">
        <v>14</v>
      </c>
      <c r="E329" t="s">
        <v>15</v>
      </c>
      <c r="F329" t="s">
        <v>16</v>
      </c>
      <c r="G329" t="s">
        <v>50</v>
      </c>
      <c r="H329">
        <v>45</v>
      </c>
      <c r="I329" s="1">
        <v>42379</v>
      </c>
      <c r="J329" s="9">
        <f>DAY(TBL_Employees[[#This Row],[Hire Date]])</f>
        <v>10</v>
      </c>
      <c r="K329" s="9">
        <f>MONTH(TBL_Employees[[#This Row],[Hire Date]])</f>
        <v>1</v>
      </c>
      <c r="L329" s="9" t="str">
        <f>UPPER(TEXT(DATE(2025,TBL_Employees[[#This Row],[Month]],1), "mmm"))</f>
        <v>JAN</v>
      </c>
      <c r="M329" s="11">
        <f>YEAR(TBL_Employees[[#This Row],[Hire Date]])</f>
        <v>2016</v>
      </c>
      <c r="N329" s="2">
        <v>149761</v>
      </c>
      <c r="O329" s="2" t="str">
        <f>IF(TBL_Employees[[#This Row],[ Annual Salary]]&lt;70000,"Low Income",IF(AND(TBL_Employees[[#This Row],[ Annual Salary]]&gt;=70000,TBL_Employees[[#This Row],[ Annual Salary]]&lt;=140000),"Middle Income","High Income" ))</f>
        <v>High Income</v>
      </c>
      <c r="P329" s="3">
        <v>0.12</v>
      </c>
      <c r="Q329" s="13">
        <f>TBL_Employees[[#This Row],[Bonus %]]*TBL_Employees[[#This Row],[ Annual Salary]]</f>
        <v>17971.32</v>
      </c>
      <c r="R329" t="s">
        <v>18</v>
      </c>
      <c r="S329" t="s">
        <v>28</v>
      </c>
      <c r="T329" s="1" t="s">
        <v>20</v>
      </c>
      <c r="U329" t="str">
        <f>IF(TBL_Employees[[#This Row],[Exit Date]]="","Employed","Resign")</f>
        <v>Employed</v>
      </c>
    </row>
    <row r="330" spans="1:21" x14ac:dyDescent="0.35">
      <c r="A330" t="s">
        <v>1373</v>
      </c>
      <c r="B330" t="s">
        <v>1374</v>
      </c>
      <c r="C330" t="s">
        <v>60</v>
      </c>
      <c r="D330" t="s">
        <v>14</v>
      </c>
      <c r="E330" t="s">
        <v>31</v>
      </c>
      <c r="F330" t="s">
        <v>27</v>
      </c>
      <c r="G330" t="s">
        <v>50</v>
      </c>
      <c r="H330">
        <v>44</v>
      </c>
      <c r="I330" s="1">
        <v>39305</v>
      </c>
      <c r="J330" s="9">
        <f>DAY(TBL_Employees[[#This Row],[Hire Date]])</f>
        <v>11</v>
      </c>
      <c r="K330" s="9">
        <f>MONTH(TBL_Employees[[#This Row],[Hire Date]])</f>
        <v>8</v>
      </c>
      <c r="L330" s="9" t="str">
        <f>UPPER(TEXT(DATE(2025,TBL_Employees[[#This Row],[Month]],1), "mmm"))</f>
        <v>AUG</v>
      </c>
      <c r="M330" s="11">
        <f>YEAR(TBL_Employees[[#This Row],[Hire Date]])</f>
        <v>2007</v>
      </c>
      <c r="N330" s="2">
        <v>126277</v>
      </c>
      <c r="O330" s="2" t="str">
        <f>IF(TBL_Employees[[#This Row],[ Annual Salary]]&lt;70000,"Low Income",IF(AND(TBL_Employees[[#This Row],[ Annual Salary]]&gt;=70000,TBL_Employees[[#This Row],[ Annual Salary]]&lt;=140000),"Middle Income","High Income" ))</f>
        <v>Middle Income</v>
      </c>
      <c r="P330" s="3">
        <v>0.13</v>
      </c>
      <c r="Q330" s="13">
        <f>TBL_Employees[[#This Row],[Bonus %]]*TBL_Employees[[#This Row],[ Annual Salary]]</f>
        <v>16416.010000000002</v>
      </c>
      <c r="R330" t="s">
        <v>51</v>
      </c>
      <c r="S330" t="s">
        <v>80</v>
      </c>
      <c r="T330" s="1" t="s">
        <v>20</v>
      </c>
      <c r="U330" t="str">
        <f>IF(TBL_Employees[[#This Row],[Exit Date]]="","Employed","Resign")</f>
        <v>Employed</v>
      </c>
    </row>
    <row r="331" spans="1:21" x14ac:dyDescent="0.35">
      <c r="A331" t="s">
        <v>361</v>
      </c>
      <c r="B331" t="s">
        <v>1391</v>
      </c>
      <c r="C331" t="s">
        <v>67</v>
      </c>
      <c r="D331" t="s">
        <v>14</v>
      </c>
      <c r="E331" t="s">
        <v>35</v>
      </c>
      <c r="F331" t="s">
        <v>16</v>
      </c>
      <c r="G331" t="s">
        <v>17</v>
      </c>
      <c r="H331">
        <v>55</v>
      </c>
      <c r="I331" s="1">
        <v>44302</v>
      </c>
      <c r="J331" s="9">
        <f>DAY(TBL_Employees[[#This Row],[Hire Date]])</f>
        <v>16</v>
      </c>
      <c r="K331" s="9">
        <f>MONTH(TBL_Employees[[#This Row],[Hire Date]])</f>
        <v>4</v>
      </c>
      <c r="L331" s="9" t="str">
        <f>UPPER(TEXT(DATE(2025,TBL_Employees[[#This Row],[Month]],1), "mmm"))</f>
        <v>APR</v>
      </c>
      <c r="M331" s="11">
        <f>YEAR(TBL_Employees[[#This Row],[Hire Date]])</f>
        <v>2021</v>
      </c>
      <c r="N331" s="2">
        <v>48266</v>
      </c>
      <c r="O331" s="2" t="str">
        <f>IF(TBL_Employees[[#This Row],[ Annual Salary]]&lt;70000,"Low Income",IF(AND(TBL_Employees[[#This Row],[ Annual Salary]]&gt;=70000,TBL_Employees[[#This Row],[ Annual Salary]]&lt;=140000),"Middle Income","High Income" ))</f>
        <v>Low Income</v>
      </c>
      <c r="P331" s="3">
        <v>0</v>
      </c>
      <c r="Q331" s="13">
        <f>TBL_Employees[[#This Row],[Bonus %]]*TBL_Employees[[#This Row],[ Annual Salary]]</f>
        <v>0</v>
      </c>
      <c r="R331" t="s">
        <v>18</v>
      </c>
      <c r="S331" t="s">
        <v>19</v>
      </c>
      <c r="T331" s="1" t="s">
        <v>20</v>
      </c>
      <c r="U331" t="str">
        <f>IF(TBL_Employees[[#This Row],[Exit Date]]="","Employed","Resign")</f>
        <v>Employed</v>
      </c>
    </row>
    <row r="332" spans="1:21" x14ac:dyDescent="0.35">
      <c r="A332" t="s">
        <v>1392</v>
      </c>
      <c r="B332" t="s">
        <v>1393</v>
      </c>
      <c r="C332" t="s">
        <v>13</v>
      </c>
      <c r="D332" t="s">
        <v>14</v>
      </c>
      <c r="E332" t="s">
        <v>15</v>
      </c>
      <c r="F332" t="s">
        <v>27</v>
      </c>
      <c r="G332" t="s">
        <v>50</v>
      </c>
      <c r="H332">
        <v>36</v>
      </c>
      <c r="I332" s="1">
        <v>43330</v>
      </c>
      <c r="J332" s="9">
        <f>DAY(TBL_Employees[[#This Row],[Hire Date]])</f>
        <v>18</v>
      </c>
      <c r="K332" s="9">
        <f>MONTH(TBL_Employees[[#This Row],[Hire Date]])</f>
        <v>8</v>
      </c>
      <c r="L332" s="9" t="str">
        <f>UPPER(TEXT(DATE(2025,TBL_Employees[[#This Row],[Month]],1), "mmm"))</f>
        <v>AUG</v>
      </c>
      <c r="M332" s="11">
        <f>YEAR(TBL_Employees[[#This Row],[Hire Date]])</f>
        <v>2018</v>
      </c>
      <c r="N332" s="2">
        <v>223404</v>
      </c>
      <c r="O332" s="2" t="str">
        <f>IF(TBL_Employees[[#This Row],[ Annual Salary]]&lt;70000,"Low Income",IF(AND(TBL_Employees[[#This Row],[ Annual Salary]]&gt;=70000,TBL_Employees[[#This Row],[ Annual Salary]]&lt;=140000),"Middle Income","High Income" ))</f>
        <v>High Income</v>
      </c>
      <c r="P332" s="3">
        <v>0.32</v>
      </c>
      <c r="Q332" s="13">
        <f>TBL_Employees[[#This Row],[Bonus %]]*TBL_Employees[[#This Row],[ Annual Salary]]</f>
        <v>71489.279999999999</v>
      </c>
      <c r="R332" t="s">
        <v>18</v>
      </c>
      <c r="S332" t="s">
        <v>28</v>
      </c>
      <c r="T332" s="1" t="s">
        <v>20</v>
      </c>
      <c r="U332" t="str">
        <f>IF(TBL_Employees[[#This Row],[Exit Date]]="","Employed","Resign")</f>
        <v>Employed</v>
      </c>
    </row>
    <row r="333" spans="1:21" x14ac:dyDescent="0.35">
      <c r="A333" t="s">
        <v>356</v>
      </c>
      <c r="B333" t="s">
        <v>1399</v>
      </c>
      <c r="C333" t="s">
        <v>63</v>
      </c>
      <c r="D333" t="s">
        <v>14</v>
      </c>
      <c r="E333" t="s">
        <v>35</v>
      </c>
      <c r="F333" t="s">
        <v>16</v>
      </c>
      <c r="G333" t="s">
        <v>17</v>
      </c>
      <c r="H333">
        <v>41</v>
      </c>
      <c r="I333" s="1">
        <v>39091</v>
      </c>
      <c r="J333" s="9">
        <f>DAY(TBL_Employees[[#This Row],[Hire Date]])</f>
        <v>9</v>
      </c>
      <c r="K333" s="9">
        <f>MONTH(TBL_Employees[[#This Row],[Hire Date]])</f>
        <v>1</v>
      </c>
      <c r="L333" s="9" t="str">
        <f>UPPER(TEXT(DATE(2025,TBL_Employees[[#This Row],[Month]],1), "mmm"))</f>
        <v>JAN</v>
      </c>
      <c r="M333" s="11">
        <f>YEAR(TBL_Employees[[#This Row],[Hire Date]])</f>
        <v>2007</v>
      </c>
      <c r="N333" s="2">
        <v>50685</v>
      </c>
      <c r="O333" s="2" t="str">
        <f>IF(TBL_Employees[[#This Row],[ Annual Salary]]&lt;70000,"Low Income",IF(AND(TBL_Employees[[#This Row],[ Annual Salary]]&gt;=70000,TBL_Employees[[#This Row],[ Annual Salary]]&lt;=140000),"Middle Income","High Income" ))</f>
        <v>Low Income</v>
      </c>
      <c r="P333" s="3">
        <v>0</v>
      </c>
      <c r="Q333" s="13">
        <f>TBL_Employees[[#This Row],[Bonus %]]*TBL_Employees[[#This Row],[ Annual Salary]]</f>
        <v>0</v>
      </c>
      <c r="R333" t="s">
        <v>18</v>
      </c>
      <c r="S333" t="s">
        <v>28</v>
      </c>
      <c r="T333" s="1" t="s">
        <v>20</v>
      </c>
      <c r="U333" t="str">
        <f>IF(TBL_Employees[[#This Row],[Exit Date]]="","Employed","Resign")</f>
        <v>Employed</v>
      </c>
    </row>
    <row r="334" spans="1:21" x14ac:dyDescent="0.35">
      <c r="A334" t="s">
        <v>1408</v>
      </c>
      <c r="B334" t="s">
        <v>1409</v>
      </c>
      <c r="C334" t="s">
        <v>60</v>
      </c>
      <c r="D334" t="s">
        <v>14</v>
      </c>
      <c r="E334" t="s">
        <v>35</v>
      </c>
      <c r="F334" t="s">
        <v>16</v>
      </c>
      <c r="G334" t="s">
        <v>46</v>
      </c>
      <c r="H334">
        <v>33</v>
      </c>
      <c r="I334" s="1">
        <v>43763</v>
      </c>
      <c r="J334" s="9">
        <f>DAY(TBL_Employees[[#This Row],[Hire Date]])</f>
        <v>25</v>
      </c>
      <c r="K334" s="9">
        <f>MONTH(TBL_Employees[[#This Row],[Hire Date]])</f>
        <v>10</v>
      </c>
      <c r="L334" s="9" t="str">
        <f>UPPER(TEXT(DATE(2025,TBL_Employees[[#This Row],[Month]],1), "mmm"))</f>
        <v>OCT</v>
      </c>
      <c r="M334" s="11">
        <f>YEAR(TBL_Employees[[#This Row],[Hire Date]])</f>
        <v>2019</v>
      </c>
      <c r="N334" s="2">
        <v>131652</v>
      </c>
      <c r="O334" s="2" t="str">
        <f>IF(TBL_Employees[[#This Row],[ Annual Salary]]&lt;70000,"Low Income",IF(AND(TBL_Employees[[#This Row],[ Annual Salary]]&gt;=70000,TBL_Employees[[#This Row],[ Annual Salary]]&lt;=140000),"Middle Income","High Income" ))</f>
        <v>Middle Income</v>
      </c>
      <c r="P334" s="3">
        <v>0.11</v>
      </c>
      <c r="Q334" s="13">
        <f>TBL_Employees[[#This Row],[Bonus %]]*TBL_Employees[[#This Row],[ Annual Salary]]</f>
        <v>14481.72</v>
      </c>
      <c r="R334" t="s">
        <v>18</v>
      </c>
      <c r="S334" t="s">
        <v>62</v>
      </c>
      <c r="T334" s="1" t="s">
        <v>20</v>
      </c>
      <c r="U334" t="str">
        <f>IF(TBL_Employees[[#This Row],[Exit Date]]="","Employed","Resign")</f>
        <v>Employed</v>
      </c>
    </row>
    <row r="335" spans="1:21" x14ac:dyDescent="0.35">
      <c r="A335" t="s">
        <v>1421</v>
      </c>
      <c r="B335" t="s">
        <v>1422</v>
      </c>
      <c r="C335" t="s">
        <v>61</v>
      </c>
      <c r="D335" t="s">
        <v>14</v>
      </c>
      <c r="E335" t="s">
        <v>43</v>
      </c>
      <c r="F335" t="s">
        <v>16</v>
      </c>
      <c r="G335" t="s">
        <v>46</v>
      </c>
      <c r="H335">
        <v>61</v>
      </c>
      <c r="I335" s="1">
        <v>40293</v>
      </c>
      <c r="J335" s="9">
        <f>DAY(TBL_Employees[[#This Row],[Hire Date]])</f>
        <v>25</v>
      </c>
      <c r="K335" s="9">
        <f>MONTH(TBL_Employees[[#This Row],[Hire Date]])</f>
        <v>4</v>
      </c>
      <c r="L335" s="9" t="str">
        <f>UPPER(TEXT(DATE(2025,TBL_Employees[[#This Row],[Month]],1), "mmm"))</f>
        <v>APR</v>
      </c>
      <c r="M335" s="11">
        <f>YEAR(TBL_Employees[[#This Row],[Hire Date]])</f>
        <v>2010</v>
      </c>
      <c r="N335" s="2">
        <v>110302</v>
      </c>
      <c r="O335" s="2" t="str">
        <f>IF(TBL_Employees[[#This Row],[ Annual Salary]]&lt;70000,"Low Income",IF(AND(TBL_Employees[[#This Row],[ Annual Salary]]&gt;=70000,TBL_Employees[[#This Row],[ Annual Salary]]&lt;=140000),"Middle Income","High Income" ))</f>
        <v>Middle Income</v>
      </c>
      <c r="P335" s="3">
        <v>0.06</v>
      </c>
      <c r="Q335" s="13">
        <f>TBL_Employees[[#This Row],[Bonus %]]*TBL_Employees[[#This Row],[ Annual Salary]]</f>
        <v>6618.12</v>
      </c>
      <c r="R335" t="s">
        <v>18</v>
      </c>
      <c r="S335" t="s">
        <v>44</v>
      </c>
      <c r="T335" s="1" t="s">
        <v>20</v>
      </c>
      <c r="U335" t="str">
        <f>IF(TBL_Employees[[#This Row],[Exit Date]]="","Employed","Resign")</f>
        <v>Employed</v>
      </c>
    </row>
    <row r="336" spans="1:21" x14ac:dyDescent="0.35">
      <c r="A336" t="s">
        <v>120</v>
      </c>
      <c r="B336" t="s">
        <v>1429</v>
      </c>
      <c r="C336" t="s">
        <v>13</v>
      </c>
      <c r="D336" t="s">
        <v>14</v>
      </c>
      <c r="E336" t="s">
        <v>43</v>
      </c>
      <c r="F336" t="s">
        <v>16</v>
      </c>
      <c r="G336" t="s">
        <v>46</v>
      </c>
      <c r="H336">
        <v>38</v>
      </c>
      <c r="I336" s="1">
        <v>43413</v>
      </c>
      <c r="J336" s="9">
        <f>DAY(TBL_Employees[[#This Row],[Hire Date]])</f>
        <v>9</v>
      </c>
      <c r="K336" s="9">
        <f>MONTH(TBL_Employees[[#This Row],[Hire Date]])</f>
        <v>11</v>
      </c>
      <c r="L336" s="9" t="str">
        <f>UPPER(TEXT(DATE(2025,TBL_Employees[[#This Row],[Month]],1), "mmm"))</f>
        <v>NOV</v>
      </c>
      <c r="M336" s="11">
        <f>YEAR(TBL_Employees[[#This Row],[Hire Date]])</f>
        <v>2018</v>
      </c>
      <c r="N336" s="2">
        <v>223805</v>
      </c>
      <c r="O336" s="2" t="str">
        <f>IF(TBL_Employees[[#This Row],[ Annual Salary]]&lt;70000,"Low Income",IF(AND(TBL_Employees[[#This Row],[ Annual Salary]]&gt;=70000,TBL_Employees[[#This Row],[ Annual Salary]]&lt;=140000),"Middle Income","High Income" ))</f>
        <v>High Income</v>
      </c>
      <c r="P336" s="3">
        <v>0.36</v>
      </c>
      <c r="Q336" s="13">
        <f>TBL_Employees[[#This Row],[Bonus %]]*TBL_Employees[[#This Row],[ Annual Salary]]</f>
        <v>80569.8</v>
      </c>
      <c r="R336" t="s">
        <v>18</v>
      </c>
      <c r="S336" t="s">
        <v>19</v>
      </c>
      <c r="T336" s="1" t="s">
        <v>20</v>
      </c>
      <c r="U336" t="str">
        <f>IF(TBL_Employees[[#This Row],[Exit Date]]="","Employed","Resign")</f>
        <v>Employed</v>
      </c>
    </row>
    <row r="337" spans="1:21" x14ac:dyDescent="0.35">
      <c r="A337" t="s">
        <v>1433</v>
      </c>
      <c r="B337" t="s">
        <v>1434</v>
      </c>
      <c r="C337" t="s">
        <v>41</v>
      </c>
      <c r="D337" t="s">
        <v>14</v>
      </c>
      <c r="E337" t="s">
        <v>31</v>
      </c>
      <c r="F337" t="s">
        <v>27</v>
      </c>
      <c r="G337" t="s">
        <v>23</v>
      </c>
      <c r="H337">
        <v>49</v>
      </c>
      <c r="I337" s="1">
        <v>43623</v>
      </c>
      <c r="J337" s="9">
        <f>DAY(TBL_Employees[[#This Row],[Hire Date]])</f>
        <v>7</v>
      </c>
      <c r="K337" s="9">
        <f>MONTH(TBL_Employees[[#This Row],[Hire Date]])</f>
        <v>6</v>
      </c>
      <c r="L337" s="9" t="str">
        <f>UPPER(TEXT(DATE(2025,TBL_Employees[[#This Row],[Month]],1), "mmm"))</f>
        <v>JUN</v>
      </c>
      <c r="M337" s="11">
        <f>YEAR(TBL_Employees[[#This Row],[Hire Date]])</f>
        <v>2019</v>
      </c>
      <c r="N337" s="2">
        <v>80700</v>
      </c>
      <c r="O337" s="2" t="str">
        <f>IF(TBL_Employees[[#This Row],[ Annual Salary]]&lt;70000,"Low Income",IF(AND(TBL_Employees[[#This Row],[ Annual Salary]]&gt;=70000,TBL_Employees[[#This Row],[ Annual Salary]]&lt;=140000),"Middle Income","High Income" ))</f>
        <v>Middle Income</v>
      </c>
      <c r="P337" s="3">
        <v>0</v>
      </c>
      <c r="Q337" s="13">
        <f>TBL_Employees[[#This Row],[Bonus %]]*TBL_Employees[[#This Row],[ Annual Salary]]</f>
        <v>0</v>
      </c>
      <c r="R337" t="s">
        <v>18</v>
      </c>
      <c r="S337" t="s">
        <v>28</v>
      </c>
      <c r="T337" s="1" t="s">
        <v>20</v>
      </c>
      <c r="U337" t="str">
        <f>IF(TBL_Employees[[#This Row],[Exit Date]]="","Employed","Resign")</f>
        <v>Employed</v>
      </c>
    </row>
    <row r="338" spans="1:21" x14ac:dyDescent="0.35">
      <c r="A338" t="s">
        <v>401</v>
      </c>
      <c r="B338" t="s">
        <v>1440</v>
      </c>
      <c r="C338" t="s">
        <v>63</v>
      </c>
      <c r="D338" t="s">
        <v>14</v>
      </c>
      <c r="E338" t="s">
        <v>35</v>
      </c>
      <c r="F338" t="s">
        <v>16</v>
      </c>
      <c r="G338" t="s">
        <v>23</v>
      </c>
      <c r="H338">
        <v>45</v>
      </c>
      <c r="I338" s="1">
        <v>42711</v>
      </c>
      <c r="J338" s="9">
        <f>DAY(TBL_Employees[[#This Row],[Hire Date]])</f>
        <v>7</v>
      </c>
      <c r="K338" s="9">
        <f>MONTH(TBL_Employees[[#This Row],[Hire Date]])</f>
        <v>12</v>
      </c>
      <c r="L338" s="9" t="str">
        <f>UPPER(TEXT(DATE(2025,TBL_Employees[[#This Row],[Month]],1), "mmm"))</f>
        <v>DEC</v>
      </c>
      <c r="M338" s="11">
        <f>YEAR(TBL_Employees[[#This Row],[Hire Date]])</f>
        <v>2016</v>
      </c>
      <c r="N338" s="2">
        <v>71454</v>
      </c>
      <c r="O338" s="2" t="str">
        <f>IF(TBL_Employees[[#This Row],[ Annual Salary]]&lt;70000,"Low Income",IF(AND(TBL_Employees[[#This Row],[ Annual Salary]]&gt;=70000,TBL_Employees[[#This Row],[ Annual Salary]]&lt;=140000),"Middle Income","High Income" ))</f>
        <v>Middle Income</v>
      </c>
      <c r="P338" s="3">
        <v>0</v>
      </c>
      <c r="Q338" s="13">
        <f>TBL_Employees[[#This Row],[Bonus %]]*TBL_Employees[[#This Row],[ Annual Salary]]</f>
        <v>0</v>
      </c>
      <c r="R338" t="s">
        <v>32</v>
      </c>
      <c r="S338" t="s">
        <v>73</v>
      </c>
      <c r="T338" s="1" t="s">
        <v>20</v>
      </c>
      <c r="U338" t="str">
        <f>IF(TBL_Employees[[#This Row],[Exit Date]]="","Employed","Resign")</f>
        <v>Employed</v>
      </c>
    </row>
    <row r="339" spans="1:21" x14ac:dyDescent="0.35">
      <c r="A339" t="s">
        <v>247</v>
      </c>
      <c r="B339" t="s">
        <v>1456</v>
      </c>
      <c r="C339" t="s">
        <v>13</v>
      </c>
      <c r="D339" t="s">
        <v>14</v>
      </c>
      <c r="E339" t="s">
        <v>15</v>
      </c>
      <c r="F339" t="s">
        <v>16</v>
      </c>
      <c r="G339" t="s">
        <v>23</v>
      </c>
      <c r="H339">
        <v>25</v>
      </c>
      <c r="I339" s="1">
        <v>44515</v>
      </c>
      <c r="J339" s="9">
        <f>DAY(TBL_Employees[[#This Row],[Hire Date]])</f>
        <v>15</v>
      </c>
      <c r="K339" s="9">
        <f>MONTH(TBL_Employees[[#This Row],[Hire Date]])</f>
        <v>11</v>
      </c>
      <c r="L339" s="9" t="str">
        <f>UPPER(TEXT(DATE(2025,TBL_Employees[[#This Row],[Month]],1), "mmm"))</f>
        <v>NOV</v>
      </c>
      <c r="M339" s="11">
        <f>YEAR(TBL_Employees[[#This Row],[Hire Date]])</f>
        <v>2021</v>
      </c>
      <c r="N339" s="2">
        <v>210708</v>
      </c>
      <c r="O339" s="2" t="str">
        <f>IF(TBL_Employees[[#This Row],[ Annual Salary]]&lt;70000,"Low Income",IF(AND(TBL_Employees[[#This Row],[ Annual Salary]]&gt;=70000,TBL_Employees[[#This Row],[ Annual Salary]]&lt;=140000),"Middle Income","High Income" ))</f>
        <v>High Income</v>
      </c>
      <c r="P339" s="3">
        <v>0.33</v>
      </c>
      <c r="Q339" s="13">
        <f>TBL_Employees[[#This Row],[Bonus %]]*TBL_Employees[[#This Row],[ Annual Salary]]</f>
        <v>69533.64</v>
      </c>
      <c r="R339" t="s">
        <v>18</v>
      </c>
      <c r="S339" t="s">
        <v>19</v>
      </c>
      <c r="T339" s="1" t="s">
        <v>20</v>
      </c>
      <c r="U339" t="str">
        <f>IF(TBL_Employees[[#This Row],[Exit Date]]="","Employed","Resign")</f>
        <v>Employed</v>
      </c>
    </row>
    <row r="340" spans="1:21" x14ac:dyDescent="0.35">
      <c r="A340" t="s">
        <v>266</v>
      </c>
      <c r="B340" t="s">
        <v>1470</v>
      </c>
      <c r="C340" t="s">
        <v>63</v>
      </c>
      <c r="D340" t="s">
        <v>14</v>
      </c>
      <c r="E340" t="s">
        <v>35</v>
      </c>
      <c r="F340" t="s">
        <v>16</v>
      </c>
      <c r="G340" t="s">
        <v>23</v>
      </c>
      <c r="H340">
        <v>48</v>
      </c>
      <c r="I340" s="1">
        <v>37796</v>
      </c>
      <c r="J340" s="9">
        <f>DAY(TBL_Employees[[#This Row],[Hire Date]])</f>
        <v>24</v>
      </c>
      <c r="K340" s="9">
        <f>MONTH(TBL_Employees[[#This Row],[Hire Date]])</f>
        <v>6</v>
      </c>
      <c r="L340" s="9" t="str">
        <f>UPPER(TEXT(DATE(2025,TBL_Employees[[#This Row],[Month]],1), "mmm"))</f>
        <v>JUN</v>
      </c>
      <c r="M340" s="11">
        <f>YEAR(TBL_Employees[[#This Row],[Hire Date]])</f>
        <v>2003</v>
      </c>
      <c r="N340" s="2">
        <v>55760</v>
      </c>
      <c r="O340" s="2" t="str">
        <f>IF(TBL_Employees[[#This Row],[ Annual Salary]]&lt;70000,"Low Income",IF(AND(TBL_Employees[[#This Row],[ Annual Salary]]&gt;=70000,TBL_Employees[[#This Row],[ Annual Salary]]&lt;=140000),"Middle Income","High Income" ))</f>
        <v>Low Income</v>
      </c>
      <c r="P340" s="3">
        <v>0</v>
      </c>
      <c r="Q340" s="13">
        <f>TBL_Employees[[#This Row],[Bonus %]]*TBL_Employees[[#This Row],[ Annual Salary]]</f>
        <v>0</v>
      </c>
      <c r="R340" t="s">
        <v>18</v>
      </c>
      <c r="S340" t="s">
        <v>24</v>
      </c>
      <c r="T340" s="1" t="s">
        <v>20</v>
      </c>
      <c r="U340" t="str">
        <f>IF(TBL_Employees[[#This Row],[Exit Date]]="","Employed","Resign")</f>
        <v>Employed</v>
      </c>
    </row>
    <row r="341" spans="1:21" x14ac:dyDescent="0.35">
      <c r="A341" t="s">
        <v>1473</v>
      </c>
      <c r="B341" t="s">
        <v>1474</v>
      </c>
      <c r="C341" t="s">
        <v>63</v>
      </c>
      <c r="D341" t="s">
        <v>14</v>
      </c>
      <c r="E341" t="s">
        <v>31</v>
      </c>
      <c r="F341" t="s">
        <v>27</v>
      </c>
      <c r="G341" t="s">
        <v>17</v>
      </c>
      <c r="H341">
        <v>60</v>
      </c>
      <c r="I341" s="1">
        <v>39310</v>
      </c>
      <c r="J341" s="9">
        <f>DAY(TBL_Employees[[#This Row],[Hire Date]])</f>
        <v>16</v>
      </c>
      <c r="K341" s="9">
        <f>MONTH(TBL_Employees[[#This Row],[Hire Date]])</f>
        <v>8</v>
      </c>
      <c r="L341" s="9" t="str">
        <f>UPPER(TEXT(DATE(2025,TBL_Employees[[#This Row],[Month]],1), "mmm"))</f>
        <v>AUG</v>
      </c>
      <c r="M341" s="11">
        <f>YEAR(TBL_Employees[[#This Row],[Hire Date]])</f>
        <v>2007</v>
      </c>
      <c r="N341" s="2">
        <v>58671</v>
      </c>
      <c r="O341" s="2" t="str">
        <f>IF(TBL_Employees[[#This Row],[ Annual Salary]]&lt;70000,"Low Income",IF(AND(TBL_Employees[[#This Row],[ Annual Salary]]&gt;=70000,TBL_Employees[[#This Row],[ Annual Salary]]&lt;=140000),"Middle Income","High Income" ))</f>
        <v>Low Income</v>
      </c>
      <c r="P341" s="3">
        <v>0</v>
      </c>
      <c r="Q341" s="13">
        <f>TBL_Employees[[#This Row],[Bonus %]]*TBL_Employees[[#This Row],[ Annual Salary]]</f>
        <v>0</v>
      </c>
      <c r="R341" t="s">
        <v>18</v>
      </c>
      <c r="S341" t="s">
        <v>28</v>
      </c>
      <c r="T341" s="1" t="s">
        <v>20</v>
      </c>
      <c r="U341" t="str">
        <f>IF(TBL_Employees[[#This Row],[Exit Date]]="","Employed","Resign")</f>
        <v>Employed</v>
      </c>
    </row>
    <row r="342" spans="1:21" x14ac:dyDescent="0.35">
      <c r="A342" t="s">
        <v>1484</v>
      </c>
      <c r="B342" t="s">
        <v>1485</v>
      </c>
      <c r="C342" t="s">
        <v>61</v>
      </c>
      <c r="D342" t="s">
        <v>14</v>
      </c>
      <c r="E342" t="s">
        <v>35</v>
      </c>
      <c r="F342" t="s">
        <v>16</v>
      </c>
      <c r="G342" t="s">
        <v>17</v>
      </c>
      <c r="H342">
        <v>37</v>
      </c>
      <c r="I342" s="1">
        <v>43935</v>
      </c>
      <c r="J342" s="9">
        <f>DAY(TBL_Employees[[#This Row],[Hire Date]])</f>
        <v>14</v>
      </c>
      <c r="K342" s="9">
        <f>MONTH(TBL_Employees[[#This Row],[Hire Date]])</f>
        <v>4</v>
      </c>
      <c r="L342" s="9" t="str">
        <f>UPPER(TEXT(DATE(2025,TBL_Employees[[#This Row],[Month]],1), "mmm"))</f>
        <v>APR</v>
      </c>
      <c r="M342" s="11">
        <f>YEAR(TBL_Employees[[#This Row],[Hire Date]])</f>
        <v>2020</v>
      </c>
      <c r="N342" s="2">
        <v>103524</v>
      </c>
      <c r="O342" s="2" t="str">
        <f>IF(TBL_Employees[[#This Row],[ Annual Salary]]&lt;70000,"Low Income",IF(AND(TBL_Employees[[#This Row],[ Annual Salary]]&gt;=70000,TBL_Employees[[#This Row],[ Annual Salary]]&lt;=140000),"Middle Income","High Income" ))</f>
        <v>Middle Income</v>
      </c>
      <c r="P342" s="3">
        <v>0.09</v>
      </c>
      <c r="Q342" s="13">
        <f>TBL_Employees[[#This Row],[Bonus %]]*TBL_Employees[[#This Row],[ Annual Salary]]</f>
        <v>9317.16</v>
      </c>
      <c r="R342" t="s">
        <v>18</v>
      </c>
      <c r="S342" t="s">
        <v>38</v>
      </c>
      <c r="T342" s="1" t="s">
        <v>20</v>
      </c>
      <c r="U342" t="str">
        <f>IF(TBL_Employees[[#This Row],[Exit Date]]="","Employed","Resign")</f>
        <v>Employed</v>
      </c>
    </row>
    <row r="343" spans="1:21" x14ac:dyDescent="0.35">
      <c r="A343" t="s">
        <v>380</v>
      </c>
      <c r="B343" t="s">
        <v>1504</v>
      </c>
      <c r="C343" t="s">
        <v>67</v>
      </c>
      <c r="D343" t="s">
        <v>14</v>
      </c>
      <c r="E343" t="s">
        <v>43</v>
      </c>
      <c r="F343" t="s">
        <v>16</v>
      </c>
      <c r="G343" t="s">
        <v>23</v>
      </c>
      <c r="H343">
        <v>62</v>
      </c>
      <c r="I343" s="1">
        <v>37519</v>
      </c>
      <c r="J343" s="9">
        <f>DAY(TBL_Employees[[#This Row],[Hire Date]])</f>
        <v>20</v>
      </c>
      <c r="K343" s="9">
        <f>MONTH(TBL_Employees[[#This Row],[Hire Date]])</f>
        <v>9</v>
      </c>
      <c r="L343" s="9" t="str">
        <f>UPPER(TEXT(DATE(2025,TBL_Employees[[#This Row],[Month]],1), "mmm"))</f>
        <v>SEP</v>
      </c>
      <c r="M343" s="11">
        <f>YEAR(TBL_Employees[[#This Row],[Hire Date]])</f>
        <v>2002</v>
      </c>
      <c r="N343" s="2">
        <v>49738</v>
      </c>
      <c r="O343" s="2" t="str">
        <f>IF(TBL_Employees[[#This Row],[ Annual Salary]]&lt;70000,"Low Income",IF(AND(TBL_Employees[[#This Row],[ Annual Salary]]&gt;=70000,TBL_Employees[[#This Row],[ Annual Salary]]&lt;=140000),"Middle Income","High Income" ))</f>
        <v>Low Income</v>
      </c>
      <c r="P343" s="3">
        <v>0</v>
      </c>
      <c r="Q343" s="13">
        <f>TBL_Employees[[#This Row],[Bonus %]]*TBL_Employees[[#This Row],[ Annual Salary]]</f>
        <v>0</v>
      </c>
      <c r="R343" t="s">
        <v>32</v>
      </c>
      <c r="S343" t="s">
        <v>59</v>
      </c>
      <c r="T343" s="1" t="s">
        <v>20</v>
      </c>
      <c r="U343" t="str">
        <f>IF(TBL_Employees[[#This Row],[Exit Date]]="","Employed","Resign")</f>
        <v>Employed</v>
      </c>
    </row>
    <row r="344" spans="1:21" x14ac:dyDescent="0.35">
      <c r="A344" t="s">
        <v>1507</v>
      </c>
      <c r="B344" t="s">
        <v>1508</v>
      </c>
      <c r="C344" t="s">
        <v>39</v>
      </c>
      <c r="D344" t="s">
        <v>14</v>
      </c>
      <c r="E344" t="s">
        <v>15</v>
      </c>
      <c r="F344" t="s">
        <v>16</v>
      </c>
      <c r="G344" t="s">
        <v>23</v>
      </c>
      <c r="H344">
        <v>27</v>
      </c>
      <c r="I344" s="1">
        <v>43977</v>
      </c>
      <c r="J344" s="9">
        <f>DAY(TBL_Employees[[#This Row],[Hire Date]])</f>
        <v>26</v>
      </c>
      <c r="K344" s="9">
        <f>MONTH(TBL_Employees[[#This Row],[Hire Date]])</f>
        <v>5</v>
      </c>
      <c r="L344" s="9" t="str">
        <f>UPPER(TEXT(DATE(2025,TBL_Employees[[#This Row],[Month]],1), "mmm"))</f>
        <v>MAY</v>
      </c>
      <c r="M344" s="11">
        <f>YEAR(TBL_Employees[[#This Row],[Hire Date]])</f>
        <v>2020</v>
      </c>
      <c r="N344" s="2">
        <v>153628</v>
      </c>
      <c r="O344" s="2" t="str">
        <f>IF(TBL_Employees[[#This Row],[ Annual Salary]]&lt;70000,"Low Income",IF(AND(TBL_Employees[[#This Row],[ Annual Salary]]&gt;=70000,TBL_Employees[[#This Row],[ Annual Salary]]&lt;=140000),"Middle Income","High Income" ))</f>
        <v>High Income</v>
      </c>
      <c r="P344" s="3">
        <v>0.28999999999999998</v>
      </c>
      <c r="Q344" s="13">
        <f>TBL_Employees[[#This Row],[Bonus %]]*TBL_Employees[[#This Row],[ Annual Salary]]</f>
        <v>44552.119999999995</v>
      </c>
      <c r="R344" t="s">
        <v>32</v>
      </c>
      <c r="S344" t="s">
        <v>79</v>
      </c>
      <c r="T344" s="1">
        <v>44177</v>
      </c>
      <c r="U344" t="str">
        <f>IF(TBL_Employees[[#This Row],[Exit Date]]="","Employed","Resign")</f>
        <v>Resign</v>
      </c>
    </row>
    <row r="345" spans="1:21" x14ac:dyDescent="0.35">
      <c r="A345" t="s">
        <v>554</v>
      </c>
      <c r="B345" t="s">
        <v>1511</v>
      </c>
      <c r="C345" t="s">
        <v>13</v>
      </c>
      <c r="D345" t="s">
        <v>14</v>
      </c>
      <c r="E345" t="s">
        <v>31</v>
      </c>
      <c r="F345" t="s">
        <v>16</v>
      </c>
      <c r="G345" t="s">
        <v>23</v>
      </c>
      <c r="H345">
        <v>54</v>
      </c>
      <c r="I345" s="1">
        <v>39330</v>
      </c>
      <c r="J345" s="9">
        <f>DAY(TBL_Employees[[#This Row],[Hire Date]])</f>
        <v>5</v>
      </c>
      <c r="K345" s="9">
        <f>MONTH(TBL_Employees[[#This Row],[Hire Date]])</f>
        <v>9</v>
      </c>
      <c r="L345" s="9" t="str">
        <f>UPPER(TEXT(DATE(2025,TBL_Employees[[#This Row],[Month]],1), "mmm"))</f>
        <v>SEP</v>
      </c>
      <c r="M345" s="11">
        <f>YEAR(TBL_Employees[[#This Row],[Hire Date]])</f>
        <v>2007</v>
      </c>
      <c r="N345" s="2">
        <v>183239</v>
      </c>
      <c r="O345" s="2" t="str">
        <f>IF(TBL_Employees[[#This Row],[ Annual Salary]]&lt;70000,"Low Income",IF(AND(TBL_Employees[[#This Row],[ Annual Salary]]&gt;=70000,TBL_Employees[[#This Row],[ Annual Salary]]&lt;=140000),"Middle Income","High Income" ))</f>
        <v>High Income</v>
      </c>
      <c r="P345" s="3">
        <v>0.32</v>
      </c>
      <c r="Q345" s="13">
        <f>TBL_Employees[[#This Row],[Bonus %]]*TBL_Employees[[#This Row],[ Annual Salary]]</f>
        <v>58636.480000000003</v>
      </c>
      <c r="R345" t="s">
        <v>18</v>
      </c>
      <c r="S345" t="s">
        <v>62</v>
      </c>
      <c r="T345" s="1" t="s">
        <v>20</v>
      </c>
      <c r="U345" t="str">
        <f>IF(TBL_Employees[[#This Row],[Exit Date]]="","Employed","Resign")</f>
        <v>Employed</v>
      </c>
    </row>
    <row r="346" spans="1:21" x14ac:dyDescent="0.35">
      <c r="A346" t="s">
        <v>245</v>
      </c>
      <c r="B346" t="s">
        <v>1541</v>
      </c>
      <c r="C346" t="s">
        <v>61</v>
      </c>
      <c r="D346" t="s">
        <v>14</v>
      </c>
      <c r="E346" t="s">
        <v>31</v>
      </c>
      <c r="F346" t="s">
        <v>27</v>
      </c>
      <c r="G346" t="s">
        <v>23</v>
      </c>
      <c r="H346">
        <v>52</v>
      </c>
      <c r="I346" s="1">
        <v>40091</v>
      </c>
      <c r="J346" s="9">
        <f>DAY(TBL_Employees[[#This Row],[Hire Date]])</f>
        <v>5</v>
      </c>
      <c r="K346" s="9">
        <f>MONTH(TBL_Employees[[#This Row],[Hire Date]])</f>
        <v>10</v>
      </c>
      <c r="L346" s="9" t="str">
        <f>UPPER(TEXT(DATE(2025,TBL_Employees[[#This Row],[Month]],1), "mmm"))</f>
        <v>OCT</v>
      </c>
      <c r="M346" s="11">
        <f>YEAR(TBL_Employees[[#This Row],[Hire Date]])</f>
        <v>2009</v>
      </c>
      <c r="N346" s="2">
        <v>122890</v>
      </c>
      <c r="O346" s="2" t="str">
        <f>IF(TBL_Employees[[#This Row],[ Annual Salary]]&lt;70000,"Low Income",IF(AND(TBL_Employees[[#This Row],[ Annual Salary]]&gt;=70000,TBL_Employees[[#This Row],[ Annual Salary]]&lt;=140000),"Middle Income","High Income" ))</f>
        <v>Middle Income</v>
      </c>
      <c r="P346" s="3">
        <v>7.0000000000000007E-2</v>
      </c>
      <c r="Q346" s="13">
        <f>TBL_Employees[[#This Row],[Bonus %]]*TBL_Employees[[#This Row],[ Annual Salary]]</f>
        <v>8602.3000000000011</v>
      </c>
      <c r="R346" t="s">
        <v>32</v>
      </c>
      <c r="S346" t="s">
        <v>73</v>
      </c>
      <c r="T346" s="1" t="s">
        <v>20</v>
      </c>
      <c r="U346" t="str">
        <f>IF(TBL_Employees[[#This Row],[Exit Date]]="","Employed","Resign")</f>
        <v>Employed</v>
      </c>
    </row>
    <row r="347" spans="1:21" x14ac:dyDescent="0.35">
      <c r="A347" t="s">
        <v>1542</v>
      </c>
      <c r="B347" t="s">
        <v>1543</v>
      </c>
      <c r="C347" t="s">
        <v>13</v>
      </c>
      <c r="D347" t="s">
        <v>14</v>
      </c>
      <c r="E347" t="s">
        <v>15</v>
      </c>
      <c r="F347" t="s">
        <v>27</v>
      </c>
      <c r="G347" t="s">
        <v>23</v>
      </c>
      <c r="H347">
        <v>52</v>
      </c>
      <c r="I347" s="1">
        <v>35576</v>
      </c>
      <c r="J347" s="9">
        <f>DAY(TBL_Employees[[#This Row],[Hire Date]])</f>
        <v>26</v>
      </c>
      <c r="K347" s="9">
        <f>MONTH(TBL_Employees[[#This Row],[Hire Date]])</f>
        <v>5</v>
      </c>
      <c r="L347" s="9" t="str">
        <f>UPPER(TEXT(DATE(2025,TBL_Employees[[#This Row],[Month]],1), "mmm"))</f>
        <v>MAY</v>
      </c>
      <c r="M347" s="11">
        <f>YEAR(TBL_Employees[[#This Row],[Hire Date]])</f>
        <v>1997</v>
      </c>
      <c r="N347" s="2">
        <v>216999</v>
      </c>
      <c r="O347" s="2" t="str">
        <f>IF(TBL_Employees[[#This Row],[ Annual Salary]]&lt;70000,"Low Income",IF(AND(TBL_Employees[[#This Row],[ Annual Salary]]&gt;=70000,TBL_Employees[[#This Row],[ Annual Salary]]&lt;=140000),"Middle Income","High Income" ))</f>
        <v>High Income</v>
      </c>
      <c r="P347" s="3">
        <v>0.37</v>
      </c>
      <c r="Q347" s="13">
        <f>TBL_Employees[[#This Row],[Bonus %]]*TBL_Employees[[#This Row],[ Annual Salary]]</f>
        <v>80289.63</v>
      </c>
      <c r="R347" t="s">
        <v>18</v>
      </c>
      <c r="S347" t="s">
        <v>44</v>
      </c>
      <c r="T347" s="1" t="s">
        <v>20</v>
      </c>
      <c r="U347" t="str">
        <f>IF(TBL_Employees[[#This Row],[Exit Date]]="","Employed","Resign")</f>
        <v>Employed</v>
      </c>
    </row>
    <row r="348" spans="1:21" x14ac:dyDescent="0.35">
      <c r="A348" t="s">
        <v>1573</v>
      </c>
      <c r="B348" t="s">
        <v>1574</v>
      </c>
      <c r="C348" t="s">
        <v>60</v>
      </c>
      <c r="D348" t="s">
        <v>14</v>
      </c>
      <c r="E348" t="s">
        <v>43</v>
      </c>
      <c r="F348" t="s">
        <v>27</v>
      </c>
      <c r="G348" t="s">
        <v>23</v>
      </c>
      <c r="H348">
        <v>44</v>
      </c>
      <c r="I348" s="1">
        <v>40274</v>
      </c>
      <c r="J348" s="9">
        <f>DAY(TBL_Employees[[#This Row],[Hire Date]])</f>
        <v>6</v>
      </c>
      <c r="K348" s="9">
        <f>MONTH(TBL_Employees[[#This Row],[Hire Date]])</f>
        <v>4</v>
      </c>
      <c r="L348" s="9" t="str">
        <f>UPPER(TEXT(DATE(2025,TBL_Employees[[#This Row],[Month]],1), "mmm"))</f>
        <v>APR</v>
      </c>
      <c r="M348" s="11">
        <f>YEAR(TBL_Employees[[#This Row],[Hire Date]])</f>
        <v>2010</v>
      </c>
      <c r="N348" s="2">
        <v>142878</v>
      </c>
      <c r="O348" s="2" t="str">
        <f>IF(TBL_Employees[[#This Row],[ Annual Salary]]&lt;70000,"Low Income",IF(AND(TBL_Employees[[#This Row],[ Annual Salary]]&gt;=70000,TBL_Employees[[#This Row],[ Annual Salary]]&lt;=140000),"Middle Income","High Income" ))</f>
        <v>High Income</v>
      </c>
      <c r="P348" s="3">
        <v>0.12</v>
      </c>
      <c r="Q348" s="13">
        <f>TBL_Employees[[#This Row],[Bonus %]]*TBL_Employees[[#This Row],[ Annual Salary]]</f>
        <v>17145.36</v>
      </c>
      <c r="R348" t="s">
        <v>18</v>
      </c>
      <c r="S348" t="s">
        <v>28</v>
      </c>
      <c r="T348" s="1" t="s">
        <v>20</v>
      </c>
      <c r="U348" t="str">
        <f>IF(TBL_Employees[[#This Row],[Exit Date]]="","Employed","Resign")</f>
        <v>Employed</v>
      </c>
    </row>
    <row r="349" spans="1:21" x14ac:dyDescent="0.35">
      <c r="A349" t="s">
        <v>219</v>
      </c>
      <c r="B349" t="s">
        <v>1620</v>
      </c>
      <c r="C349" t="s">
        <v>60</v>
      </c>
      <c r="D349" t="s">
        <v>14</v>
      </c>
      <c r="E349" t="s">
        <v>35</v>
      </c>
      <c r="F349" t="s">
        <v>27</v>
      </c>
      <c r="G349" t="s">
        <v>23</v>
      </c>
      <c r="H349">
        <v>63</v>
      </c>
      <c r="I349" s="1">
        <v>37295</v>
      </c>
      <c r="J349" s="9">
        <f>DAY(TBL_Employees[[#This Row],[Hire Date]])</f>
        <v>8</v>
      </c>
      <c r="K349" s="9">
        <f>MONTH(TBL_Employees[[#This Row],[Hire Date]])</f>
        <v>2</v>
      </c>
      <c r="L349" s="9" t="str">
        <f>UPPER(TEXT(DATE(2025,TBL_Employees[[#This Row],[Month]],1), "mmm"))</f>
        <v>FEB</v>
      </c>
      <c r="M349" s="11">
        <f>YEAR(TBL_Employees[[#This Row],[Hire Date]])</f>
        <v>2002</v>
      </c>
      <c r="N349" s="2">
        <v>128703</v>
      </c>
      <c r="O349" s="2" t="str">
        <f>IF(TBL_Employees[[#This Row],[ Annual Salary]]&lt;70000,"Low Income",IF(AND(TBL_Employees[[#This Row],[ Annual Salary]]&gt;=70000,TBL_Employees[[#This Row],[ Annual Salary]]&lt;=140000),"Middle Income","High Income" ))</f>
        <v>Middle Income</v>
      </c>
      <c r="P349" s="3">
        <v>0.13</v>
      </c>
      <c r="Q349" s="13">
        <f>TBL_Employees[[#This Row],[Bonus %]]*TBL_Employees[[#This Row],[ Annual Salary]]</f>
        <v>16731.39</v>
      </c>
      <c r="R349" t="s">
        <v>18</v>
      </c>
      <c r="S349" t="s">
        <v>24</v>
      </c>
      <c r="T349" s="1" t="s">
        <v>20</v>
      </c>
      <c r="U349" t="str">
        <f>IF(TBL_Employees[[#This Row],[Exit Date]]="","Employed","Resign")</f>
        <v>Employed</v>
      </c>
    </row>
    <row r="350" spans="1:21" x14ac:dyDescent="0.35">
      <c r="A350" t="s">
        <v>1651</v>
      </c>
      <c r="B350" t="s">
        <v>129</v>
      </c>
      <c r="C350" t="s">
        <v>61</v>
      </c>
      <c r="D350" t="s">
        <v>14</v>
      </c>
      <c r="E350" t="s">
        <v>15</v>
      </c>
      <c r="F350" t="s">
        <v>16</v>
      </c>
      <c r="G350" t="s">
        <v>23</v>
      </c>
      <c r="H350">
        <v>37</v>
      </c>
      <c r="I350" s="1">
        <v>42605</v>
      </c>
      <c r="J350" s="9">
        <f>DAY(TBL_Employees[[#This Row],[Hire Date]])</f>
        <v>23</v>
      </c>
      <c r="K350" s="9">
        <f>MONTH(TBL_Employees[[#This Row],[Hire Date]])</f>
        <v>8</v>
      </c>
      <c r="L350" s="9" t="str">
        <f>UPPER(TEXT(DATE(2025,TBL_Employees[[#This Row],[Month]],1), "mmm"))</f>
        <v>AUG</v>
      </c>
      <c r="M350" s="11">
        <f>YEAR(TBL_Employees[[#This Row],[Hire Date]])</f>
        <v>2016</v>
      </c>
      <c r="N350" s="2">
        <v>124928</v>
      </c>
      <c r="O350" s="2" t="str">
        <f>IF(TBL_Employees[[#This Row],[ Annual Salary]]&lt;70000,"Low Income",IF(AND(TBL_Employees[[#This Row],[ Annual Salary]]&gt;=70000,TBL_Employees[[#This Row],[ Annual Salary]]&lt;=140000),"Middle Income","High Income" ))</f>
        <v>Middle Income</v>
      </c>
      <c r="P350" s="3">
        <v>0.06</v>
      </c>
      <c r="Q350" s="13">
        <f>TBL_Employees[[#This Row],[Bonus %]]*TBL_Employees[[#This Row],[ Annual Salary]]</f>
        <v>7495.6799999999994</v>
      </c>
      <c r="R350" t="s">
        <v>32</v>
      </c>
      <c r="S350" t="s">
        <v>79</v>
      </c>
      <c r="T350" s="1" t="s">
        <v>20</v>
      </c>
      <c r="U350" t="str">
        <f>IF(TBL_Employees[[#This Row],[Exit Date]]="","Employed","Resign")</f>
        <v>Employed</v>
      </c>
    </row>
    <row r="351" spans="1:21" x14ac:dyDescent="0.35">
      <c r="A351" t="s">
        <v>1652</v>
      </c>
      <c r="B351" t="s">
        <v>1653</v>
      </c>
      <c r="C351" t="s">
        <v>61</v>
      </c>
      <c r="D351" t="s">
        <v>14</v>
      </c>
      <c r="E351" t="s">
        <v>43</v>
      </c>
      <c r="F351" t="s">
        <v>16</v>
      </c>
      <c r="G351" t="s">
        <v>50</v>
      </c>
      <c r="H351">
        <v>51</v>
      </c>
      <c r="I351" s="1">
        <v>41439</v>
      </c>
      <c r="J351" s="9">
        <f>DAY(TBL_Employees[[#This Row],[Hire Date]])</f>
        <v>14</v>
      </c>
      <c r="K351" s="9">
        <f>MONTH(TBL_Employees[[#This Row],[Hire Date]])</f>
        <v>6</v>
      </c>
      <c r="L351" s="9" t="str">
        <f>UPPER(TEXT(DATE(2025,TBL_Employees[[#This Row],[Month]],1), "mmm"))</f>
        <v>JUN</v>
      </c>
      <c r="M351" s="11">
        <f>YEAR(TBL_Employees[[#This Row],[Hire Date]])</f>
        <v>2013</v>
      </c>
      <c r="N351" s="2">
        <v>108221</v>
      </c>
      <c r="O351" s="2" t="str">
        <f>IF(TBL_Employees[[#This Row],[ Annual Salary]]&lt;70000,"Low Income",IF(AND(TBL_Employees[[#This Row],[ Annual Salary]]&gt;=70000,TBL_Employees[[#This Row],[ Annual Salary]]&lt;=140000),"Middle Income","High Income" ))</f>
        <v>Middle Income</v>
      </c>
      <c r="P351" s="3">
        <v>0.05</v>
      </c>
      <c r="Q351" s="13">
        <f>TBL_Employees[[#This Row],[Bonus %]]*TBL_Employees[[#This Row],[ Annual Salary]]</f>
        <v>5411.05</v>
      </c>
      <c r="R351" t="s">
        <v>51</v>
      </c>
      <c r="S351" t="s">
        <v>80</v>
      </c>
      <c r="T351" s="1" t="s">
        <v>20</v>
      </c>
      <c r="U351" t="str">
        <f>IF(TBL_Employees[[#This Row],[Exit Date]]="","Employed","Resign")</f>
        <v>Employed</v>
      </c>
    </row>
    <row r="352" spans="1:21" x14ac:dyDescent="0.35">
      <c r="A352" t="s">
        <v>265</v>
      </c>
      <c r="B352" t="s">
        <v>1657</v>
      </c>
      <c r="C352" t="s">
        <v>39</v>
      </c>
      <c r="D352" t="s">
        <v>14</v>
      </c>
      <c r="E352" t="s">
        <v>15</v>
      </c>
      <c r="F352" t="s">
        <v>16</v>
      </c>
      <c r="G352" t="s">
        <v>23</v>
      </c>
      <c r="H352">
        <v>25</v>
      </c>
      <c r="I352" s="1">
        <v>44303</v>
      </c>
      <c r="J352" s="9">
        <f>DAY(TBL_Employees[[#This Row],[Hire Date]])</f>
        <v>17</v>
      </c>
      <c r="K352" s="9">
        <f>MONTH(TBL_Employees[[#This Row],[Hire Date]])</f>
        <v>4</v>
      </c>
      <c r="L352" s="9" t="str">
        <f>UPPER(TEXT(DATE(2025,TBL_Employees[[#This Row],[Month]],1), "mmm"))</f>
        <v>APR</v>
      </c>
      <c r="M352" s="11">
        <f>YEAR(TBL_Employees[[#This Row],[Hire Date]])</f>
        <v>2021</v>
      </c>
      <c r="N352" s="2">
        <v>186870</v>
      </c>
      <c r="O352" s="2" t="str">
        <f>IF(TBL_Employees[[#This Row],[ Annual Salary]]&lt;70000,"Low Income",IF(AND(TBL_Employees[[#This Row],[ Annual Salary]]&gt;=70000,TBL_Employees[[#This Row],[ Annual Salary]]&lt;=140000),"Middle Income","High Income" ))</f>
        <v>High Income</v>
      </c>
      <c r="P352" s="3">
        <v>0.2</v>
      </c>
      <c r="Q352" s="13">
        <f>TBL_Employees[[#This Row],[Bonus %]]*TBL_Employees[[#This Row],[ Annual Salary]]</f>
        <v>37374</v>
      </c>
      <c r="R352" t="s">
        <v>32</v>
      </c>
      <c r="S352" t="s">
        <v>73</v>
      </c>
      <c r="T352" s="1" t="s">
        <v>20</v>
      </c>
      <c r="U352" t="str">
        <f>IF(TBL_Employees[[#This Row],[Exit Date]]="","Employed","Resign")</f>
        <v>Employed</v>
      </c>
    </row>
    <row r="353" spans="1:21" x14ac:dyDescent="0.35">
      <c r="A353" t="s">
        <v>1660</v>
      </c>
      <c r="B353" t="s">
        <v>1661</v>
      </c>
      <c r="C353" t="s">
        <v>67</v>
      </c>
      <c r="D353" t="s">
        <v>14</v>
      </c>
      <c r="E353" t="s">
        <v>15</v>
      </c>
      <c r="F353" t="s">
        <v>27</v>
      </c>
      <c r="G353" t="s">
        <v>23</v>
      </c>
      <c r="H353">
        <v>46</v>
      </c>
      <c r="I353" s="1">
        <v>40657</v>
      </c>
      <c r="J353" s="9">
        <f>DAY(TBL_Employees[[#This Row],[Hire Date]])</f>
        <v>24</v>
      </c>
      <c r="K353" s="9">
        <f>MONTH(TBL_Employees[[#This Row],[Hire Date]])</f>
        <v>4</v>
      </c>
      <c r="L353" s="9" t="str">
        <f>UPPER(TEXT(DATE(2025,TBL_Employees[[#This Row],[Month]],1), "mmm"))</f>
        <v>APR</v>
      </c>
      <c r="M353" s="11">
        <f>YEAR(TBL_Employees[[#This Row],[Hire Date]])</f>
        <v>2011</v>
      </c>
      <c r="N353" s="2">
        <v>55894</v>
      </c>
      <c r="O353" s="2" t="str">
        <f>IF(TBL_Employees[[#This Row],[ Annual Salary]]&lt;70000,"Low Income",IF(AND(TBL_Employees[[#This Row],[ Annual Salary]]&gt;=70000,TBL_Employees[[#This Row],[ Annual Salary]]&lt;=140000),"Middle Income","High Income" ))</f>
        <v>Low Income</v>
      </c>
      <c r="P353" s="3">
        <v>0</v>
      </c>
      <c r="Q353" s="13">
        <f>TBL_Employees[[#This Row],[Bonus %]]*TBL_Employees[[#This Row],[ Annual Salary]]</f>
        <v>0</v>
      </c>
      <c r="R353" t="s">
        <v>18</v>
      </c>
      <c r="S353" t="s">
        <v>62</v>
      </c>
      <c r="T353" s="1" t="s">
        <v>20</v>
      </c>
      <c r="U353" t="str">
        <f>IF(TBL_Employees[[#This Row],[Exit Date]]="","Employed","Resign")</f>
        <v>Employed</v>
      </c>
    </row>
    <row r="354" spans="1:21" x14ac:dyDescent="0.35">
      <c r="A354" t="s">
        <v>728</v>
      </c>
      <c r="B354" t="s">
        <v>1664</v>
      </c>
      <c r="C354" t="s">
        <v>67</v>
      </c>
      <c r="D354" t="s">
        <v>14</v>
      </c>
      <c r="E354" t="s">
        <v>31</v>
      </c>
      <c r="F354" t="s">
        <v>27</v>
      </c>
      <c r="G354" t="s">
        <v>23</v>
      </c>
      <c r="H354">
        <v>37</v>
      </c>
      <c r="I354" s="1">
        <v>42317</v>
      </c>
      <c r="J354" s="9">
        <f>DAY(TBL_Employees[[#This Row],[Hire Date]])</f>
        <v>9</v>
      </c>
      <c r="K354" s="9">
        <f>MONTH(TBL_Employees[[#This Row],[Hire Date]])</f>
        <v>11</v>
      </c>
      <c r="L354" s="9" t="str">
        <f>UPPER(TEXT(DATE(2025,TBL_Employees[[#This Row],[Month]],1), "mmm"))</f>
        <v>NOV</v>
      </c>
      <c r="M354" s="11">
        <f>YEAR(TBL_Employees[[#This Row],[Hire Date]])</f>
        <v>2015</v>
      </c>
      <c r="N354" s="2">
        <v>45369</v>
      </c>
      <c r="O354" s="2" t="str">
        <f>IF(TBL_Employees[[#This Row],[ Annual Salary]]&lt;70000,"Low Income",IF(AND(TBL_Employees[[#This Row],[ Annual Salary]]&gt;=70000,TBL_Employees[[#This Row],[ Annual Salary]]&lt;=140000),"Middle Income","High Income" ))</f>
        <v>Low Income</v>
      </c>
      <c r="P354" s="3">
        <v>0</v>
      </c>
      <c r="Q354" s="13">
        <f>TBL_Employees[[#This Row],[Bonus %]]*TBL_Employees[[#This Row],[ Annual Salary]]</f>
        <v>0</v>
      </c>
      <c r="R354" t="s">
        <v>32</v>
      </c>
      <c r="S354" t="s">
        <v>59</v>
      </c>
      <c r="T354" s="1" t="s">
        <v>20</v>
      </c>
      <c r="U354" t="str">
        <f>IF(TBL_Employees[[#This Row],[Exit Date]]="","Employed","Resign")</f>
        <v>Employed</v>
      </c>
    </row>
    <row r="355" spans="1:21" x14ac:dyDescent="0.35">
      <c r="A355" t="s">
        <v>152</v>
      </c>
      <c r="B355" t="s">
        <v>1665</v>
      </c>
      <c r="C355" t="s">
        <v>61</v>
      </c>
      <c r="D355" t="s">
        <v>14</v>
      </c>
      <c r="E355" t="s">
        <v>43</v>
      </c>
      <c r="F355" t="s">
        <v>27</v>
      </c>
      <c r="G355" t="s">
        <v>17</v>
      </c>
      <c r="H355">
        <v>60</v>
      </c>
      <c r="I355" s="1">
        <v>40344</v>
      </c>
      <c r="J355" s="9">
        <f>DAY(TBL_Employees[[#This Row],[Hire Date]])</f>
        <v>15</v>
      </c>
      <c r="K355" s="9">
        <f>MONTH(TBL_Employees[[#This Row],[Hire Date]])</f>
        <v>6</v>
      </c>
      <c r="L355" s="9" t="str">
        <f>UPPER(TEXT(DATE(2025,TBL_Employees[[#This Row],[Month]],1), "mmm"))</f>
        <v>JUN</v>
      </c>
      <c r="M355" s="11">
        <f>YEAR(TBL_Employees[[#This Row],[Hire Date]])</f>
        <v>2010</v>
      </c>
      <c r="N355" s="2">
        <v>106578</v>
      </c>
      <c r="O355" s="2" t="str">
        <f>IF(TBL_Employees[[#This Row],[ Annual Salary]]&lt;70000,"Low Income",IF(AND(TBL_Employees[[#This Row],[ Annual Salary]]&gt;=70000,TBL_Employees[[#This Row],[ Annual Salary]]&lt;=140000),"Middle Income","High Income" ))</f>
        <v>Middle Income</v>
      </c>
      <c r="P355" s="3">
        <v>0.09</v>
      </c>
      <c r="Q355" s="13">
        <f>TBL_Employees[[#This Row],[Bonus %]]*TBL_Employees[[#This Row],[ Annual Salary]]</f>
        <v>9592.02</v>
      </c>
      <c r="R355" t="s">
        <v>18</v>
      </c>
      <c r="S355" t="s">
        <v>44</v>
      </c>
      <c r="T355" s="1" t="s">
        <v>20</v>
      </c>
      <c r="U355" t="str">
        <f>IF(TBL_Employees[[#This Row],[Exit Date]]="","Employed","Resign")</f>
        <v>Employed</v>
      </c>
    </row>
    <row r="356" spans="1:21" x14ac:dyDescent="0.35">
      <c r="A356" t="s">
        <v>289</v>
      </c>
      <c r="B356" t="s">
        <v>1676</v>
      </c>
      <c r="C356" t="s">
        <v>63</v>
      </c>
      <c r="D356" t="s">
        <v>14</v>
      </c>
      <c r="E356" t="s">
        <v>15</v>
      </c>
      <c r="F356" t="s">
        <v>16</v>
      </c>
      <c r="G356" t="s">
        <v>17</v>
      </c>
      <c r="H356">
        <v>30</v>
      </c>
      <c r="I356" s="1">
        <v>42068</v>
      </c>
      <c r="J356" s="9">
        <f>DAY(TBL_Employees[[#This Row],[Hire Date]])</f>
        <v>5</v>
      </c>
      <c r="K356" s="9">
        <f>MONTH(TBL_Employees[[#This Row],[Hire Date]])</f>
        <v>3</v>
      </c>
      <c r="L356" s="9" t="str">
        <f>UPPER(TEXT(DATE(2025,TBL_Employees[[#This Row],[Month]],1), "mmm"))</f>
        <v>MAR</v>
      </c>
      <c r="M356" s="11">
        <f>YEAR(TBL_Employees[[#This Row],[Hire Date]])</f>
        <v>2015</v>
      </c>
      <c r="N356" s="2">
        <v>52697</v>
      </c>
      <c r="O356" s="2" t="str">
        <f>IF(TBL_Employees[[#This Row],[ Annual Salary]]&lt;70000,"Low Income",IF(AND(TBL_Employees[[#This Row],[ Annual Salary]]&gt;=70000,TBL_Employees[[#This Row],[ Annual Salary]]&lt;=140000),"Middle Income","High Income" ))</f>
        <v>Low Income</v>
      </c>
      <c r="P356" s="3">
        <v>0</v>
      </c>
      <c r="Q356" s="13">
        <f>TBL_Employees[[#This Row],[Bonus %]]*TBL_Employees[[#This Row],[ Annual Salary]]</f>
        <v>0</v>
      </c>
      <c r="R356" t="s">
        <v>18</v>
      </c>
      <c r="S356" t="s">
        <v>62</v>
      </c>
      <c r="T356" s="1" t="s">
        <v>20</v>
      </c>
      <c r="U356" t="str">
        <f>IF(TBL_Employees[[#This Row],[Exit Date]]="","Employed","Resign")</f>
        <v>Employed</v>
      </c>
    </row>
    <row r="357" spans="1:21" x14ac:dyDescent="0.35">
      <c r="A357" t="s">
        <v>1694</v>
      </c>
      <c r="B357" t="s">
        <v>1695</v>
      </c>
      <c r="C357" t="s">
        <v>41</v>
      </c>
      <c r="D357" t="s">
        <v>14</v>
      </c>
      <c r="E357" t="s">
        <v>35</v>
      </c>
      <c r="F357" t="s">
        <v>16</v>
      </c>
      <c r="G357" t="s">
        <v>23</v>
      </c>
      <c r="H357">
        <v>35</v>
      </c>
      <c r="I357" s="1">
        <v>43542</v>
      </c>
      <c r="J357" s="9">
        <f>DAY(TBL_Employees[[#This Row],[Hire Date]])</f>
        <v>18</v>
      </c>
      <c r="K357" s="9">
        <f>MONTH(TBL_Employees[[#This Row],[Hire Date]])</f>
        <v>3</v>
      </c>
      <c r="L357" s="9" t="str">
        <f>UPPER(TEXT(DATE(2025,TBL_Employees[[#This Row],[Month]],1), "mmm"))</f>
        <v>MAR</v>
      </c>
      <c r="M357" s="11">
        <f>YEAR(TBL_Employees[[#This Row],[Hire Date]])</f>
        <v>2019</v>
      </c>
      <c r="N357" s="2">
        <v>74779</v>
      </c>
      <c r="O357" s="2" t="str">
        <f>IF(TBL_Employees[[#This Row],[ Annual Salary]]&lt;70000,"Low Income",IF(AND(TBL_Employees[[#This Row],[ Annual Salary]]&gt;=70000,TBL_Employees[[#This Row],[ Annual Salary]]&lt;=140000),"Middle Income","High Income" ))</f>
        <v>Middle Income</v>
      </c>
      <c r="P357" s="3">
        <v>0</v>
      </c>
      <c r="Q357" s="13">
        <f>TBL_Employees[[#This Row],[Bonus %]]*TBL_Employees[[#This Row],[ Annual Salary]]</f>
        <v>0</v>
      </c>
      <c r="R357" t="s">
        <v>18</v>
      </c>
      <c r="S357" t="s">
        <v>38</v>
      </c>
      <c r="T357" s="1" t="s">
        <v>20</v>
      </c>
      <c r="U357" t="str">
        <f>IF(TBL_Employees[[#This Row],[Exit Date]]="","Employed","Resign")</f>
        <v>Employed</v>
      </c>
    </row>
    <row r="358" spans="1:21" x14ac:dyDescent="0.35">
      <c r="A358" t="s">
        <v>199</v>
      </c>
      <c r="B358" t="s">
        <v>1702</v>
      </c>
      <c r="C358" t="s">
        <v>61</v>
      </c>
      <c r="D358" t="s">
        <v>14</v>
      </c>
      <c r="E358" t="s">
        <v>31</v>
      </c>
      <c r="F358" t="s">
        <v>27</v>
      </c>
      <c r="G358" t="s">
        <v>23</v>
      </c>
      <c r="H358">
        <v>63</v>
      </c>
      <c r="I358" s="1">
        <v>38096</v>
      </c>
      <c r="J358" s="9">
        <f>DAY(TBL_Employees[[#This Row],[Hire Date]])</f>
        <v>19</v>
      </c>
      <c r="K358" s="9">
        <f>MONTH(TBL_Employees[[#This Row],[Hire Date]])</f>
        <v>4</v>
      </c>
      <c r="L358" s="9" t="str">
        <f>UPPER(TEXT(DATE(2025,TBL_Employees[[#This Row],[Month]],1), "mmm"))</f>
        <v>APR</v>
      </c>
      <c r="M358" s="11">
        <f>YEAR(TBL_Employees[[#This Row],[Hire Date]])</f>
        <v>2004</v>
      </c>
      <c r="N358" s="2">
        <v>122487</v>
      </c>
      <c r="O358" s="2" t="str">
        <f>IF(TBL_Employees[[#This Row],[ Annual Salary]]&lt;70000,"Low Income",IF(AND(TBL_Employees[[#This Row],[ Annual Salary]]&gt;=70000,TBL_Employees[[#This Row],[ Annual Salary]]&lt;=140000),"Middle Income","High Income" ))</f>
        <v>Middle Income</v>
      </c>
      <c r="P358" s="3">
        <v>0.08</v>
      </c>
      <c r="Q358" s="13">
        <f>TBL_Employees[[#This Row],[Bonus %]]*TBL_Employees[[#This Row],[ Annual Salary]]</f>
        <v>9798.9600000000009</v>
      </c>
      <c r="R358" t="s">
        <v>32</v>
      </c>
      <c r="S358" t="s">
        <v>73</v>
      </c>
      <c r="T358" s="1" t="s">
        <v>20</v>
      </c>
      <c r="U358" t="str">
        <f>IF(TBL_Employees[[#This Row],[Exit Date]]="","Employed","Resign")</f>
        <v>Employed</v>
      </c>
    </row>
    <row r="359" spans="1:21" x14ac:dyDescent="0.35">
      <c r="A359" t="s">
        <v>160</v>
      </c>
      <c r="B359" t="s">
        <v>1709</v>
      </c>
      <c r="C359" t="s">
        <v>67</v>
      </c>
      <c r="D359" t="s">
        <v>14</v>
      </c>
      <c r="E359" t="s">
        <v>35</v>
      </c>
      <c r="F359" t="s">
        <v>27</v>
      </c>
      <c r="G359" t="s">
        <v>23</v>
      </c>
      <c r="H359">
        <v>56</v>
      </c>
      <c r="I359" s="1">
        <v>38847</v>
      </c>
      <c r="J359" s="9">
        <f>DAY(TBL_Employees[[#This Row],[Hire Date]])</f>
        <v>10</v>
      </c>
      <c r="K359" s="9">
        <f>MONTH(TBL_Employees[[#This Row],[Hire Date]])</f>
        <v>5</v>
      </c>
      <c r="L359" s="9" t="str">
        <f>UPPER(TEXT(DATE(2025,TBL_Employees[[#This Row],[Month]],1), "mmm"))</f>
        <v>MAY</v>
      </c>
      <c r="M359" s="11">
        <f>YEAR(TBL_Employees[[#This Row],[Hire Date]])</f>
        <v>2006</v>
      </c>
      <c r="N359" s="2">
        <v>41561</v>
      </c>
      <c r="O359" s="2" t="str">
        <f>IF(TBL_Employees[[#This Row],[ Annual Salary]]&lt;70000,"Low Income",IF(AND(TBL_Employees[[#This Row],[ Annual Salary]]&gt;=70000,TBL_Employees[[#This Row],[ Annual Salary]]&lt;=140000),"Middle Income","High Income" ))</f>
        <v>Low Income</v>
      </c>
      <c r="P359" s="3">
        <v>0</v>
      </c>
      <c r="Q359" s="13">
        <f>TBL_Employees[[#This Row],[Bonus %]]*TBL_Employees[[#This Row],[ Annual Salary]]</f>
        <v>0</v>
      </c>
      <c r="R359" t="s">
        <v>18</v>
      </c>
      <c r="S359" t="s">
        <v>24</v>
      </c>
      <c r="T359" s="1" t="s">
        <v>20</v>
      </c>
      <c r="U359" t="str">
        <f>IF(TBL_Employees[[#This Row],[Exit Date]]="","Employed","Resign")</f>
        <v>Employed</v>
      </c>
    </row>
    <row r="360" spans="1:21" x14ac:dyDescent="0.35">
      <c r="A360" t="s">
        <v>1710</v>
      </c>
      <c r="B360" t="s">
        <v>1711</v>
      </c>
      <c r="C360" t="s">
        <v>60</v>
      </c>
      <c r="D360" t="s">
        <v>14</v>
      </c>
      <c r="E360" t="s">
        <v>43</v>
      </c>
      <c r="F360" t="s">
        <v>16</v>
      </c>
      <c r="G360" t="s">
        <v>23</v>
      </c>
      <c r="H360">
        <v>37</v>
      </c>
      <c r="I360" s="1">
        <v>40657</v>
      </c>
      <c r="J360" s="9">
        <f>DAY(TBL_Employees[[#This Row],[Hire Date]])</f>
        <v>24</v>
      </c>
      <c r="K360" s="9">
        <f>MONTH(TBL_Employees[[#This Row],[Hire Date]])</f>
        <v>4</v>
      </c>
      <c r="L360" s="9" t="str">
        <f>UPPER(TEXT(DATE(2025,TBL_Employees[[#This Row],[Month]],1), "mmm"))</f>
        <v>APR</v>
      </c>
      <c r="M360" s="11">
        <f>YEAR(TBL_Employees[[#This Row],[Hire Date]])</f>
        <v>2011</v>
      </c>
      <c r="N360" s="2">
        <v>131183</v>
      </c>
      <c r="O360" s="2" t="str">
        <f>IF(TBL_Employees[[#This Row],[ Annual Salary]]&lt;70000,"Low Income",IF(AND(TBL_Employees[[#This Row],[ Annual Salary]]&gt;=70000,TBL_Employees[[#This Row],[ Annual Salary]]&lt;=140000),"Middle Income","High Income" ))</f>
        <v>Middle Income</v>
      </c>
      <c r="P360" s="3">
        <v>0.14000000000000001</v>
      </c>
      <c r="Q360" s="13">
        <f>TBL_Employees[[#This Row],[Bonus %]]*TBL_Employees[[#This Row],[ Annual Salary]]</f>
        <v>18365.620000000003</v>
      </c>
      <c r="R360" t="s">
        <v>32</v>
      </c>
      <c r="S360" t="s">
        <v>73</v>
      </c>
      <c r="T360" s="1">
        <v>42445</v>
      </c>
      <c r="U360" t="str">
        <f>IF(TBL_Employees[[#This Row],[Exit Date]]="","Employed","Resign")</f>
        <v>Resign</v>
      </c>
    </row>
    <row r="361" spans="1:21" x14ac:dyDescent="0.35">
      <c r="A361" t="s">
        <v>1739</v>
      </c>
      <c r="B361" t="s">
        <v>1740</v>
      </c>
      <c r="C361" t="s">
        <v>13</v>
      </c>
      <c r="D361" t="s">
        <v>14</v>
      </c>
      <c r="E361" t="s">
        <v>31</v>
      </c>
      <c r="F361" t="s">
        <v>27</v>
      </c>
      <c r="G361" t="s">
        <v>50</v>
      </c>
      <c r="H361">
        <v>29</v>
      </c>
      <c r="I361" s="1">
        <v>43439</v>
      </c>
      <c r="J361" s="9">
        <f>DAY(TBL_Employees[[#This Row],[Hire Date]])</f>
        <v>5</v>
      </c>
      <c r="K361" s="9">
        <f>MONTH(TBL_Employees[[#This Row],[Hire Date]])</f>
        <v>12</v>
      </c>
      <c r="L361" s="9" t="str">
        <f>UPPER(TEXT(DATE(2025,TBL_Employees[[#This Row],[Month]],1), "mmm"))</f>
        <v>DEC</v>
      </c>
      <c r="M361" s="11">
        <f>YEAR(TBL_Employees[[#This Row],[Hire Date]])</f>
        <v>2018</v>
      </c>
      <c r="N361" s="2">
        <v>199504</v>
      </c>
      <c r="O361" s="2" t="str">
        <f>IF(TBL_Employees[[#This Row],[ Annual Salary]]&lt;70000,"Low Income",IF(AND(TBL_Employees[[#This Row],[ Annual Salary]]&gt;=70000,TBL_Employees[[#This Row],[ Annual Salary]]&lt;=140000),"Middle Income","High Income" ))</f>
        <v>High Income</v>
      </c>
      <c r="P361" s="3">
        <v>0.3</v>
      </c>
      <c r="Q361" s="13">
        <f>TBL_Employees[[#This Row],[Bonus %]]*TBL_Employees[[#This Row],[ Annual Salary]]</f>
        <v>59851.199999999997</v>
      </c>
      <c r="R361" t="s">
        <v>18</v>
      </c>
      <c r="S361" t="s">
        <v>24</v>
      </c>
      <c r="T361" s="1" t="s">
        <v>20</v>
      </c>
      <c r="U361" t="str">
        <f>IF(TBL_Employees[[#This Row],[Exit Date]]="","Employed","Resign")</f>
        <v>Employed</v>
      </c>
    </row>
    <row r="362" spans="1:21" x14ac:dyDescent="0.35">
      <c r="A362" t="s">
        <v>1780</v>
      </c>
      <c r="B362" t="s">
        <v>1781</v>
      </c>
      <c r="C362" t="s">
        <v>63</v>
      </c>
      <c r="D362" t="s">
        <v>14</v>
      </c>
      <c r="E362" t="s">
        <v>15</v>
      </c>
      <c r="F362" t="s">
        <v>16</v>
      </c>
      <c r="G362" t="s">
        <v>50</v>
      </c>
      <c r="H362">
        <v>25</v>
      </c>
      <c r="I362" s="1">
        <v>44024</v>
      </c>
      <c r="J362" s="9">
        <f>DAY(TBL_Employees[[#This Row],[Hire Date]])</f>
        <v>12</v>
      </c>
      <c r="K362" s="9">
        <f>MONTH(TBL_Employees[[#This Row],[Hire Date]])</f>
        <v>7</v>
      </c>
      <c r="L362" s="9" t="str">
        <f>UPPER(TEXT(DATE(2025,TBL_Employees[[#This Row],[Month]],1), "mmm"))</f>
        <v>JUL</v>
      </c>
      <c r="M362" s="11">
        <f>YEAR(TBL_Employees[[#This Row],[Hire Date]])</f>
        <v>2020</v>
      </c>
      <c r="N362" s="2">
        <v>56565</v>
      </c>
      <c r="O362" s="2" t="str">
        <f>IF(TBL_Employees[[#This Row],[ Annual Salary]]&lt;70000,"Low Income",IF(AND(TBL_Employees[[#This Row],[ Annual Salary]]&gt;=70000,TBL_Employees[[#This Row],[ Annual Salary]]&lt;=140000),"Middle Income","High Income" ))</f>
        <v>Low Income</v>
      </c>
      <c r="P362" s="3">
        <v>0</v>
      </c>
      <c r="Q362" s="13">
        <f>TBL_Employees[[#This Row],[Bonus %]]*TBL_Employees[[#This Row],[ Annual Salary]]</f>
        <v>0</v>
      </c>
      <c r="R362" t="s">
        <v>51</v>
      </c>
      <c r="S362" t="s">
        <v>52</v>
      </c>
      <c r="T362" s="1" t="s">
        <v>20</v>
      </c>
      <c r="U362" t="str">
        <f>IF(TBL_Employees[[#This Row],[Exit Date]]="","Employed","Resign")</f>
        <v>Employed</v>
      </c>
    </row>
    <row r="363" spans="1:21" x14ac:dyDescent="0.35">
      <c r="A363" t="s">
        <v>1801</v>
      </c>
      <c r="B363" t="s">
        <v>1802</v>
      </c>
      <c r="C363" t="s">
        <v>39</v>
      </c>
      <c r="D363" t="s">
        <v>14</v>
      </c>
      <c r="E363" t="s">
        <v>31</v>
      </c>
      <c r="F363" t="s">
        <v>27</v>
      </c>
      <c r="G363" t="s">
        <v>17</v>
      </c>
      <c r="H363">
        <v>41</v>
      </c>
      <c r="I363" s="1">
        <v>43600</v>
      </c>
      <c r="J363" s="9">
        <f>DAY(TBL_Employees[[#This Row],[Hire Date]])</f>
        <v>15</v>
      </c>
      <c r="K363" s="9">
        <f>MONTH(TBL_Employees[[#This Row],[Hire Date]])</f>
        <v>5</v>
      </c>
      <c r="L363" s="9" t="str">
        <f>UPPER(TEXT(DATE(2025,TBL_Employees[[#This Row],[Month]],1), "mmm"))</f>
        <v>MAY</v>
      </c>
      <c r="M363" s="11">
        <f>YEAR(TBL_Employees[[#This Row],[Hire Date]])</f>
        <v>2019</v>
      </c>
      <c r="N363" s="2">
        <v>174415</v>
      </c>
      <c r="O363" s="2" t="str">
        <f>IF(TBL_Employees[[#This Row],[ Annual Salary]]&lt;70000,"Low Income",IF(AND(TBL_Employees[[#This Row],[ Annual Salary]]&gt;=70000,TBL_Employees[[#This Row],[ Annual Salary]]&lt;=140000),"Middle Income","High Income" ))</f>
        <v>High Income</v>
      </c>
      <c r="P363" s="3">
        <v>0.23</v>
      </c>
      <c r="Q363" s="13">
        <f>TBL_Employees[[#This Row],[Bonus %]]*TBL_Employees[[#This Row],[ Annual Salary]]</f>
        <v>40115.450000000004</v>
      </c>
      <c r="R363" t="s">
        <v>18</v>
      </c>
      <c r="S363" t="s">
        <v>44</v>
      </c>
      <c r="T363" s="1" t="s">
        <v>20</v>
      </c>
      <c r="U363" t="str">
        <f>IF(TBL_Employees[[#This Row],[Exit Date]]="","Employed","Resign")</f>
        <v>Employed</v>
      </c>
    </row>
    <row r="364" spans="1:21" x14ac:dyDescent="0.35">
      <c r="A364" t="s">
        <v>204</v>
      </c>
      <c r="B364" t="s">
        <v>984</v>
      </c>
      <c r="C364" t="s">
        <v>60</v>
      </c>
      <c r="D364" t="s">
        <v>14</v>
      </c>
      <c r="E364" t="s">
        <v>35</v>
      </c>
      <c r="F364" t="s">
        <v>16</v>
      </c>
      <c r="G364" t="s">
        <v>23</v>
      </c>
      <c r="H364">
        <v>42</v>
      </c>
      <c r="I364" s="1">
        <v>40620</v>
      </c>
      <c r="J364" s="9">
        <f>DAY(TBL_Employees[[#This Row],[Hire Date]])</f>
        <v>18</v>
      </c>
      <c r="K364" s="9">
        <f>MONTH(TBL_Employees[[#This Row],[Hire Date]])</f>
        <v>3</v>
      </c>
      <c r="L364" s="9" t="str">
        <f>UPPER(TEXT(DATE(2025,TBL_Employees[[#This Row],[Month]],1), "mmm"))</f>
        <v>MAR</v>
      </c>
      <c r="M364" s="11">
        <f>YEAR(TBL_Employees[[#This Row],[Hire Date]])</f>
        <v>2011</v>
      </c>
      <c r="N364" s="2">
        <v>150034</v>
      </c>
      <c r="O364" s="2" t="str">
        <f>IF(TBL_Employees[[#This Row],[ Annual Salary]]&lt;70000,"Low Income",IF(AND(TBL_Employees[[#This Row],[ Annual Salary]]&gt;=70000,TBL_Employees[[#This Row],[ Annual Salary]]&lt;=140000),"Middle Income","High Income" ))</f>
        <v>High Income</v>
      </c>
      <c r="P364" s="3">
        <v>0.12</v>
      </c>
      <c r="Q364" s="13">
        <f>TBL_Employees[[#This Row],[Bonus %]]*TBL_Employees[[#This Row],[ Annual Salary]]</f>
        <v>18004.079999999998</v>
      </c>
      <c r="R364" t="s">
        <v>32</v>
      </c>
      <c r="S364" t="s">
        <v>59</v>
      </c>
      <c r="T364" s="1" t="s">
        <v>20</v>
      </c>
      <c r="U364" t="str">
        <f>IF(TBL_Employees[[#This Row],[Exit Date]]="","Employed","Resign")</f>
        <v>Employed</v>
      </c>
    </row>
    <row r="365" spans="1:21" x14ac:dyDescent="0.35">
      <c r="A365" t="s">
        <v>1844</v>
      </c>
      <c r="B365" t="s">
        <v>1845</v>
      </c>
      <c r="C365" t="s">
        <v>63</v>
      </c>
      <c r="D365" t="s">
        <v>14</v>
      </c>
      <c r="E365" t="s">
        <v>15</v>
      </c>
      <c r="F365" t="s">
        <v>16</v>
      </c>
      <c r="G365" t="s">
        <v>50</v>
      </c>
      <c r="H365">
        <v>45</v>
      </c>
      <c r="I365" s="1">
        <v>41127</v>
      </c>
      <c r="J365" s="9">
        <f>DAY(TBL_Employees[[#This Row],[Hire Date]])</f>
        <v>6</v>
      </c>
      <c r="K365" s="9">
        <f>MONTH(TBL_Employees[[#This Row],[Hire Date]])</f>
        <v>8</v>
      </c>
      <c r="L365" s="9" t="str">
        <f>UPPER(TEXT(DATE(2025,TBL_Employees[[#This Row],[Month]],1), "mmm"))</f>
        <v>AUG</v>
      </c>
      <c r="M365" s="11">
        <f>YEAR(TBL_Employees[[#This Row],[Hire Date]])</f>
        <v>2012</v>
      </c>
      <c r="N365" s="2">
        <v>58586</v>
      </c>
      <c r="O365" s="2" t="str">
        <f>IF(TBL_Employees[[#This Row],[ Annual Salary]]&lt;70000,"Low Income",IF(AND(TBL_Employees[[#This Row],[ Annual Salary]]&gt;=70000,TBL_Employees[[#This Row],[ Annual Salary]]&lt;=140000),"Middle Income","High Income" ))</f>
        <v>Low Income</v>
      </c>
      <c r="P365" s="3">
        <v>0</v>
      </c>
      <c r="Q365" s="13">
        <f>TBL_Employees[[#This Row],[Bonus %]]*TBL_Employees[[#This Row],[ Annual Salary]]</f>
        <v>0</v>
      </c>
      <c r="R365" t="s">
        <v>51</v>
      </c>
      <c r="S365" t="s">
        <v>52</v>
      </c>
      <c r="T365" s="1" t="s">
        <v>20</v>
      </c>
      <c r="U365" t="str">
        <f>IF(TBL_Employees[[#This Row],[Exit Date]]="","Employed","Resign")</f>
        <v>Employed</v>
      </c>
    </row>
    <row r="366" spans="1:21" x14ac:dyDescent="0.35">
      <c r="A366" t="s">
        <v>1851</v>
      </c>
      <c r="B366" t="s">
        <v>1852</v>
      </c>
      <c r="C366" t="s">
        <v>39</v>
      </c>
      <c r="D366" t="s">
        <v>14</v>
      </c>
      <c r="E366" t="s">
        <v>31</v>
      </c>
      <c r="F366" t="s">
        <v>27</v>
      </c>
      <c r="G366" t="s">
        <v>50</v>
      </c>
      <c r="H366">
        <v>31</v>
      </c>
      <c r="I366" s="1">
        <v>42957</v>
      </c>
      <c r="J366" s="9">
        <f>DAY(TBL_Employees[[#This Row],[Hire Date]])</f>
        <v>10</v>
      </c>
      <c r="K366" s="9">
        <f>MONTH(TBL_Employees[[#This Row],[Hire Date]])</f>
        <v>8</v>
      </c>
      <c r="L366" s="9" t="str">
        <f>UPPER(TEXT(DATE(2025,TBL_Employees[[#This Row],[Month]],1), "mmm"))</f>
        <v>AUG</v>
      </c>
      <c r="M366" s="11">
        <f>YEAR(TBL_Employees[[#This Row],[Hire Date]])</f>
        <v>2017</v>
      </c>
      <c r="N366" s="2">
        <v>156931</v>
      </c>
      <c r="O366" s="2" t="str">
        <f>IF(TBL_Employees[[#This Row],[ Annual Salary]]&lt;70000,"Low Income",IF(AND(TBL_Employees[[#This Row],[ Annual Salary]]&gt;=70000,TBL_Employees[[#This Row],[ Annual Salary]]&lt;=140000),"Middle Income","High Income" ))</f>
        <v>High Income</v>
      </c>
      <c r="P366" s="3">
        <v>0.28000000000000003</v>
      </c>
      <c r="Q366" s="13">
        <f>TBL_Employees[[#This Row],[Bonus %]]*TBL_Employees[[#This Row],[ Annual Salary]]</f>
        <v>43940.680000000008</v>
      </c>
      <c r="R366" t="s">
        <v>18</v>
      </c>
      <c r="S366" t="s">
        <v>62</v>
      </c>
      <c r="T366" s="1" t="s">
        <v>20</v>
      </c>
      <c r="U366" t="str">
        <f>IF(TBL_Employees[[#This Row],[Exit Date]]="","Employed","Resign")</f>
        <v>Employed</v>
      </c>
    </row>
    <row r="367" spans="1:21" x14ac:dyDescent="0.35">
      <c r="A367" t="s">
        <v>1872</v>
      </c>
      <c r="B367" t="s">
        <v>1873</v>
      </c>
      <c r="C367" t="s">
        <v>13</v>
      </c>
      <c r="D367" t="s">
        <v>14</v>
      </c>
      <c r="E367" t="s">
        <v>31</v>
      </c>
      <c r="F367" t="s">
        <v>27</v>
      </c>
      <c r="G367" t="s">
        <v>17</v>
      </c>
      <c r="H367">
        <v>36</v>
      </c>
      <c r="I367" s="1">
        <v>39830</v>
      </c>
      <c r="J367" s="9">
        <f>DAY(TBL_Employees[[#This Row],[Hire Date]])</f>
        <v>17</v>
      </c>
      <c r="K367" s="9">
        <f>MONTH(TBL_Employees[[#This Row],[Hire Date]])</f>
        <v>1</v>
      </c>
      <c r="L367" s="9" t="str">
        <f>UPPER(TEXT(DATE(2025,TBL_Employees[[#This Row],[Month]],1), "mmm"))</f>
        <v>JAN</v>
      </c>
      <c r="M367" s="11">
        <f>YEAR(TBL_Employees[[#This Row],[Hire Date]])</f>
        <v>2009</v>
      </c>
      <c r="N367" s="2">
        <v>238236</v>
      </c>
      <c r="O367" s="2" t="str">
        <f>IF(TBL_Employees[[#This Row],[ Annual Salary]]&lt;70000,"Low Income",IF(AND(TBL_Employees[[#This Row],[ Annual Salary]]&gt;=70000,TBL_Employees[[#This Row],[ Annual Salary]]&lt;=140000),"Middle Income","High Income" ))</f>
        <v>High Income</v>
      </c>
      <c r="P367" s="3">
        <v>0.31</v>
      </c>
      <c r="Q367" s="13">
        <f>TBL_Employees[[#This Row],[Bonus %]]*TBL_Employees[[#This Row],[ Annual Salary]]</f>
        <v>73853.16</v>
      </c>
      <c r="R367" t="s">
        <v>18</v>
      </c>
      <c r="S367" t="s">
        <v>62</v>
      </c>
      <c r="T367" s="1" t="s">
        <v>20</v>
      </c>
      <c r="U367" t="str">
        <f>IF(TBL_Employees[[#This Row],[Exit Date]]="","Employed","Resign")</f>
        <v>Employed</v>
      </c>
    </row>
    <row r="368" spans="1:21" x14ac:dyDescent="0.35">
      <c r="A368" t="s">
        <v>1874</v>
      </c>
      <c r="B368" t="s">
        <v>1875</v>
      </c>
      <c r="C368" t="s">
        <v>39</v>
      </c>
      <c r="D368" t="s">
        <v>14</v>
      </c>
      <c r="E368" t="s">
        <v>31</v>
      </c>
      <c r="F368" t="s">
        <v>16</v>
      </c>
      <c r="G368" t="s">
        <v>17</v>
      </c>
      <c r="H368">
        <v>64</v>
      </c>
      <c r="I368" s="1">
        <v>41264</v>
      </c>
      <c r="J368" s="9">
        <f>DAY(TBL_Employees[[#This Row],[Hire Date]])</f>
        <v>21</v>
      </c>
      <c r="K368" s="9">
        <f>MONTH(TBL_Employees[[#This Row],[Hire Date]])</f>
        <v>12</v>
      </c>
      <c r="L368" s="9" t="str">
        <f>UPPER(TEXT(DATE(2025,TBL_Employees[[#This Row],[Month]],1), "mmm"))</f>
        <v>DEC</v>
      </c>
      <c r="M368" s="11">
        <f>YEAR(TBL_Employees[[#This Row],[Hire Date]])</f>
        <v>2012</v>
      </c>
      <c r="N368" s="2">
        <v>153253</v>
      </c>
      <c r="O368" s="2" t="str">
        <f>IF(TBL_Employees[[#This Row],[ Annual Salary]]&lt;70000,"Low Income",IF(AND(TBL_Employees[[#This Row],[ Annual Salary]]&gt;=70000,TBL_Employees[[#This Row],[ Annual Salary]]&lt;=140000),"Middle Income","High Income" ))</f>
        <v>High Income</v>
      </c>
      <c r="P368" s="3">
        <v>0.24</v>
      </c>
      <c r="Q368" s="13">
        <f>TBL_Employees[[#This Row],[Bonus %]]*TBL_Employees[[#This Row],[ Annual Salary]]</f>
        <v>36780.720000000001</v>
      </c>
      <c r="R368" t="s">
        <v>18</v>
      </c>
      <c r="S368" t="s">
        <v>24</v>
      </c>
      <c r="T368" s="1" t="s">
        <v>20</v>
      </c>
      <c r="U368" t="str">
        <f>IF(TBL_Employees[[#This Row],[Exit Date]]="","Employed","Resign")</f>
        <v>Employed</v>
      </c>
    </row>
    <row r="369" spans="1:21" x14ac:dyDescent="0.35">
      <c r="A369" t="s">
        <v>324</v>
      </c>
      <c r="B369" t="s">
        <v>1897</v>
      </c>
      <c r="C369" t="s">
        <v>61</v>
      </c>
      <c r="D369" t="s">
        <v>14</v>
      </c>
      <c r="E369" t="s">
        <v>31</v>
      </c>
      <c r="F369" t="s">
        <v>16</v>
      </c>
      <c r="G369" t="s">
        <v>23</v>
      </c>
      <c r="H369">
        <v>61</v>
      </c>
      <c r="I369" s="1">
        <v>40092</v>
      </c>
      <c r="J369" s="9">
        <f>DAY(TBL_Employees[[#This Row],[Hire Date]])</f>
        <v>6</v>
      </c>
      <c r="K369" s="9">
        <f>MONTH(TBL_Employees[[#This Row],[Hire Date]])</f>
        <v>10</v>
      </c>
      <c r="L369" s="9" t="str">
        <f>UPPER(TEXT(DATE(2025,TBL_Employees[[#This Row],[Month]],1), "mmm"))</f>
        <v>OCT</v>
      </c>
      <c r="M369" s="11">
        <f>YEAR(TBL_Employees[[#This Row],[Hire Date]])</f>
        <v>2009</v>
      </c>
      <c r="N369" s="2">
        <v>103096</v>
      </c>
      <c r="O369" s="2" t="str">
        <f>IF(TBL_Employees[[#This Row],[ Annual Salary]]&lt;70000,"Low Income",IF(AND(TBL_Employees[[#This Row],[ Annual Salary]]&gt;=70000,TBL_Employees[[#This Row],[ Annual Salary]]&lt;=140000),"Middle Income","High Income" ))</f>
        <v>Middle Income</v>
      </c>
      <c r="P369" s="3">
        <v>7.0000000000000007E-2</v>
      </c>
      <c r="Q369" s="13">
        <f>TBL_Employees[[#This Row],[Bonus %]]*TBL_Employees[[#This Row],[ Annual Salary]]</f>
        <v>7216.72</v>
      </c>
      <c r="R369" t="s">
        <v>32</v>
      </c>
      <c r="S369" t="s">
        <v>59</v>
      </c>
      <c r="T369" s="1" t="s">
        <v>20</v>
      </c>
      <c r="U369" t="str">
        <f>IF(TBL_Employees[[#This Row],[Exit Date]]="","Employed","Resign")</f>
        <v>Employed</v>
      </c>
    </row>
    <row r="370" spans="1:21" x14ac:dyDescent="0.35">
      <c r="A370" t="s">
        <v>398</v>
      </c>
      <c r="B370" t="s">
        <v>1902</v>
      </c>
      <c r="C370" t="s">
        <v>61</v>
      </c>
      <c r="D370" t="s">
        <v>14</v>
      </c>
      <c r="E370" t="s">
        <v>35</v>
      </c>
      <c r="F370" t="s">
        <v>27</v>
      </c>
      <c r="G370" t="s">
        <v>17</v>
      </c>
      <c r="H370">
        <v>32</v>
      </c>
      <c r="I370" s="1">
        <v>43936</v>
      </c>
      <c r="J370" s="9">
        <f>DAY(TBL_Employees[[#This Row],[Hire Date]])</f>
        <v>15</v>
      </c>
      <c r="K370" s="9">
        <f>MONTH(TBL_Employees[[#This Row],[Hire Date]])</f>
        <v>4</v>
      </c>
      <c r="L370" s="9" t="str">
        <f>UPPER(TEXT(DATE(2025,TBL_Employees[[#This Row],[Month]],1), "mmm"))</f>
        <v>APR</v>
      </c>
      <c r="M370" s="11">
        <f>YEAR(TBL_Employees[[#This Row],[Hire Date]])</f>
        <v>2020</v>
      </c>
      <c r="N370" s="2">
        <v>126671</v>
      </c>
      <c r="O370" s="2" t="str">
        <f>IF(TBL_Employees[[#This Row],[ Annual Salary]]&lt;70000,"Low Income",IF(AND(TBL_Employees[[#This Row],[ Annual Salary]]&gt;=70000,TBL_Employees[[#This Row],[ Annual Salary]]&lt;=140000),"Middle Income","High Income" ))</f>
        <v>Middle Income</v>
      </c>
      <c r="P370" s="3">
        <v>0.09</v>
      </c>
      <c r="Q370" s="13">
        <f>TBL_Employees[[#This Row],[Bonus %]]*TBL_Employees[[#This Row],[ Annual Salary]]</f>
        <v>11400.39</v>
      </c>
      <c r="R370" t="s">
        <v>18</v>
      </c>
      <c r="S370" t="s">
        <v>44</v>
      </c>
      <c r="T370" s="1" t="s">
        <v>20</v>
      </c>
      <c r="U370" t="str">
        <f>IF(TBL_Employees[[#This Row],[Exit Date]]="","Employed","Resign")</f>
        <v>Employed</v>
      </c>
    </row>
    <row r="371" spans="1:21" x14ac:dyDescent="0.35">
      <c r="A371" t="s">
        <v>1905</v>
      </c>
      <c r="B371" t="s">
        <v>1906</v>
      </c>
      <c r="C371" t="s">
        <v>63</v>
      </c>
      <c r="D371" t="s">
        <v>14</v>
      </c>
      <c r="E371" t="s">
        <v>35</v>
      </c>
      <c r="F371" t="s">
        <v>27</v>
      </c>
      <c r="G371" t="s">
        <v>50</v>
      </c>
      <c r="H371">
        <v>39</v>
      </c>
      <c r="I371" s="1">
        <v>39708</v>
      </c>
      <c r="J371" s="9">
        <f>DAY(TBL_Employees[[#This Row],[Hire Date]])</f>
        <v>17</v>
      </c>
      <c r="K371" s="9">
        <f>MONTH(TBL_Employees[[#This Row],[Hire Date]])</f>
        <v>9</v>
      </c>
      <c r="L371" s="9" t="str">
        <f>UPPER(TEXT(DATE(2025,TBL_Employees[[#This Row],[Month]],1), "mmm"))</f>
        <v>SEP</v>
      </c>
      <c r="M371" s="11">
        <f>YEAR(TBL_Employees[[#This Row],[Hire Date]])</f>
        <v>2008</v>
      </c>
      <c r="N371" s="2">
        <v>62861</v>
      </c>
      <c r="O371" s="2" t="str">
        <f>IF(TBL_Employees[[#This Row],[ Annual Salary]]&lt;70000,"Low Income",IF(AND(TBL_Employees[[#This Row],[ Annual Salary]]&gt;=70000,TBL_Employees[[#This Row],[ Annual Salary]]&lt;=140000),"Middle Income","High Income" ))</f>
        <v>Low Income</v>
      </c>
      <c r="P371" s="3">
        <v>0</v>
      </c>
      <c r="Q371" s="13">
        <f>TBL_Employees[[#This Row],[Bonus %]]*TBL_Employees[[#This Row],[ Annual Salary]]</f>
        <v>0</v>
      </c>
      <c r="R371" t="s">
        <v>18</v>
      </c>
      <c r="S371" t="s">
        <v>62</v>
      </c>
      <c r="T371" s="1" t="s">
        <v>20</v>
      </c>
      <c r="U371" t="str">
        <f>IF(TBL_Employees[[#This Row],[Exit Date]]="","Employed","Resign")</f>
        <v>Employed</v>
      </c>
    </row>
    <row r="372" spans="1:21" x14ac:dyDescent="0.35">
      <c r="A372" t="s">
        <v>1599</v>
      </c>
      <c r="B372" t="s">
        <v>1915</v>
      </c>
      <c r="C372" t="s">
        <v>61</v>
      </c>
      <c r="D372" t="s">
        <v>14</v>
      </c>
      <c r="E372" t="s">
        <v>35</v>
      </c>
      <c r="F372" t="s">
        <v>27</v>
      </c>
      <c r="G372" t="s">
        <v>23</v>
      </c>
      <c r="H372">
        <v>52</v>
      </c>
      <c r="I372" s="1">
        <v>36523</v>
      </c>
      <c r="J372" s="9">
        <f>DAY(TBL_Employees[[#This Row],[Hire Date]])</f>
        <v>29</v>
      </c>
      <c r="K372" s="9">
        <f>MONTH(TBL_Employees[[#This Row],[Hire Date]])</f>
        <v>12</v>
      </c>
      <c r="L372" s="9" t="str">
        <f>UPPER(TEXT(DATE(2025,TBL_Employees[[#This Row],[Month]],1), "mmm"))</f>
        <v>DEC</v>
      </c>
      <c r="M372" s="11">
        <f>YEAR(TBL_Employees[[#This Row],[Hire Date]])</f>
        <v>1999</v>
      </c>
      <c r="N372" s="2">
        <v>116527</v>
      </c>
      <c r="O372" s="2" t="str">
        <f>IF(TBL_Employees[[#This Row],[ Annual Salary]]&lt;70000,"Low Income",IF(AND(TBL_Employees[[#This Row],[ Annual Salary]]&gt;=70000,TBL_Employees[[#This Row],[ Annual Salary]]&lt;=140000),"Middle Income","High Income" ))</f>
        <v>Middle Income</v>
      </c>
      <c r="P372" s="3">
        <v>7.0000000000000007E-2</v>
      </c>
      <c r="Q372" s="13">
        <f>TBL_Employees[[#This Row],[Bonus %]]*TBL_Employees[[#This Row],[ Annual Salary]]</f>
        <v>8156.89</v>
      </c>
      <c r="R372" t="s">
        <v>18</v>
      </c>
      <c r="S372" t="s">
        <v>38</v>
      </c>
      <c r="T372" s="1" t="s">
        <v>20</v>
      </c>
      <c r="U372" t="str">
        <f>IF(TBL_Employees[[#This Row],[Exit Date]]="","Employed","Resign")</f>
        <v>Employed</v>
      </c>
    </row>
    <row r="373" spans="1:21" x14ac:dyDescent="0.35">
      <c r="A373" t="s">
        <v>518</v>
      </c>
      <c r="B373" t="s">
        <v>1957</v>
      </c>
      <c r="C373" t="s">
        <v>39</v>
      </c>
      <c r="D373" t="s">
        <v>14</v>
      </c>
      <c r="E373" t="s">
        <v>31</v>
      </c>
      <c r="F373" t="s">
        <v>27</v>
      </c>
      <c r="G373" t="s">
        <v>23</v>
      </c>
      <c r="H373">
        <v>60</v>
      </c>
      <c r="I373" s="1">
        <v>42891</v>
      </c>
      <c r="J373" s="9">
        <f>DAY(TBL_Employees[[#This Row],[Hire Date]])</f>
        <v>5</v>
      </c>
      <c r="K373" s="9">
        <f>MONTH(TBL_Employees[[#This Row],[Hire Date]])</f>
        <v>6</v>
      </c>
      <c r="L373" s="9" t="str">
        <f>UPPER(TEXT(DATE(2025,TBL_Employees[[#This Row],[Month]],1), "mmm"))</f>
        <v>JUN</v>
      </c>
      <c r="M373" s="11">
        <f>YEAR(TBL_Employees[[#This Row],[Hire Date]])</f>
        <v>2017</v>
      </c>
      <c r="N373" s="2">
        <v>158898</v>
      </c>
      <c r="O373" s="2" t="str">
        <f>IF(TBL_Employees[[#This Row],[ Annual Salary]]&lt;70000,"Low Income",IF(AND(TBL_Employees[[#This Row],[ Annual Salary]]&gt;=70000,TBL_Employees[[#This Row],[ Annual Salary]]&lt;=140000),"Middle Income","High Income" ))</f>
        <v>High Income</v>
      </c>
      <c r="P373" s="3">
        <v>0.18</v>
      </c>
      <c r="Q373" s="13">
        <f>TBL_Employees[[#This Row],[Bonus %]]*TBL_Employees[[#This Row],[ Annual Salary]]</f>
        <v>28601.64</v>
      </c>
      <c r="R373" t="s">
        <v>18</v>
      </c>
      <c r="S373" t="s">
        <v>44</v>
      </c>
      <c r="T373" s="1" t="s">
        <v>20</v>
      </c>
      <c r="U373" t="str">
        <f>IF(TBL_Employees[[#This Row],[Exit Date]]="","Employed","Resign")</f>
        <v>Employed</v>
      </c>
    </row>
    <row r="374" spans="1:21" x14ac:dyDescent="0.35">
      <c r="A374" t="s">
        <v>1974</v>
      </c>
      <c r="B374" t="s">
        <v>1975</v>
      </c>
      <c r="C374" t="s">
        <v>67</v>
      </c>
      <c r="D374" t="s">
        <v>14</v>
      </c>
      <c r="E374" t="s">
        <v>43</v>
      </c>
      <c r="F374" t="s">
        <v>16</v>
      </c>
      <c r="G374" t="s">
        <v>23</v>
      </c>
      <c r="H374">
        <v>44</v>
      </c>
      <c r="I374" s="1">
        <v>40329</v>
      </c>
      <c r="J374" s="9">
        <f>DAY(TBL_Employees[[#This Row],[Hire Date]])</f>
        <v>31</v>
      </c>
      <c r="K374" s="9">
        <f>MONTH(TBL_Employees[[#This Row],[Hire Date]])</f>
        <v>5</v>
      </c>
      <c r="L374" s="9" t="str">
        <f>UPPER(TEXT(DATE(2025,TBL_Employees[[#This Row],[Month]],1), "mmm"))</f>
        <v>MAY</v>
      </c>
      <c r="M374" s="11">
        <f>YEAR(TBL_Employees[[#This Row],[Hire Date]])</f>
        <v>2010</v>
      </c>
      <c r="N374" s="2">
        <v>47387</v>
      </c>
      <c r="O374" s="2" t="str">
        <f>IF(TBL_Employees[[#This Row],[ Annual Salary]]&lt;70000,"Low Income",IF(AND(TBL_Employees[[#This Row],[ Annual Salary]]&gt;=70000,TBL_Employees[[#This Row],[ Annual Salary]]&lt;=140000),"Middle Income","High Income" ))</f>
        <v>Low Income</v>
      </c>
      <c r="P374" s="3">
        <v>0</v>
      </c>
      <c r="Q374" s="13">
        <f>TBL_Employees[[#This Row],[Bonus %]]*TBL_Employees[[#This Row],[ Annual Salary]]</f>
        <v>0</v>
      </c>
      <c r="R374" t="s">
        <v>32</v>
      </c>
      <c r="S374" t="s">
        <v>33</v>
      </c>
      <c r="T374" s="1">
        <v>43108</v>
      </c>
      <c r="U374" t="str">
        <f>IF(TBL_Employees[[#This Row],[Exit Date]]="","Employed","Resign")</f>
        <v>Resign</v>
      </c>
    </row>
    <row r="375" spans="1:21" x14ac:dyDescent="0.35">
      <c r="A375" t="s">
        <v>1978</v>
      </c>
      <c r="B375" t="s">
        <v>1979</v>
      </c>
      <c r="C375" t="s">
        <v>41</v>
      </c>
      <c r="D375" t="s">
        <v>14</v>
      </c>
      <c r="E375" t="s">
        <v>43</v>
      </c>
      <c r="F375" t="s">
        <v>16</v>
      </c>
      <c r="G375" t="s">
        <v>23</v>
      </c>
      <c r="H375">
        <v>33</v>
      </c>
      <c r="I375" s="1">
        <v>40936</v>
      </c>
      <c r="J375" s="9">
        <f>DAY(TBL_Employees[[#This Row],[Hire Date]])</f>
        <v>28</v>
      </c>
      <c r="K375" s="9">
        <f>MONTH(TBL_Employees[[#This Row],[Hire Date]])</f>
        <v>1</v>
      </c>
      <c r="L375" s="9" t="str">
        <f>UPPER(TEXT(DATE(2025,TBL_Employees[[#This Row],[Month]],1), "mmm"))</f>
        <v>JAN</v>
      </c>
      <c r="M375" s="11">
        <f>YEAR(TBL_Employees[[#This Row],[Hire Date]])</f>
        <v>2012</v>
      </c>
      <c r="N375" s="2">
        <v>95960</v>
      </c>
      <c r="O375" s="2" t="str">
        <f>IF(TBL_Employees[[#This Row],[ Annual Salary]]&lt;70000,"Low Income",IF(AND(TBL_Employees[[#This Row],[ Annual Salary]]&gt;=70000,TBL_Employees[[#This Row],[ Annual Salary]]&lt;=140000),"Middle Income","High Income" ))</f>
        <v>Middle Income</v>
      </c>
      <c r="P375" s="3">
        <v>0</v>
      </c>
      <c r="Q375" s="13">
        <f>TBL_Employees[[#This Row],[Bonus %]]*TBL_Employees[[#This Row],[ Annual Salary]]</f>
        <v>0</v>
      </c>
      <c r="R375" t="s">
        <v>32</v>
      </c>
      <c r="S375" t="s">
        <v>33</v>
      </c>
      <c r="T375" s="1" t="s">
        <v>20</v>
      </c>
      <c r="U375" t="str">
        <f>IF(TBL_Employees[[#This Row],[Exit Date]]="","Employed","Resign")</f>
        <v>Employed</v>
      </c>
    </row>
    <row r="376" spans="1:21" x14ac:dyDescent="0.35">
      <c r="A376" t="s">
        <v>173</v>
      </c>
      <c r="B376" t="s">
        <v>423</v>
      </c>
      <c r="C376" t="s">
        <v>60</v>
      </c>
      <c r="D376" t="s">
        <v>22</v>
      </c>
      <c r="E376" t="s">
        <v>35</v>
      </c>
      <c r="F376" t="s">
        <v>16</v>
      </c>
      <c r="G376" t="s">
        <v>23</v>
      </c>
      <c r="H376">
        <v>36</v>
      </c>
      <c r="I376" s="1">
        <v>39855</v>
      </c>
      <c r="J376" s="9">
        <f>DAY(TBL_Employees[[#This Row],[Hire Date]])</f>
        <v>11</v>
      </c>
      <c r="K376" s="9">
        <f>MONTH(TBL_Employees[[#This Row],[Hire Date]])</f>
        <v>2</v>
      </c>
      <c r="L376" s="9" t="str">
        <f>UPPER(TEXT(DATE(2025,TBL_Employees[[#This Row],[Month]],1), "mmm"))</f>
        <v>FEB</v>
      </c>
      <c r="M376" s="11">
        <f>YEAR(TBL_Employees[[#This Row],[Hire Date]])</f>
        <v>2009</v>
      </c>
      <c r="N376" s="2">
        <v>157333</v>
      </c>
      <c r="O376" s="2" t="str">
        <f>IF(TBL_Employees[[#This Row],[ Annual Salary]]&lt;70000,"Low Income",IF(AND(TBL_Employees[[#This Row],[ Annual Salary]]&gt;=70000,TBL_Employees[[#This Row],[ Annual Salary]]&lt;=140000),"Middle Income","High Income" ))</f>
        <v>High Income</v>
      </c>
      <c r="P376" s="3">
        <v>0.15</v>
      </c>
      <c r="Q376" s="13">
        <f>TBL_Employees[[#This Row],[Bonus %]]*TBL_Employees[[#This Row],[ Annual Salary]]</f>
        <v>23599.95</v>
      </c>
      <c r="R376" t="s">
        <v>18</v>
      </c>
      <c r="S376" t="s">
        <v>44</v>
      </c>
      <c r="T376" s="1" t="s">
        <v>20</v>
      </c>
      <c r="U376" t="str">
        <f>IF(TBL_Employees[[#This Row],[Exit Date]]="","Employed","Resign")</f>
        <v>Employed</v>
      </c>
    </row>
    <row r="377" spans="1:21" x14ac:dyDescent="0.35">
      <c r="A377" t="s">
        <v>45</v>
      </c>
      <c r="B377" t="s">
        <v>426</v>
      </c>
      <c r="C377" t="s">
        <v>61</v>
      </c>
      <c r="D377" t="s">
        <v>22</v>
      </c>
      <c r="E377" t="s">
        <v>35</v>
      </c>
      <c r="F377" t="s">
        <v>27</v>
      </c>
      <c r="G377" t="s">
        <v>17</v>
      </c>
      <c r="H377">
        <v>59</v>
      </c>
      <c r="I377" s="1">
        <v>36233</v>
      </c>
      <c r="J377" s="9">
        <f>DAY(TBL_Employees[[#This Row],[Hire Date]])</f>
        <v>14</v>
      </c>
      <c r="K377" s="9">
        <f>MONTH(TBL_Employees[[#This Row],[Hire Date]])</f>
        <v>3</v>
      </c>
      <c r="L377" s="9" t="str">
        <f>UPPER(TEXT(DATE(2025,TBL_Employees[[#This Row],[Month]],1), "mmm"))</f>
        <v>MAR</v>
      </c>
      <c r="M377" s="11">
        <f>YEAR(TBL_Employees[[#This Row],[Hire Date]])</f>
        <v>1999</v>
      </c>
      <c r="N377" s="2">
        <v>105086</v>
      </c>
      <c r="O377" s="2" t="str">
        <f>IF(TBL_Employees[[#This Row],[ Annual Salary]]&lt;70000,"Low Income",IF(AND(TBL_Employees[[#This Row],[ Annual Salary]]&gt;=70000,TBL_Employees[[#This Row],[ Annual Salary]]&lt;=140000),"Middle Income","High Income" ))</f>
        <v>Middle Income</v>
      </c>
      <c r="P377" s="3">
        <v>0.09</v>
      </c>
      <c r="Q377" s="13">
        <f>TBL_Employees[[#This Row],[Bonus %]]*TBL_Employees[[#This Row],[ Annual Salary]]</f>
        <v>9457.74</v>
      </c>
      <c r="R377" t="s">
        <v>18</v>
      </c>
      <c r="S377" t="s">
        <v>24</v>
      </c>
      <c r="T377" s="1" t="s">
        <v>20</v>
      </c>
      <c r="U377" t="str">
        <f>IF(TBL_Employees[[#This Row],[Exit Date]]="","Employed","Resign")</f>
        <v>Employed</v>
      </c>
    </row>
    <row r="378" spans="1:21" x14ac:dyDescent="0.35">
      <c r="A378" t="s">
        <v>447</v>
      </c>
      <c r="B378" t="s">
        <v>448</v>
      </c>
      <c r="C378" t="s">
        <v>39</v>
      </c>
      <c r="D378" t="s">
        <v>22</v>
      </c>
      <c r="E378" t="s">
        <v>43</v>
      </c>
      <c r="F378" t="s">
        <v>27</v>
      </c>
      <c r="G378" t="s">
        <v>46</v>
      </c>
      <c r="H378">
        <v>41</v>
      </c>
      <c r="I378" s="1">
        <v>42111</v>
      </c>
      <c r="J378" s="9">
        <f>DAY(TBL_Employees[[#This Row],[Hire Date]])</f>
        <v>17</v>
      </c>
      <c r="K378" s="9">
        <f>MONTH(TBL_Employees[[#This Row],[Hire Date]])</f>
        <v>4</v>
      </c>
      <c r="L378" s="9" t="str">
        <f>UPPER(TEXT(DATE(2025,TBL_Employees[[#This Row],[Month]],1), "mmm"))</f>
        <v>APR</v>
      </c>
      <c r="M378" s="11">
        <f>YEAR(TBL_Employees[[#This Row],[Hire Date]])</f>
        <v>2015</v>
      </c>
      <c r="N378" s="2">
        <v>152239</v>
      </c>
      <c r="O378" s="2" t="str">
        <f>IF(TBL_Employees[[#This Row],[ Annual Salary]]&lt;70000,"Low Income",IF(AND(TBL_Employees[[#This Row],[ Annual Salary]]&gt;=70000,TBL_Employees[[#This Row],[ Annual Salary]]&lt;=140000),"Middle Income","High Income" ))</f>
        <v>High Income</v>
      </c>
      <c r="P378" s="3">
        <v>0.23</v>
      </c>
      <c r="Q378" s="13">
        <f>TBL_Employees[[#This Row],[Bonus %]]*TBL_Employees[[#This Row],[ Annual Salary]]</f>
        <v>35014.97</v>
      </c>
      <c r="R378" t="s">
        <v>18</v>
      </c>
      <c r="S378" t="s">
        <v>28</v>
      </c>
      <c r="T378" s="1" t="s">
        <v>20</v>
      </c>
      <c r="U378" t="str">
        <f>IF(TBL_Employees[[#This Row],[Exit Date]]="","Employed","Resign")</f>
        <v>Employed</v>
      </c>
    </row>
    <row r="379" spans="1:21" x14ac:dyDescent="0.35">
      <c r="A379" t="s">
        <v>332</v>
      </c>
      <c r="B379" t="s">
        <v>471</v>
      </c>
      <c r="C379" t="s">
        <v>76</v>
      </c>
      <c r="D379" t="s">
        <v>22</v>
      </c>
      <c r="E379" t="s">
        <v>43</v>
      </c>
      <c r="F379" t="s">
        <v>27</v>
      </c>
      <c r="G379" t="s">
        <v>23</v>
      </c>
      <c r="H379">
        <v>30</v>
      </c>
      <c r="I379" s="1">
        <v>42884</v>
      </c>
      <c r="J379" s="9">
        <f>DAY(TBL_Employees[[#This Row],[Hire Date]])</f>
        <v>29</v>
      </c>
      <c r="K379" s="9">
        <f>MONTH(TBL_Employees[[#This Row],[Hire Date]])</f>
        <v>5</v>
      </c>
      <c r="L379" s="9" t="str">
        <f>UPPER(TEXT(DATE(2025,TBL_Employees[[#This Row],[Month]],1), "mmm"))</f>
        <v>MAY</v>
      </c>
      <c r="M379" s="11">
        <f>YEAR(TBL_Employees[[#This Row],[Hire Date]])</f>
        <v>2017</v>
      </c>
      <c r="N379" s="2">
        <v>86317</v>
      </c>
      <c r="O379" s="2" t="str">
        <f>IF(TBL_Employees[[#This Row],[ Annual Salary]]&lt;70000,"Low Income",IF(AND(TBL_Employees[[#This Row],[ Annual Salary]]&gt;=70000,TBL_Employees[[#This Row],[ Annual Salary]]&lt;=140000),"Middle Income","High Income" ))</f>
        <v>Middle Income</v>
      </c>
      <c r="P379" s="3">
        <v>0</v>
      </c>
      <c r="Q379" s="13">
        <f>TBL_Employees[[#This Row],[Bonus %]]*TBL_Employees[[#This Row],[ Annual Salary]]</f>
        <v>0</v>
      </c>
      <c r="R379" t="s">
        <v>32</v>
      </c>
      <c r="S379" t="s">
        <v>33</v>
      </c>
      <c r="T379" s="1">
        <v>42932</v>
      </c>
      <c r="U379" t="str">
        <f>IF(TBL_Employees[[#This Row],[Exit Date]]="","Employed","Resign")</f>
        <v>Resign</v>
      </c>
    </row>
    <row r="380" spans="1:21" x14ac:dyDescent="0.35">
      <c r="A380" t="s">
        <v>487</v>
      </c>
      <c r="B380" t="s">
        <v>488</v>
      </c>
      <c r="C380" t="s">
        <v>21</v>
      </c>
      <c r="D380" t="s">
        <v>22</v>
      </c>
      <c r="E380" t="s">
        <v>15</v>
      </c>
      <c r="F380" t="s">
        <v>16</v>
      </c>
      <c r="G380" t="s">
        <v>17</v>
      </c>
      <c r="H380">
        <v>64</v>
      </c>
      <c r="I380" s="1">
        <v>37184</v>
      </c>
      <c r="J380" s="9">
        <f>DAY(TBL_Employees[[#This Row],[Hire Date]])</f>
        <v>20</v>
      </c>
      <c r="K380" s="9">
        <f>MONTH(TBL_Employees[[#This Row],[Hire Date]])</f>
        <v>10</v>
      </c>
      <c r="L380" s="9" t="str">
        <f>UPPER(TEXT(DATE(2025,TBL_Employees[[#This Row],[Month]],1), "mmm"))</f>
        <v>OCT</v>
      </c>
      <c r="M380" s="11">
        <f>YEAR(TBL_Employees[[#This Row],[Hire Date]])</f>
        <v>2001</v>
      </c>
      <c r="N380" s="2">
        <v>64057</v>
      </c>
      <c r="O380" s="2" t="str">
        <f>IF(TBL_Employees[[#This Row],[ Annual Salary]]&lt;70000,"Low Income",IF(AND(TBL_Employees[[#This Row],[ Annual Salary]]&gt;=70000,TBL_Employees[[#This Row],[ Annual Salary]]&lt;=140000),"Middle Income","High Income" ))</f>
        <v>Low Income</v>
      </c>
      <c r="P380" s="3">
        <v>0</v>
      </c>
      <c r="Q380" s="13">
        <f>TBL_Employees[[#This Row],[Bonus %]]*TBL_Employees[[#This Row],[ Annual Salary]]</f>
        <v>0</v>
      </c>
      <c r="R380" t="s">
        <v>18</v>
      </c>
      <c r="S380" t="s">
        <v>38</v>
      </c>
      <c r="T380" s="1" t="s">
        <v>20</v>
      </c>
      <c r="U380" t="str">
        <f>IF(TBL_Employees[[#This Row],[Exit Date]]="","Employed","Resign")</f>
        <v>Employed</v>
      </c>
    </row>
    <row r="381" spans="1:21" x14ac:dyDescent="0.35">
      <c r="A381" t="s">
        <v>502</v>
      </c>
      <c r="B381" t="s">
        <v>503</v>
      </c>
      <c r="C381" t="s">
        <v>82</v>
      </c>
      <c r="D381" t="s">
        <v>22</v>
      </c>
      <c r="E381" t="s">
        <v>35</v>
      </c>
      <c r="F381" t="s">
        <v>16</v>
      </c>
      <c r="G381" t="s">
        <v>46</v>
      </c>
      <c r="H381">
        <v>46</v>
      </c>
      <c r="I381" s="1">
        <v>39681</v>
      </c>
      <c r="J381" s="9">
        <f>DAY(TBL_Employees[[#This Row],[Hire Date]])</f>
        <v>21</v>
      </c>
      <c r="K381" s="9">
        <f>MONTH(TBL_Employees[[#This Row],[Hire Date]])</f>
        <v>8</v>
      </c>
      <c r="L381" s="9" t="str">
        <f>UPPER(TEXT(DATE(2025,TBL_Employees[[#This Row],[Month]],1), "mmm"))</f>
        <v>AUG</v>
      </c>
      <c r="M381" s="11">
        <f>YEAR(TBL_Employees[[#This Row],[Hire Date]])</f>
        <v>2008</v>
      </c>
      <c r="N381" s="2">
        <v>59067</v>
      </c>
      <c r="O381" s="2" t="str">
        <f>IF(TBL_Employees[[#This Row],[ Annual Salary]]&lt;70000,"Low Income",IF(AND(TBL_Employees[[#This Row],[ Annual Salary]]&gt;=70000,TBL_Employees[[#This Row],[ Annual Salary]]&lt;=140000),"Middle Income","High Income" ))</f>
        <v>Low Income</v>
      </c>
      <c r="P381" s="3">
        <v>0</v>
      </c>
      <c r="Q381" s="13">
        <f>TBL_Employees[[#This Row],[Bonus %]]*TBL_Employees[[#This Row],[ Annual Salary]]</f>
        <v>0</v>
      </c>
      <c r="R381" t="s">
        <v>18</v>
      </c>
      <c r="S381" t="s">
        <v>44</v>
      </c>
      <c r="T381" s="1" t="s">
        <v>20</v>
      </c>
      <c r="U381" t="str">
        <f>IF(TBL_Employees[[#This Row],[Exit Date]]="","Employed","Resign")</f>
        <v>Employed</v>
      </c>
    </row>
    <row r="382" spans="1:21" x14ac:dyDescent="0.35">
      <c r="A382" t="s">
        <v>314</v>
      </c>
      <c r="B382" t="s">
        <v>510</v>
      </c>
      <c r="C382" t="s">
        <v>13</v>
      </c>
      <c r="D382" t="s">
        <v>22</v>
      </c>
      <c r="E382" t="s">
        <v>43</v>
      </c>
      <c r="F382" t="s">
        <v>27</v>
      </c>
      <c r="G382" t="s">
        <v>46</v>
      </c>
      <c r="H382">
        <v>45</v>
      </c>
      <c r="I382" s="1">
        <v>41493</v>
      </c>
      <c r="J382" s="9">
        <f>DAY(TBL_Employees[[#This Row],[Hire Date]])</f>
        <v>7</v>
      </c>
      <c r="K382" s="9">
        <f>MONTH(TBL_Employees[[#This Row],[Hire Date]])</f>
        <v>8</v>
      </c>
      <c r="L382" s="9" t="str">
        <f>UPPER(TEXT(DATE(2025,TBL_Employees[[#This Row],[Month]],1), "mmm"))</f>
        <v>AUG</v>
      </c>
      <c r="M382" s="11">
        <f>YEAR(TBL_Employees[[#This Row],[Hire Date]])</f>
        <v>2013</v>
      </c>
      <c r="N382" s="2">
        <v>236946</v>
      </c>
      <c r="O382" s="2" t="str">
        <f>IF(TBL_Employees[[#This Row],[ Annual Salary]]&lt;70000,"Low Income",IF(AND(TBL_Employees[[#This Row],[ Annual Salary]]&gt;=70000,TBL_Employees[[#This Row],[ Annual Salary]]&lt;=140000),"Middle Income","High Income" ))</f>
        <v>High Income</v>
      </c>
      <c r="P382" s="3">
        <v>0.37</v>
      </c>
      <c r="Q382" s="13">
        <f>TBL_Employees[[#This Row],[Bonus %]]*TBL_Employees[[#This Row],[ Annual Salary]]</f>
        <v>87670.02</v>
      </c>
      <c r="R382" t="s">
        <v>18</v>
      </c>
      <c r="S382" t="s">
        <v>62</v>
      </c>
      <c r="T382" s="1" t="s">
        <v>20</v>
      </c>
      <c r="U382" t="str">
        <f>IF(TBL_Employees[[#This Row],[Exit Date]]="","Employed","Resign")</f>
        <v>Employed</v>
      </c>
    </row>
    <row r="383" spans="1:21" x14ac:dyDescent="0.35">
      <c r="A383" t="s">
        <v>374</v>
      </c>
      <c r="B383" t="s">
        <v>514</v>
      </c>
      <c r="C383" t="s">
        <v>21</v>
      </c>
      <c r="D383" t="s">
        <v>22</v>
      </c>
      <c r="E383" t="s">
        <v>43</v>
      </c>
      <c r="F383" t="s">
        <v>16</v>
      </c>
      <c r="G383" t="s">
        <v>17</v>
      </c>
      <c r="H383">
        <v>41</v>
      </c>
      <c r="I383" s="1">
        <v>40109</v>
      </c>
      <c r="J383" s="9">
        <f>DAY(TBL_Employees[[#This Row],[Hire Date]])</f>
        <v>23</v>
      </c>
      <c r="K383" s="9">
        <f>MONTH(TBL_Employees[[#This Row],[Hire Date]])</f>
        <v>10</v>
      </c>
      <c r="L383" s="9" t="str">
        <f>UPPER(TEXT(DATE(2025,TBL_Employees[[#This Row],[Month]],1), "mmm"))</f>
        <v>OCT</v>
      </c>
      <c r="M383" s="11">
        <f>YEAR(TBL_Employees[[#This Row],[Hire Date]])</f>
        <v>2009</v>
      </c>
      <c r="N383" s="2">
        <v>54415</v>
      </c>
      <c r="O383" s="2" t="str">
        <f>IF(TBL_Employees[[#This Row],[ Annual Salary]]&lt;70000,"Low Income",IF(AND(TBL_Employees[[#This Row],[ Annual Salary]]&gt;=70000,TBL_Employees[[#This Row],[ Annual Salary]]&lt;=140000),"Middle Income","High Income" ))</f>
        <v>Low Income</v>
      </c>
      <c r="P383" s="3">
        <v>0</v>
      </c>
      <c r="Q383" s="13">
        <f>TBL_Employees[[#This Row],[Bonus %]]*TBL_Employees[[#This Row],[ Annual Salary]]</f>
        <v>0</v>
      </c>
      <c r="R383" t="s">
        <v>18</v>
      </c>
      <c r="S383" t="s">
        <v>62</v>
      </c>
      <c r="T383" s="1">
        <v>41661</v>
      </c>
      <c r="U383" t="str">
        <f>IF(TBL_Employees[[#This Row],[Exit Date]]="","Employed","Resign")</f>
        <v>Resign</v>
      </c>
    </row>
    <row r="384" spans="1:21" x14ac:dyDescent="0.35">
      <c r="A384" t="s">
        <v>546</v>
      </c>
      <c r="B384" t="s">
        <v>547</v>
      </c>
      <c r="C384" t="s">
        <v>82</v>
      </c>
      <c r="D384" t="s">
        <v>22</v>
      </c>
      <c r="E384" t="s">
        <v>35</v>
      </c>
      <c r="F384" t="s">
        <v>16</v>
      </c>
      <c r="G384" t="s">
        <v>23</v>
      </c>
      <c r="H384">
        <v>45</v>
      </c>
      <c r="I384" s="1">
        <v>37972</v>
      </c>
      <c r="J384" s="9">
        <f>DAY(TBL_Employees[[#This Row],[Hire Date]])</f>
        <v>17</v>
      </c>
      <c r="K384" s="9">
        <f>MONTH(TBL_Employees[[#This Row],[Hire Date]])</f>
        <v>12</v>
      </c>
      <c r="L384" s="9" t="str">
        <f>UPPER(TEXT(DATE(2025,TBL_Employees[[#This Row],[Month]],1), "mmm"))</f>
        <v>DEC</v>
      </c>
      <c r="M384" s="11">
        <f>YEAR(TBL_Employees[[#This Row],[Hire Date]])</f>
        <v>2003</v>
      </c>
      <c r="N384" s="2">
        <v>48345</v>
      </c>
      <c r="O384" s="2" t="str">
        <f>IF(TBL_Employees[[#This Row],[ Annual Salary]]&lt;70000,"Low Income",IF(AND(TBL_Employees[[#This Row],[ Annual Salary]]&gt;=70000,TBL_Employees[[#This Row],[ Annual Salary]]&lt;=140000),"Middle Income","High Income" ))</f>
        <v>Low Income</v>
      </c>
      <c r="P384" s="3">
        <v>0</v>
      </c>
      <c r="Q384" s="13">
        <f>TBL_Employees[[#This Row],[Bonus %]]*TBL_Employees[[#This Row],[ Annual Salary]]</f>
        <v>0</v>
      </c>
      <c r="R384" t="s">
        <v>32</v>
      </c>
      <c r="S384" t="s">
        <v>33</v>
      </c>
      <c r="T384" s="1" t="s">
        <v>20</v>
      </c>
      <c r="U384" t="str">
        <f>IF(TBL_Employees[[#This Row],[Exit Date]]="","Employed","Resign")</f>
        <v>Employed</v>
      </c>
    </row>
    <row r="385" spans="1:21" x14ac:dyDescent="0.35">
      <c r="A385" t="s">
        <v>548</v>
      </c>
      <c r="B385" t="s">
        <v>549</v>
      </c>
      <c r="C385" t="s">
        <v>39</v>
      </c>
      <c r="D385" t="s">
        <v>22</v>
      </c>
      <c r="E385" t="s">
        <v>35</v>
      </c>
      <c r="F385" t="s">
        <v>27</v>
      </c>
      <c r="G385" t="s">
        <v>23</v>
      </c>
      <c r="H385">
        <v>42</v>
      </c>
      <c r="I385" s="1">
        <v>41655</v>
      </c>
      <c r="J385" s="9">
        <f>DAY(TBL_Employees[[#This Row],[Hire Date]])</f>
        <v>16</v>
      </c>
      <c r="K385" s="9">
        <f>MONTH(TBL_Employees[[#This Row],[Hire Date]])</f>
        <v>1</v>
      </c>
      <c r="L385" s="9" t="str">
        <f>UPPER(TEXT(DATE(2025,TBL_Employees[[#This Row],[Month]],1), "mmm"))</f>
        <v>JAN</v>
      </c>
      <c r="M385" s="11">
        <f>YEAR(TBL_Employees[[#This Row],[Hire Date]])</f>
        <v>2014</v>
      </c>
      <c r="N385" s="2">
        <v>152214</v>
      </c>
      <c r="O385" s="2" t="str">
        <f>IF(TBL_Employees[[#This Row],[ Annual Salary]]&lt;70000,"Low Income",IF(AND(TBL_Employees[[#This Row],[ Annual Salary]]&gt;=70000,TBL_Employees[[#This Row],[ Annual Salary]]&lt;=140000),"Middle Income","High Income" ))</f>
        <v>High Income</v>
      </c>
      <c r="P385" s="3">
        <v>0.3</v>
      </c>
      <c r="Q385" s="13">
        <f>TBL_Employees[[#This Row],[Bonus %]]*TBL_Employees[[#This Row],[ Annual Salary]]</f>
        <v>45664.2</v>
      </c>
      <c r="R385" t="s">
        <v>32</v>
      </c>
      <c r="S385" t="s">
        <v>59</v>
      </c>
      <c r="T385" s="1" t="s">
        <v>20</v>
      </c>
      <c r="U385" t="str">
        <f>IF(TBL_Employees[[#This Row],[Exit Date]]="","Employed","Resign")</f>
        <v>Employed</v>
      </c>
    </row>
    <row r="386" spans="1:21" x14ac:dyDescent="0.35">
      <c r="A386" t="s">
        <v>561</v>
      </c>
      <c r="B386" t="s">
        <v>562</v>
      </c>
      <c r="C386" t="s">
        <v>76</v>
      </c>
      <c r="D386" t="s">
        <v>22</v>
      </c>
      <c r="E386" t="s">
        <v>15</v>
      </c>
      <c r="F386" t="s">
        <v>27</v>
      </c>
      <c r="G386" t="s">
        <v>23</v>
      </c>
      <c r="H386">
        <v>53</v>
      </c>
      <c r="I386" s="1">
        <v>37576</v>
      </c>
      <c r="J386" s="9">
        <f>DAY(TBL_Employees[[#This Row],[Hire Date]])</f>
        <v>16</v>
      </c>
      <c r="K386" s="9">
        <f>MONTH(TBL_Employees[[#This Row],[Hire Date]])</f>
        <v>11</v>
      </c>
      <c r="L386" s="9" t="str">
        <f>UPPER(TEXT(DATE(2025,TBL_Employees[[#This Row],[Month]],1), "mmm"))</f>
        <v>NOV</v>
      </c>
      <c r="M386" s="11">
        <f>YEAR(TBL_Employees[[#This Row],[Hire Date]])</f>
        <v>2002</v>
      </c>
      <c r="N386" s="2">
        <v>95998</v>
      </c>
      <c r="O386" s="2" t="str">
        <f>IF(TBL_Employees[[#This Row],[ Annual Salary]]&lt;70000,"Low Income",IF(AND(TBL_Employees[[#This Row],[ Annual Salary]]&gt;=70000,TBL_Employees[[#This Row],[ Annual Salary]]&lt;=140000),"Middle Income","High Income" ))</f>
        <v>Middle Income</v>
      </c>
      <c r="P386" s="3">
        <v>0</v>
      </c>
      <c r="Q386" s="13">
        <f>TBL_Employees[[#This Row],[Bonus %]]*TBL_Employees[[#This Row],[ Annual Salary]]</f>
        <v>0</v>
      </c>
      <c r="R386" t="s">
        <v>18</v>
      </c>
      <c r="S386" t="s">
        <v>62</v>
      </c>
      <c r="T386" s="1" t="s">
        <v>20</v>
      </c>
      <c r="U386" t="str">
        <f>IF(TBL_Employees[[#This Row],[Exit Date]]="","Employed","Resign")</f>
        <v>Employed</v>
      </c>
    </row>
    <row r="387" spans="1:21" x14ac:dyDescent="0.35">
      <c r="A387" t="s">
        <v>575</v>
      </c>
      <c r="B387" t="s">
        <v>576</v>
      </c>
      <c r="C387" t="s">
        <v>39</v>
      </c>
      <c r="D387" t="s">
        <v>22</v>
      </c>
      <c r="E387" t="s">
        <v>31</v>
      </c>
      <c r="F387" t="s">
        <v>16</v>
      </c>
      <c r="G387" t="s">
        <v>23</v>
      </c>
      <c r="H387">
        <v>27</v>
      </c>
      <c r="I387" s="1">
        <v>44250</v>
      </c>
      <c r="J387" s="9">
        <f>DAY(TBL_Employees[[#This Row],[Hire Date]])</f>
        <v>23</v>
      </c>
      <c r="K387" s="9">
        <f>MONTH(TBL_Employees[[#This Row],[Hire Date]])</f>
        <v>2</v>
      </c>
      <c r="L387" s="9" t="str">
        <f>UPPER(TEXT(DATE(2025,TBL_Employees[[#This Row],[Month]],1), "mmm"))</f>
        <v>FEB</v>
      </c>
      <c r="M387" s="11">
        <f>YEAR(TBL_Employees[[#This Row],[Hire Date]])</f>
        <v>2021</v>
      </c>
      <c r="N387" s="2">
        <v>199041</v>
      </c>
      <c r="O387" s="2" t="str">
        <f>IF(TBL_Employees[[#This Row],[ Annual Salary]]&lt;70000,"Low Income",IF(AND(TBL_Employees[[#This Row],[ Annual Salary]]&gt;=70000,TBL_Employees[[#This Row],[ Annual Salary]]&lt;=140000),"Middle Income","High Income" ))</f>
        <v>High Income</v>
      </c>
      <c r="P387" s="3">
        <v>0.16</v>
      </c>
      <c r="Q387" s="13">
        <f>TBL_Employees[[#This Row],[Bonus %]]*TBL_Employees[[#This Row],[ Annual Salary]]</f>
        <v>31846.560000000001</v>
      </c>
      <c r="R387" t="s">
        <v>32</v>
      </c>
      <c r="S387" t="s">
        <v>59</v>
      </c>
      <c r="T387" s="1" t="s">
        <v>20</v>
      </c>
      <c r="U387" t="str">
        <f>IF(TBL_Employees[[#This Row],[Exit Date]]="","Employed","Resign")</f>
        <v>Employed</v>
      </c>
    </row>
    <row r="388" spans="1:21" x14ac:dyDescent="0.35">
      <c r="A388" t="s">
        <v>595</v>
      </c>
      <c r="B388" t="s">
        <v>596</v>
      </c>
      <c r="C388" t="s">
        <v>39</v>
      </c>
      <c r="D388" t="s">
        <v>22</v>
      </c>
      <c r="E388" t="s">
        <v>31</v>
      </c>
      <c r="F388" t="s">
        <v>27</v>
      </c>
      <c r="G388" t="s">
        <v>17</v>
      </c>
      <c r="H388">
        <v>50</v>
      </c>
      <c r="I388" s="1">
        <v>35998</v>
      </c>
      <c r="J388" s="9">
        <f>DAY(TBL_Employees[[#This Row],[Hire Date]])</f>
        <v>22</v>
      </c>
      <c r="K388" s="9">
        <f>MONTH(TBL_Employees[[#This Row],[Hire Date]])</f>
        <v>7</v>
      </c>
      <c r="L388" s="9" t="str">
        <f>UPPER(TEXT(DATE(2025,TBL_Employees[[#This Row],[Month]],1), "mmm"))</f>
        <v>JUL</v>
      </c>
      <c r="M388" s="11">
        <f>YEAR(TBL_Employees[[#This Row],[Hire Date]])</f>
        <v>1998</v>
      </c>
      <c r="N388" s="2">
        <v>174895</v>
      </c>
      <c r="O388" s="2" t="str">
        <f>IF(TBL_Employees[[#This Row],[ Annual Salary]]&lt;70000,"Low Income",IF(AND(TBL_Employees[[#This Row],[ Annual Salary]]&gt;=70000,TBL_Employees[[#This Row],[ Annual Salary]]&lt;=140000),"Middle Income","High Income" ))</f>
        <v>High Income</v>
      </c>
      <c r="P388" s="3">
        <v>0.15</v>
      </c>
      <c r="Q388" s="13">
        <f>TBL_Employees[[#This Row],[Bonus %]]*TBL_Employees[[#This Row],[ Annual Salary]]</f>
        <v>26234.25</v>
      </c>
      <c r="R388" t="s">
        <v>18</v>
      </c>
      <c r="S388" t="s">
        <v>19</v>
      </c>
      <c r="T388" s="1" t="s">
        <v>20</v>
      </c>
      <c r="U388" t="str">
        <f>IF(TBL_Employees[[#This Row],[Exit Date]]="","Employed","Resign")</f>
        <v>Employed</v>
      </c>
    </row>
    <row r="389" spans="1:21" x14ac:dyDescent="0.35">
      <c r="A389" t="s">
        <v>623</v>
      </c>
      <c r="B389" t="s">
        <v>624</v>
      </c>
      <c r="C389" t="s">
        <v>39</v>
      </c>
      <c r="D389" t="s">
        <v>22</v>
      </c>
      <c r="E389" t="s">
        <v>35</v>
      </c>
      <c r="F389" t="s">
        <v>16</v>
      </c>
      <c r="G389" t="s">
        <v>50</v>
      </c>
      <c r="H389">
        <v>54</v>
      </c>
      <c r="I389" s="1">
        <v>43122</v>
      </c>
      <c r="J389" s="9">
        <f>DAY(TBL_Employees[[#This Row],[Hire Date]])</f>
        <v>22</v>
      </c>
      <c r="K389" s="9">
        <f>MONTH(TBL_Employees[[#This Row],[Hire Date]])</f>
        <v>1</v>
      </c>
      <c r="L389" s="9" t="str">
        <f>UPPER(TEXT(DATE(2025,TBL_Employees[[#This Row],[Month]],1), "mmm"))</f>
        <v>JAN</v>
      </c>
      <c r="M389" s="11">
        <f>YEAR(TBL_Employees[[#This Row],[Hire Date]])</f>
        <v>2018</v>
      </c>
      <c r="N389" s="2">
        <v>176294</v>
      </c>
      <c r="O389" s="2" t="str">
        <f>IF(TBL_Employees[[#This Row],[ Annual Salary]]&lt;70000,"Low Income",IF(AND(TBL_Employees[[#This Row],[ Annual Salary]]&gt;=70000,TBL_Employees[[#This Row],[ Annual Salary]]&lt;=140000),"Middle Income","High Income" ))</f>
        <v>High Income</v>
      </c>
      <c r="P389" s="3">
        <v>0.28000000000000003</v>
      </c>
      <c r="Q389" s="13">
        <f>TBL_Employees[[#This Row],[Bonus %]]*TBL_Employees[[#This Row],[ Annual Salary]]</f>
        <v>49362.320000000007</v>
      </c>
      <c r="R389" t="s">
        <v>18</v>
      </c>
      <c r="S389" t="s">
        <v>24</v>
      </c>
      <c r="T389" s="1" t="s">
        <v>20</v>
      </c>
      <c r="U389" t="str">
        <f>IF(TBL_Employees[[#This Row],[Exit Date]]="","Employed","Resign")</f>
        <v>Employed</v>
      </c>
    </row>
    <row r="390" spans="1:21" x14ac:dyDescent="0.35">
      <c r="A390" t="s">
        <v>630</v>
      </c>
      <c r="B390" t="s">
        <v>631</v>
      </c>
      <c r="C390" t="s">
        <v>13</v>
      </c>
      <c r="D390" t="s">
        <v>22</v>
      </c>
      <c r="E390" t="s">
        <v>35</v>
      </c>
      <c r="F390" t="s">
        <v>16</v>
      </c>
      <c r="G390" t="s">
        <v>23</v>
      </c>
      <c r="H390">
        <v>49</v>
      </c>
      <c r="I390" s="1">
        <v>37680</v>
      </c>
      <c r="J390" s="9">
        <f>DAY(TBL_Employees[[#This Row],[Hire Date]])</f>
        <v>28</v>
      </c>
      <c r="K390" s="9">
        <f>MONTH(TBL_Employees[[#This Row],[Hire Date]])</f>
        <v>2</v>
      </c>
      <c r="L390" s="9" t="str">
        <f>UPPER(TEXT(DATE(2025,TBL_Employees[[#This Row],[Month]],1), "mmm"))</f>
        <v>FEB</v>
      </c>
      <c r="M390" s="11">
        <f>YEAR(TBL_Employees[[#This Row],[Hire Date]])</f>
        <v>2003</v>
      </c>
      <c r="N390" s="2">
        <v>211291</v>
      </c>
      <c r="O390" s="2" t="str">
        <f>IF(TBL_Employees[[#This Row],[ Annual Salary]]&lt;70000,"Low Income",IF(AND(TBL_Employees[[#This Row],[ Annual Salary]]&gt;=70000,TBL_Employees[[#This Row],[ Annual Salary]]&lt;=140000),"Middle Income","High Income" ))</f>
        <v>High Income</v>
      </c>
      <c r="P390" s="3">
        <v>0.37</v>
      </c>
      <c r="Q390" s="13">
        <f>TBL_Employees[[#This Row],[Bonus %]]*TBL_Employees[[#This Row],[ Annual Salary]]</f>
        <v>78177.67</v>
      </c>
      <c r="R390" t="s">
        <v>32</v>
      </c>
      <c r="S390" t="s">
        <v>79</v>
      </c>
      <c r="T390" s="1" t="s">
        <v>20</v>
      </c>
      <c r="U390" t="str">
        <f>IF(TBL_Employees[[#This Row],[Exit Date]]="","Employed","Resign")</f>
        <v>Employed</v>
      </c>
    </row>
    <row r="391" spans="1:21" x14ac:dyDescent="0.35">
      <c r="A391" t="s">
        <v>640</v>
      </c>
      <c r="B391" t="s">
        <v>641</v>
      </c>
      <c r="C391" t="s">
        <v>13</v>
      </c>
      <c r="D391" t="s">
        <v>22</v>
      </c>
      <c r="E391" t="s">
        <v>31</v>
      </c>
      <c r="F391" t="s">
        <v>16</v>
      </c>
      <c r="G391" t="s">
        <v>23</v>
      </c>
      <c r="H391">
        <v>61</v>
      </c>
      <c r="I391" s="1">
        <v>42804</v>
      </c>
      <c r="J391" s="9">
        <f>DAY(TBL_Employees[[#This Row],[Hire Date]])</f>
        <v>10</v>
      </c>
      <c r="K391" s="9">
        <f>MONTH(TBL_Employees[[#This Row],[Hire Date]])</f>
        <v>3</v>
      </c>
      <c r="L391" s="9" t="str">
        <f>UPPER(TEXT(DATE(2025,TBL_Employees[[#This Row],[Month]],1), "mmm"))</f>
        <v>MAR</v>
      </c>
      <c r="M391" s="11">
        <f>YEAR(TBL_Employees[[#This Row],[Hire Date]])</f>
        <v>2017</v>
      </c>
      <c r="N391" s="2">
        <v>196951</v>
      </c>
      <c r="O391" s="2" t="str">
        <f>IF(TBL_Employees[[#This Row],[ Annual Salary]]&lt;70000,"Low Income",IF(AND(TBL_Employees[[#This Row],[ Annual Salary]]&gt;=70000,TBL_Employees[[#This Row],[ Annual Salary]]&lt;=140000),"Middle Income","High Income" ))</f>
        <v>High Income</v>
      </c>
      <c r="P391" s="3">
        <v>0.33</v>
      </c>
      <c r="Q391" s="13">
        <f>TBL_Employees[[#This Row],[Bonus %]]*TBL_Employees[[#This Row],[ Annual Salary]]</f>
        <v>64993.83</v>
      </c>
      <c r="R391" t="s">
        <v>32</v>
      </c>
      <c r="S391" t="s">
        <v>59</v>
      </c>
      <c r="T391" s="1" t="s">
        <v>20</v>
      </c>
      <c r="U391" t="str">
        <f>IF(TBL_Employees[[#This Row],[Exit Date]]="","Employed","Resign")</f>
        <v>Employed</v>
      </c>
    </row>
    <row r="392" spans="1:21" x14ac:dyDescent="0.35">
      <c r="A392" t="s">
        <v>644</v>
      </c>
      <c r="B392" t="s">
        <v>645</v>
      </c>
      <c r="C392" t="s">
        <v>61</v>
      </c>
      <c r="D392" t="s">
        <v>22</v>
      </c>
      <c r="E392" t="s">
        <v>35</v>
      </c>
      <c r="F392" t="s">
        <v>27</v>
      </c>
      <c r="G392" t="s">
        <v>23</v>
      </c>
      <c r="H392">
        <v>55</v>
      </c>
      <c r="I392" s="1">
        <v>35019</v>
      </c>
      <c r="J392" s="9">
        <f>DAY(TBL_Employees[[#This Row],[Hire Date]])</f>
        <v>16</v>
      </c>
      <c r="K392" s="9">
        <f>MONTH(TBL_Employees[[#This Row],[Hire Date]])</f>
        <v>11</v>
      </c>
      <c r="L392" s="9" t="str">
        <f>UPPER(TEXT(DATE(2025,TBL_Employees[[#This Row],[Month]],1), "mmm"))</f>
        <v>NOV</v>
      </c>
      <c r="M392" s="11">
        <f>YEAR(TBL_Employees[[#This Row],[Hire Date]])</f>
        <v>1995</v>
      </c>
      <c r="N392" s="2">
        <v>125936</v>
      </c>
      <c r="O392" s="2" t="str">
        <f>IF(TBL_Employees[[#This Row],[ Annual Salary]]&lt;70000,"Low Income",IF(AND(TBL_Employees[[#This Row],[ Annual Salary]]&gt;=70000,TBL_Employees[[#This Row],[ Annual Salary]]&lt;=140000),"Middle Income","High Income" ))</f>
        <v>Middle Income</v>
      </c>
      <c r="P392" s="3">
        <v>0.08</v>
      </c>
      <c r="Q392" s="13">
        <f>TBL_Employees[[#This Row],[Bonus %]]*TBL_Employees[[#This Row],[ Annual Salary]]</f>
        <v>10074.880000000001</v>
      </c>
      <c r="R392" t="s">
        <v>32</v>
      </c>
      <c r="S392" t="s">
        <v>79</v>
      </c>
      <c r="T392" s="1" t="s">
        <v>20</v>
      </c>
      <c r="U392" t="str">
        <f>IF(TBL_Employees[[#This Row],[Exit Date]]="","Employed","Resign")</f>
        <v>Employed</v>
      </c>
    </row>
    <row r="393" spans="1:21" x14ac:dyDescent="0.35">
      <c r="A393" t="s">
        <v>189</v>
      </c>
      <c r="B393" t="s">
        <v>667</v>
      </c>
      <c r="C393" t="s">
        <v>76</v>
      </c>
      <c r="D393" t="s">
        <v>22</v>
      </c>
      <c r="E393" t="s">
        <v>15</v>
      </c>
      <c r="F393" t="s">
        <v>16</v>
      </c>
      <c r="G393" t="s">
        <v>23</v>
      </c>
      <c r="H393">
        <v>58</v>
      </c>
      <c r="I393" s="1">
        <v>34567</v>
      </c>
      <c r="J393" s="9">
        <f>DAY(TBL_Employees[[#This Row],[Hire Date]])</f>
        <v>21</v>
      </c>
      <c r="K393" s="9">
        <f>MONTH(TBL_Employees[[#This Row],[Hire Date]])</f>
        <v>8</v>
      </c>
      <c r="L393" s="9" t="str">
        <f>UPPER(TEXT(DATE(2025,TBL_Employees[[#This Row],[Month]],1), "mmm"))</f>
        <v>AUG</v>
      </c>
      <c r="M393" s="11">
        <f>YEAR(TBL_Employees[[#This Row],[Hire Date]])</f>
        <v>1994</v>
      </c>
      <c r="N393" s="2">
        <v>93102</v>
      </c>
      <c r="O393" s="2" t="str">
        <f>IF(TBL_Employees[[#This Row],[ Annual Salary]]&lt;70000,"Low Income",IF(AND(TBL_Employees[[#This Row],[ Annual Salary]]&gt;=70000,TBL_Employees[[#This Row],[ Annual Salary]]&lt;=140000),"Middle Income","High Income" ))</f>
        <v>Middle Income</v>
      </c>
      <c r="P393" s="3">
        <v>0</v>
      </c>
      <c r="Q393" s="13">
        <f>TBL_Employees[[#This Row],[Bonus %]]*TBL_Employees[[#This Row],[ Annual Salary]]</f>
        <v>0</v>
      </c>
      <c r="R393" t="s">
        <v>18</v>
      </c>
      <c r="S393" t="s">
        <v>62</v>
      </c>
      <c r="T393" s="1">
        <v>41621</v>
      </c>
      <c r="U393" t="str">
        <f>IF(TBL_Employees[[#This Row],[Exit Date]]="","Employed","Resign")</f>
        <v>Resign</v>
      </c>
    </row>
    <row r="394" spans="1:21" x14ac:dyDescent="0.35">
      <c r="A394" t="s">
        <v>682</v>
      </c>
      <c r="B394" t="s">
        <v>683</v>
      </c>
      <c r="C394" t="s">
        <v>76</v>
      </c>
      <c r="D394" t="s">
        <v>22</v>
      </c>
      <c r="E394" t="s">
        <v>35</v>
      </c>
      <c r="F394" t="s">
        <v>16</v>
      </c>
      <c r="G394" t="s">
        <v>50</v>
      </c>
      <c r="H394">
        <v>45</v>
      </c>
      <c r="I394" s="1">
        <v>39437</v>
      </c>
      <c r="J394" s="9">
        <f>DAY(TBL_Employees[[#This Row],[Hire Date]])</f>
        <v>21</v>
      </c>
      <c r="K394" s="9">
        <f>MONTH(TBL_Employees[[#This Row],[Hire Date]])</f>
        <v>12</v>
      </c>
      <c r="L394" s="9" t="str">
        <f>UPPER(TEXT(DATE(2025,TBL_Employees[[#This Row],[Month]],1), "mmm"))</f>
        <v>DEC</v>
      </c>
      <c r="M394" s="11">
        <f>YEAR(TBL_Employees[[#This Row],[Hire Date]])</f>
        <v>2007</v>
      </c>
      <c r="N394" s="2">
        <v>93840</v>
      </c>
      <c r="O394" s="2" t="str">
        <f>IF(TBL_Employees[[#This Row],[ Annual Salary]]&lt;70000,"Low Income",IF(AND(TBL_Employees[[#This Row],[ Annual Salary]]&gt;=70000,TBL_Employees[[#This Row],[ Annual Salary]]&lt;=140000),"Middle Income","High Income" ))</f>
        <v>Middle Income</v>
      </c>
      <c r="P394" s="3">
        <v>0</v>
      </c>
      <c r="Q394" s="13">
        <f>TBL_Employees[[#This Row],[Bonus %]]*TBL_Employees[[#This Row],[ Annual Salary]]</f>
        <v>0</v>
      </c>
      <c r="R394" t="s">
        <v>51</v>
      </c>
      <c r="S394" t="s">
        <v>80</v>
      </c>
      <c r="T394" s="1" t="s">
        <v>20</v>
      </c>
      <c r="U394" t="str">
        <f>IF(TBL_Employees[[#This Row],[Exit Date]]="","Employed","Resign")</f>
        <v>Employed</v>
      </c>
    </row>
    <row r="395" spans="1:21" x14ac:dyDescent="0.35">
      <c r="A395" t="s">
        <v>200</v>
      </c>
      <c r="B395" t="s">
        <v>686</v>
      </c>
      <c r="C395" t="s">
        <v>13</v>
      </c>
      <c r="D395" t="s">
        <v>22</v>
      </c>
      <c r="E395" t="s">
        <v>15</v>
      </c>
      <c r="F395" t="s">
        <v>27</v>
      </c>
      <c r="G395" t="s">
        <v>23</v>
      </c>
      <c r="H395">
        <v>48</v>
      </c>
      <c r="I395" s="1">
        <v>41706</v>
      </c>
      <c r="J395" s="9">
        <f>DAY(TBL_Employees[[#This Row],[Hire Date]])</f>
        <v>8</v>
      </c>
      <c r="K395" s="9">
        <f>MONTH(TBL_Employees[[#This Row],[Hire Date]])</f>
        <v>3</v>
      </c>
      <c r="L395" s="9" t="str">
        <f>UPPER(TEXT(DATE(2025,TBL_Employees[[#This Row],[Month]],1), "mmm"))</f>
        <v>MAR</v>
      </c>
      <c r="M395" s="11">
        <f>YEAR(TBL_Employees[[#This Row],[Hire Date]])</f>
        <v>2014</v>
      </c>
      <c r="N395" s="2">
        <v>197367</v>
      </c>
      <c r="O395" s="2" t="str">
        <f>IF(TBL_Employees[[#This Row],[ Annual Salary]]&lt;70000,"Low Income",IF(AND(TBL_Employees[[#This Row],[ Annual Salary]]&gt;=70000,TBL_Employees[[#This Row],[ Annual Salary]]&lt;=140000),"Middle Income","High Income" ))</f>
        <v>High Income</v>
      </c>
      <c r="P395" s="3">
        <v>0.39</v>
      </c>
      <c r="Q395" s="13">
        <f>TBL_Employees[[#This Row],[Bonus %]]*TBL_Employees[[#This Row],[ Annual Salary]]</f>
        <v>76973.13</v>
      </c>
      <c r="R395" t="s">
        <v>18</v>
      </c>
      <c r="S395" t="s">
        <v>24</v>
      </c>
      <c r="T395" s="1" t="s">
        <v>20</v>
      </c>
      <c r="U395" t="str">
        <f>IF(TBL_Employees[[#This Row],[Exit Date]]="","Employed","Resign")</f>
        <v>Employed</v>
      </c>
    </row>
    <row r="396" spans="1:21" x14ac:dyDescent="0.35">
      <c r="A396" t="s">
        <v>286</v>
      </c>
      <c r="B396" t="s">
        <v>711</v>
      </c>
      <c r="C396" t="s">
        <v>60</v>
      </c>
      <c r="D396" t="s">
        <v>22</v>
      </c>
      <c r="E396" t="s">
        <v>15</v>
      </c>
      <c r="F396" t="s">
        <v>27</v>
      </c>
      <c r="G396" t="s">
        <v>50</v>
      </c>
      <c r="H396">
        <v>29</v>
      </c>
      <c r="I396" s="1">
        <v>43594</v>
      </c>
      <c r="J396" s="9">
        <f>DAY(TBL_Employees[[#This Row],[Hire Date]])</f>
        <v>9</v>
      </c>
      <c r="K396" s="9">
        <f>MONTH(TBL_Employees[[#This Row],[Hire Date]])</f>
        <v>5</v>
      </c>
      <c r="L396" s="9" t="str">
        <f>UPPER(TEXT(DATE(2025,TBL_Employees[[#This Row],[Month]],1), "mmm"))</f>
        <v>MAY</v>
      </c>
      <c r="M396" s="11">
        <f>YEAR(TBL_Employees[[#This Row],[Hire Date]])</f>
        <v>2019</v>
      </c>
      <c r="N396" s="2">
        <v>125828</v>
      </c>
      <c r="O396" s="2" t="str">
        <f>IF(TBL_Employees[[#This Row],[ Annual Salary]]&lt;70000,"Low Income",IF(AND(TBL_Employees[[#This Row],[ Annual Salary]]&gt;=70000,TBL_Employees[[#This Row],[ Annual Salary]]&lt;=140000),"Middle Income","High Income" ))</f>
        <v>Middle Income</v>
      </c>
      <c r="P396" s="3">
        <v>0.15</v>
      </c>
      <c r="Q396" s="13">
        <f>TBL_Employees[[#This Row],[Bonus %]]*TBL_Employees[[#This Row],[ Annual Salary]]</f>
        <v>18874.2</v>
      </c>
      <c r="R396" t="s">
        <v>51</v>
      </c>
      <c r="S396" t="s">
        <v>52</v>
      </c>
      <c r="T396" s="1" t="s">
        <v>20</v>
      </c>
      <c r="U396" t="str">
        <f>IF(TBL_Employees[[#This Row],[Exit Date]]="","Employed","Resign")</f>
        <v>Employed</v>
      </c>
    </row>
    <row r="397" spans="1:21" x14ac:dyDescent="0.35">
      <c r="A397" t="s">
        <v>207</v>
      </c>
      <c r="B397" t="s">
        <v>712</v>
      </c>
      <c r="C397" t="s">
        <v>76</v>
      </c>
      <c r="D397" t="s">
        <v>22</v>
      </c>
      <c r="E397" t="s">
        <v>35</v>
      </c>
      <c r="F397" t="s">
        <v>27</v>
      </c>
      <c r="G397" t="s">
        <v>17</v>
      </c>
      <c r="H397">
        <v>33</v>
      </c>
      <c r="I397" s="1">
        <v>42951</v>
      </c>
      <c r="J397" s="9">
        <f>DAY(TBL_Employees[[#This Row],[Hire Date]])</f>
        <v>4</v>
      </c>
      <c r="K397" s="9">
        <f>MONTH(TBL_Employees[[#This Row],[Hire Date]])</f>
        <v>8</v>
      </c>
      <c r="L397" s="9" t="str">
        <f>UPPER(TEXT(DATE(2025,TBL_Employees[[#This Row],[Month]],1), "mmm"))</f>
        <v>AUG</v>
      </c>
      <c r="M397" s="11">
        <f>YEAR(TBL_Employees[[#This Row],[Hire Date]])</f>
        <v>2017</v>
      </c>
      <c r="N397" s="2">
        <v>92610</v>
      </c>
      <c r="O397" s="2" t="str">
        <f>IF(TBL_Employees[[#This Row],[ Annual Salary]]&lt;70000,"Low Income",IF(AND(TBL_Employees[[#This Row],[ Annual Salary]]&gt;=70000,TBL_Employees[[#This Row],[ Annual Salary]]&lt;=140000),"Middle Income","High Income" ))</f>
        <v>Middle Income</v>
      </c>
      <c r="P397" s="3">
        <v>0</v>
      </c>
      <c r="Q397" s="13">
        <f>TBL_Employees[[#This Row],[Bonus %]]*TBL_Employees[[#This Row],[ Annual Salary]]</f>
        <v>0</v>
      </c>
      <c r="R397" t="s">
        <v>18</v>
      </c>
      <c r="S397" t="s">
        <v>28</v>
      </c>
      <c r="T397" s="1" t="s">
        <v>20</v>
      </c>
      <c r="U397" t="str">
        <f>IF(TBL_Employees[[#This Row],[Exit Date]]="","Employed","Resign")</f>
        <v>Employed</v>
      </c>
    </row>
    <row r="398" spans="1:21" x14ac:dyDescent="0.35">
      <c r="A398" t="s">
        <v>740</v>
      </c>
      <c r="B398" t="s">
        <v>741</v>
      </c>
      <c r="C398" t="s">
        <v>61</v>
      </c>
      <c r="D398" t="s">
        <v>22</v>
      </c>
      <c r="E398" t="s">
        <v>15</v>
      </c>
      <c r="F398" t="s">
        <v>27</v>
      </c>
      <c r="G398" t="s">
        <v>23</v>
      </c>
      <c r="H398">
        <v>48</v>
      </c>
      <c r="I398" s="1">
        <v>38168</v>
      </c>
      <c r="J398" s="9">
        <f>DAY(TBL_Employees[[#This Row],[Hire Date]])</f>
        <v>30</v>
      </c>
      <c r="K398" s="9">
        <f>MONTH(TBL_Employees[[#This Row],[Hire Date]])</f>
        <v>6</v>
      </c>
      <c r="L398" s="9" t="str">
        <f>UPPER(TEXT(DATE(2025,TBL_Employees[[#This Row],[Month]],1), "mmm"))</f>
        <v>JUN</v>
      </c>
      <c r="M398" s="11">
        <f>YEAR(TBL_Employees[[#This Row],[Hire Date]])</f>
        <v>2004</v>
      </c>
      <c r="N398" s="2">
        <v>120660</v>
      </c>
      <c r="O398" s="2" t="str">
        <f>IF(TBL_Employees[[#This Row],[ Annual Salary]]&lt;70000,"Low Income",IF(AND(TBL_Employees[[#This Row],[ Annual Salary]]&gt;=70000,TBL_Employees[[#This Row],[ Annual Salary]]&lt;=140000),"Middle Income","High Income" ))</f>
        <v>Middle Income</v>
      </c>
      <c r="P398" s="3">
        <v>7.0000000000000007E-2</v>
      </c>
      <c r="Q398" s="13">
        <f>TBL_Employees[[#This Row],[Bonus %]]*TBL_Employees[[#This Row],[ Annual Salary]]</f>
        <v>8446.2000000000007</v>
      </c>
      <c r="R398" t="s">
        <v>32</v>
      </c>
      <c r="S398" t="s">
        <v>33</v>
      </c>
      <c r="T398" s="1" t="s">
        <v>20</v>
      </c>
      <c r="U398" t="str">
        <f>IF(TBL_Employees[[#This Row],[Exit Date]]="","Employed","Resign")</f>
        <v>Employed</v>
      </c>
    </row>
    <row r="399" spans="1:21" x14ac:dyDescent="0.35">
      <c r="A399" t="s">
        <v>773</v>
      </c>
      <c r="B399" t="s">
        <v>774</v>
      </c>
      <c r="C399" t="s">
        <v>39</v>
      </c>
      <c r="D399" t="s">
        <v>22</v>
      </c>
      <c r="E399" t="s">
        <v>15</v>
      </c>
      <c r="F399" t="s">
        <v>16</v>
      </c>
      <c r="G399" t="s">
        <v>17</v>
      </c>
      <c r="H399">
        <v>51</v>
      </c>
      <c r="I399" s="1">
        <v>44283</v>
      </c>
      <c r="J399" s="9">
        <f>DAY(TBL_Employees[[#This Row],[Hire Date]])</f>
        <v>28</v>
      </c>
      <c r="K399" s="9">
        <f>MONTH(TBL_Employees[[#This Row],[Hire Date]])</f>
        <v>3</v>
      </c>
      <c r="L399" s="9" t="str">
        <f>UPPER(TEXT(DATE(2025,TBL_Employees[[#This Row],[Month]],1), "mmm"))</f>
        <v>MAR</v>
      </c>
      <c r="M399" s="11">
        <f>YEAR(TBL_Employees[[#This Row],[Hire Date]])</f>
        <v>2021</v>
      </c>
      <c r="N399" s="2">
        <v>180687</v>
      </c>
      <c r="O399" s="2" t="str">
        <f>IF(TBL_Employees[[#This Row],[ Annual Salary]]&lt;70000,"Low Income",IF(AND(TBL_Employees[[#This Row],[ Annual Salary]]&gt;=70000,TBL_Employees[[#This Row],[ Annual Salary]]&lt;=140000),"Middle Income","High Income" ))</f>
        <v>High Income</v>
      </c>
      <c r="P399" s="3">
        <v>0.19</v>
      </c>
      <c r="Q399" s="13">
        <f>TBL_Employees[[#This Row],[Bonus %]]*TBL_Employees[[#This Row],[ Annual Salary]]</f>
        <v>34330.53</v>
      </c>
      <c r="R399" t="s">
        <v>18</v>
      </c>
      <c r="S399" t="s">
        <v>38</v>
      </c>
      <c r="T399" s="1" t="s">
        <v>20</v>
      </c>
      <c r="U399" t="str">
        <f>IF(TBL_Employees[[#This Row],[Exit Date]]="","Employed","Resign")</f>
        <v>Employed</v>
      </c>
    </row>
    <row r="400" spans="1:21" x14ac:dyDescent="0.35">
      <c r="A400" t="s">
        <v>779</v>
      </c>
      <c r="B400" t="s">
        <v>780</v>
      </c>
      <c r="C400" t="s">
        <v>76</v>
      </c>
      <c r="D400" t="s">
        <v>22</v>
      </c>
      <c r="E400" t="s">
        <v>15</v>
      </c>
      <c r="F400" t="s">
        <v>27</v>
      </c>
      <c r="G400" t="s">
        <v>17</v>
      </c>
      <c r="H400">
        <v>30</v>
      </c>
      <c r="I400" s="1">
        <v>42078</v>
      </c>
      <c r="J400" s="9">
        <f>DAY(TBL_Employees[[#This Row],[Hire Date]])</f>
        <v>15</v>
      </c>
      <c r="K400" s="9">
        <f>MONTH(TBL_Employees[[#This Row],[Hire Date]])</f>
        <v>3</v>
      </c>
      <c r="L400" s="9" t="str">
        <f>UPPER(TEXT(DATE(2025,TBL_Employees[[#This Row],[Month]],1), "mmm"))</f>
        <v>MAR</v>
      </c>
      <c r="M400" s="11">
        <f>YEAR(TBL_Employees[[#This Row],[Hire Date]])</f>
        <v>2015</v>
      </c>
      <c r="N400" s="2">
        <v>93734</v>
      </c>
      <c r="O400" s="2" t="str">
        <f>IF(TBL_Employees[[#This Row],[ Annual Salary]]&lt;70000,"Low Income",IF(AND(TBL_Employees[[#This Row],[ Annual Salary]]&gt;=70000,TBL_Employees[[#This Row],[ Annual Salary]]&lt;=140000),"Middle Income","High Income" ))</f>
        <v>Middle Income</v>
      </c>
      <c r="P400" s="3">
        <v>0</v>
      </c>
      <c r="Q400" s="13">
        <f>TBL_Employees[[#This Row],[Bonus %]]*TBL_Employees[[#This Row],[ Annual Salary]]</f>
        <v>0</v>
      </c>
      <c r="R400" t="s">
        <v>18</v>
      </c>
      <c r="S400" t="s">
        <v>38</v>
      </c>
      <c r="T400" s="1" t="s">
        <v>20</v>
      </c>
      <c r="U400" t="str">
        <f>IF(TBL_Employees[[#This Row],[Exit Date]]="","Employed","Resign")</f>
        <v>Employed</v>
      </c>
    </row>
    <row r="401" spans="1:21" x14ac:dyDescent="0.35">
      <c r="A401" t="s">
        <v>794</v>
      </c>
      <c r="B401" t="s">
        <v>795</v>
      </c>
      <c r="C401" t="s">
        <v>21</v>
      </c>
      <c r="D401" t="s">
        <v>22</v>
      </c>
      <c r="E401" t="s">
        <v>15</v>
      </c>
      <c r="F401" t="s">
        <v>27</v>
      </c>
      <c r="G401" t="s">
        <v>23</v>
      </c>
      <c r="H401">
        <v>41</v>
      </c>
      <c r="I401" s="1">
        <v>39379</v>
      </c>
      <c r="J401" s="9">
        <f>DAY(TBL_Employees[[#This Row],[Hire Date]])</f>
        <v>24</v>
      </c>
      <c r="K401" s="9">
        <f>MONTH(TBL_Employees[[#This Row],[Hire Date]])</f>
        <v>10</v>
      </c>
      <c r="L401" s="9" t="str">
        <f>UPPER(TEXT(DATE(2025,TBL_Employees[[#This Row],[Month]],1), "mmm"))</f>
        <v>OCT</v>
      </c>
      <c r="M401" s="11">
        <f>YEAR(TBL_Employees[[#This Row],[Hire Date]])</f>
        <v>2007</v>
      </c>
      <c r="N401" s="2">
        <v>51630</v>
      </c>
      <c r="O401" s="2" t="str">
        <f>IF(TBL_Employees[[#This Row],[ Annual Salary]]&lt;70000,"Low Income",IF(AND(TBL_Employees[[#This Row],[ Annual Salary]]&gt;=70000,TBL_Employees[[#This Row],[ Annual Salary]]&lt;=140000),"Middle Income","High Income" ))</f>
        <v>Low Income</v>
      </c>
      <c r="P401" s="3">
        <v>0</v>
      </c>
      <c r="Q401" s="13">
        <f>TBL_Employees[[#This Row],[Bonus %]]*TBL_Employees[[#This Row],[ Annual Salary]]</f>
        <v>0</v>
      </c>
      <c r="R401" t="s">
        <v>32</v>
      </c>
      <c r="S401" t="s">
        <v>59</v>
      </c>
      <c r="T401" s="1" t="s">
        <v>20</v>
      </c>
      <c r="U401" t="str">
        <f>IF(TBL_Employees[[#This Row],[Exit Date]]="","Employed","Resign")</f>
        <v>Employed</v>
      </c>
    </row>
    <row r="402" spans="1:21" x14ac:dyDescent="0.35">
      <c r="A402" t="s">
        <v>823</v>
      </c>
      <c r="B402" t="s">
        <v>824</v>
      </c>
      <c r="C402" t="s">
        <v>76</v>
      </c>
      <c r="D402" t="s">
        <v>22</v>
      </c>
      <c r="E402" t="s">
        <v>35</v>
      </c>
      <c r="F402" t="s">
        <v>27</v>
      </c>
      <c r="G402" t="s">
        <v>50</v>
      </c>
      <c r="H402">
        <v>48</v>
      </c>
      <c r="I402" s="1">
        <v>38454</v>
      </c>
      <c r="J402" s="9">
        <f>DAY(TBL_Employees[[#This Row],[Hire Date]])</f>
        <v>12</v>
      </c>
      <c r="K402" s="9">
        <f>MONTH(TBL_Employees[[#This Row],[Hire Date]])</f>
        <v>4</v>
      </c>
      <c r="L402" s="9" t="str">
        <f>UPPER(TEXT(DATE(2025,TBL_Employees[[#This Row],[Month]],1), "mmm"))</f>
        <v>APR</v>
      </c>
      <c r="M402" s="11">
        <f>YEAR(TBL_Employees[[#This Row],[Hire Date]])</f>
        <v>2005</v>
      </c>
      <c r="N402" s="2">
        <v>87158</v>
      </c>
      <c r="O402" s="2" t="str">
        <f>IF(TBL_Employees[[#This Row],[ Annual Salary]]&lt;70000,"Low Income",IF(AND(TBL_Employees[[#This Row],[ Annual Salary]]&gt;=70000,TBL_Employees[[#This Row],[ Annual Salary]]&lt;=140000),"Middle Income","High Income" ))</f>
        <v>Middle Income</v>
      </c>
      <c r="P402" s="3">
        <v>0</v>
      </c>
      <c r="Q402" s="13">
        <f>TBL_Employees[[#This Row],[Bonus %]]*TBL_Employees[[#This Row],[ Annual Salary]]</f>
        <v>0</v>
      </c>
      <c r="R402" t="s">
        <v>51</v>
      </c>
      <c r="S402" t="s">
        <v>80</v>
      </c>
      <c r="T402" s="1" t="s">
        <v>20</v>
      </c>
      <c r="U402" t="str">
        <f>IF(TBL_Employees[[#This Row],[Exit Date]]="","Employed","Resign")</f>
        <v>Employed</v>
      </c>
    </row>
    <row r="403" spans="1:21" x14ac:dyDescent="0.35">
      <c r="A403" t="s">
        <v>827</v>
      </c>
      <c r="B403" t="s">
        <v>828</v>
      </c>
      <c r="C403" t="s">
        <v>39</v>
      </c>
      <c r="D403" t="s">
        <v>22</v>
      </c>
      <c r="E403" t="s">
        <v>43</v>
      </c>
      <c r="F403" t="s">
        <v>16</v>
      </c>
      <c r="G403" t="s">
        <v>50</v>
      </c>
      <c r="H403">
        <v>65</v>
      </c>
      <c r="I403" s="1">
        <v>38130</v>
      </c>
      <c r="J403" s="9">
        <f>DAY(TBL_Employees[[#This Row],[Hire Date]])</f>
        <v>23</v>
      </c>
      <c r="K403" s="9">
        <f>MONTH(TBL_Employees[[#This Row],[Hire Date]])</f>
        <v>5</v>
      </c>
      <c r="L403" s="9" t="str">
        <f>UPPER(TEXT(DATE(2025,TBL_Employees[[#This Row],[Month]],1), "mmm"))</f>
        <v>MAY</v>
      </c>
      <c r="M403" s="11">
        <f>YEAR(TBL_Employees[[#This Row],[Hire Date]])</f>
        <v>2004</v>
      </c>
      <c r="N403" s="2">
        <v>153938</v>
      </c>
      <c r="O403" s="2" t="str">
        <f>IF(TBL_Employees[[#This Row],[ Annual Salary]]&lt;70000,"Low Income",IF(AND(TBL_Employees[[#This Row],[ Annual Salary]]&gt;=70000,TBL_Employees[[#This Row],[ Annual Salary]]&lt;=140000),"Middle Income","High Income" ))</f>
        <v>High Income</v>
      </c>
      <c r="P403" s="3">
        <v>0.2</v>
      </c>
      <c r="Q403" s="13">
        <f>TBL_Employees[[#This Row],[Bonus %]]*TBL_Employees[[#This Row],[ Annual Salary]]</f>
        <v>30787.600000000002</v>
      </c>
      <c r="R403" t="s">
        <v>18</v>
      </c>
      <c r="S403" t="s">
        <v>38</v>
      </c>
      <c r="T403" s="1" t="s">
        <v>20</v>
      </c>
      <c r="U403" t="str">
        <f>IF(TBL_Employees[[#This Row],[Exit Date]]="","Employed","Resign")</f>
        <v>Employed</v>
      </c>
    </row>
    <row r="404" spans="1:21" x14ac:dyDescent="0.35">
      <c r="A404" t="s">
        <v>137</v>
      </c>
      <c r="B404" t="s">
        <v>833</v>
      </c>
      <c r="C404" t="s">
        <v>60</v>
      </c>
      <c r="D404" t="s">
        <v>22</v>
      </c>
      <c r="E404" t="s">
        <v>35</v>
      </c>
      <c r="F404" t="s">
        <v>16</v>
      </c>
      <c r="G404" t="s">
        <v>46</v>
      </c>
      <c r="H404">
        <v>55</v>
      </c>
      <c r="I404" s="1">
        <v>38301</v>
      </c>
      <c r="J404" s="9">
        <f>DAY(TBL_Employees[[#This Row],[Hire Date]])</f>
        <v>10</v>
      </c>
      <c r="K404" s="9">
        <f>MONTH(TBL_Employees[[#This Row],[Hire Date]])</f>
        <v>11</v>
      </c>
      <c r="L404" s="9" t="str">
        <f>UPPER(TEXT(DATE(2025,TBL_Employees[[#This Row],[Month]],1), "mmm"))</f>
        <v>NOV</v>
      </c>
      <c r="M404" s="11">
        <f>YEAR(TBL_Employees[[#This Row],[Hire Date]])</f>
        <v>2004</v>
      </c>
      <c r="N404" s="2">
        <v>142318</v>
      </c>
      <c r="O404" s="2" t="str">
        <f>IF(TBL_Employees[[#This Row],[ Annual Salary]]&lt;70000,"Low Income",IF(AND(TBL_Employees[[#This Row],[ Annual Salary]]&gt;=70000,TBL_Employees[[#This Row],[ Annual Salary]]&lt;=140000),"Middle Income","High Income" ))</f>
        <v>High Income</v>
      </c>
      <c r="P404" s="3">
        <v>0.14000000000000001</v>
      </c>
      <c r="Q404" s="13">
        <f>TBL_Employees[[#This Row],[Bonus %]]*TBL_Employees[[#This Row],[ Annual Salary]]</f>
        <v>19924.52</v>
      </c>
      <c r="R404" t="s">
        <v>18</v>
      </c>
      <c r="S404" t="s">
        <v>19</v>
      </c>
      <c r="T404" s="1" t="s">
        <v>20</v>
      </c>
      <c r="U404" t="str">
        <f>IF(TBL_Employees[[#This Row],[Exit Date]]="","Employed","Resign")</f>
        <v>Employed</v>
      </c>
    </row>
    <row r="405" spans="1:21" x14ac:dyDescent="0.35">
      <c r="A405" t="s">
        <v>318</v>
      </c>
      <c r="B405" t="s">
        <v>834</v>
      </c>
      <c r="C405" t="s">
        <v>82</v>
      </c>
      <c r="D405" t="s">
        <v>22</v>
      </c>
      <c r="E405" t="s">
        <v>35</v>
      </c>
      <c r="F405" t="s">
        <v>27</v>
      </c>
      <c r="G405" t="s">
        <v>46</v>
      </c>
      <c r="H405">
        <v>41</v>
      </c>
      <c r="I405" s="1">
        <v>38219</v>
      </c>
      <c r="J405" s="9">
        <f>DAY(TBL_Employees[[#This Row],[Hire Date]])</f>
        <v>20</v>
      </c>
      <c r="K405" s="9">
        <f>MONTH(TBL_Employees[[#This Row],[Hire Date]])</f>
        <v>8</v>
      </c>
      <c r="L405" s="9" t="str">
        <f>UPPER(TEXT(DATE(2025,TBL_Employees[[#This Row],[Month]],1), "mmm"))</f>
        <v>AUG</v>
      </c>
      <c r="M405" s="11">
        <f>YEAR(TBL_Employees[[#This Row],[Hire Date]])</f>
        <v>2004</v>
      </c>
      <c r="N405" s="2">
        <v>49186</v>
      </c>
      <c r="O405" s="2" t="str">
        <f>IF(TBL_Employees[[#This Row],[ Annual Salary]]&lt;70000,"Low Income",IF(AND(TBL_Employees[[#This Row],[ Annual Salary]]&gt;=70000,TBL_Employees[[#This Row],[ Annual Salary]]&lt;=140000),"Middle Income","High Income" ))</f>
        <v>Low Income</v>
      </c>
      <c r="P405" s="3">
        <v>0</v>
      </c>
      <c r="Q405" s="13">
        <f>TBL_Employees[[#This Row],[Bonus %]]*TBL_Employees[[#This Row],[ Annual Salary]]</f>
        <v>0</v>
      </c>
      <c r="R405" t="s">
        <v>18</v>
      </c>
      <c r="S405" t="s">
        <v>24</v>
      </c>
      <c r="T405" s="1">
        <v>39616</v>
      </c>
      <c r="U405" t="str">
        <f>IF(TBL_Employees[[#This Row],[Exit Date]]="","Employed","Resign")</f>
        <v>Resign</v>
      </c>
    </row>
    <row r="406" spans="1:21" x14ac:dyDescent="0.35">
      <c r="A406" t="s">
        <v>835</v>
      </c>
      <c r="B406" t="s">
        <v>836</v>
      </c>
      <c r="C406" t="s">
        <v>13</v>
      </c>
      <c r="D406" t="s">
        <v>22</v>
      </c>
      <c r="E406" t="s">
        <v>15</v>
      </c>
      <c r="F406" t="s">
        <v>16</v>
      </c>
      <c r="G406" t="s">
        <v>46</v>
      </c>
      <c r="H406">
        <v>34</v>
      </c>
      <c r="I406" s="1">
        <v>43673</v>
      </c>
      <c r="J406" s="9">
        <f>DAY(TBL_Employees[[#This Row],[Hire Date]])</f>
        <v>27</v>
      </c>
      <c r="K406" s="9">
        <f>MONTH(TBL_Employees[[#This Row],[Hire Date]])</f>
        <v>7</v>
      </c>
      <c r="L406" s="9" t="str">
        <f>UPPER(TEXT(DATE(2025,TBL_Employees[[#This Row],[Month]],1), "mmm"))</f>
        <v>JUL</v>
      </c>
      <c r="M406" s="11">
        <f>YEAR(TBL_Employees[[#This Row],[Hire Date]])</f>
        <v>2019</v>
      </c>
      <c r="N406" s="2">
        <v>220937</v>
      </c>
      <c r="O406" s="2" t="str">
        <f>IF(TBL_Employees[[#This Row],[ Annual Salary]]&lt;70000,"Low Income",IF(AND(TBL_Employees[[#This Row],[ Annual Salary]]&gt;=70000,TBL_Employees[[#This Row],[ Annual Salary]]&lt;=140000),"Middle Income","High Income" ))</f>
        <v>High Income</v>
      </c>
      <c r="P406" s="3">
        <v>0.38</v>
      </c>
      <c r="Q406" s="13">
        <f>TBL_Employees[[#This Row],[Bonus %]]*TBL_Employees[[#This Row],[ Annual Salary]]</f>
        <v>83956.06</v>
      </c>
      <c r="R406" t="s">
        <v>18</v>
      </c>
      <c r="S406" t="s">
        <v>24</v>
      </c>
      <c r="T406" s="1" t="s">
        <v>20</v>
      </c>
      <c r="U406" t="str">
        <f>IF(TBL_Employees[[#This Row],[Exit Date]]="","Employed","Resign")</f>
        <v>Employed</v>
      </c>
    </row>
    <row r="407" spans="1:21" x14ac:dyDescent="0.35">
      <c r="A407" t="s">
        <v>851</v>
      </c>
      <c r="B407" t="s">
        <v>852</v>
      </c>
      <c r="C407" t="s">
        <v>21</v>
      </c>
      <c r="D407" t="s">
        <v>22</v>
      </c>
      <c r="E407" t="s">
        <v>43</v>
      </c>
      <c r="F407" t="s">
        <v>27</v>
      </c>
      <c r="G407" t="s">
        <v>17</v>
      </c>
      <c r="H407">
        <v>26</v>
      </c>
      <c r="I407" s="1">
        <v>44267</v>
      </c>
      <c r="J407" s="9">
        <f>DAY(TBL_Employees[[#This Row],[Hire Date]])</f>
        <v>12</v>
      </c>
      <c r="K407" s="9">
        <f>MONTH(TBL_Employees[[#This Row],[Hire Date]])</f>
        <v>3</v>
      </c>
      <c r="L407" s="9" t="str">
        <f>UPPER(TEXT(DATE(2025,TBL_Employees[[#This Row],[Month]],1), "mmm"))</f>
        <v>MAR</v>
      </c>
      <c r="M407" s="11">
        <f>YEAR(TBL_Employees[[#This Row],[Hire Date]])</f>
        <v>2021</v>
      </c>
      <c r="N407" s="2">
        <v>70369</v>
      </c>
      <c r="O407" s="2" t="str">
        <f>IF(TBL_Employees[[#This Row],[ Annual Salary]]&lt;70000,"Low Income",IF(AND(TBL_Employees[[#This Row],[ Annual Salary]]&gt;=70000,TBL_Employees[[#This Row],[ Annual Salary]]&lt;=140000),"Middle Income","High Income" ))</f>
        <v>Middle Income</v>
      </c>
      <c r="P407" s="3">
        <v>0</v>
      </c>
      <c r="Q407" s="13">
        <f>TBL_Employees[[#This Row],[Bonus %]]*TBL_Employees[[#This Row],[ Annual Salary]]</f>
        <v>0</v>
      </c>
      <c r="R407" t="s">
        <v>18</v>
      </c>
      <c r="S407" t="s">
        <v>62</v>
      </c>
      <c r="T407" s="1" t="s">
        <v>20</v>
      </c>
      <c r="U407" t="str">
        <f>IF(TBL_Employees[[#This Row],[Exit Date]]="","Employed","Resign")</f>
        <v>Employed</v>
      </c>
    </row>
    <row r="408" spans="1:21" x14ac:dyDescent="0.35">
      <c r="A408" t="s">
        <v>873</v>
      </c>
      <c r="B408" t="s">
        <v>874</v>
      </c>
      <c r="C408" t="s">
        <v>21</v>
      </c>
      <c r="D408" t="s">
        <v>22</v>
      </c>
      <c r="E408" t="s">
        <v>31</v>
      </c>
      <c r="F408" t="s">
        <v>16</v>
      </c>
      <c r="G408" t="s">
        <v>50</v>
      </c>
      <c r="H408">
        <v>31</v>
      </c>
      <c r="I408" s="1">
        <v>44297</v>
      </c>
      <c r="J408" s="9">
        <f>DAY(TBL_Employees[[#This Row],[Hire Date]])</f>
        <v>11</v>
      </c>
      <c r="K408" s="9">
        <f>MONTH(TBL_Employees[[#This Row],[Hire Date]])</f>
        <v>4</v>
      </c>
      <c r="L408" s="9" t="str">
        <f>UPPER(TEXT(DATE(2025,TBL_Employees[[#This Row],[Month]],1), "mmm"))</f>
        <v>APR</v>
      </c>
      <c r="M408" s="11">
        <f>YEAR(TBL_Employees[[#This Row],[Hire Date]])</f>
        <v>2021</v>
      </c>
      <c r="N408" s="2">
        <v>72235</v>
      </c>
      <c r="O408" s="2" t="str">
        <f>IF(TBL_Employees[[#This Row],[ Annual Salary]]&lt;70000,"Low Income",IF(AND(TBL_Employees[[#This Row],[ Annual Salary]]&gt;=70000,TBL_Employees[[#This Row],[ Annual Salary]]&lt;=140000),"Middle Income","High Income" ))</f>
        <v>Middle Income</v>
      </c>
      <c r="P408" s="3">
        <v>0</v>
      </c>
      <c r="Q408" s="13">
        <f>TBL_Employees[[#This Row],[Bonus %]]*TBL_Employees[[#This Row],[ Annual Salary]]</f>
        <v>0</v>
      </c>
      <c r="R408" t="s">
        <v>51</v>
      </c>
      <c r="S408" t="s">
        <v>80</v>
      </c>
      <c r="T408" s="1" t="s">
        <v>20</v>
      </c>
      <c r="U408" t="str">
        <f>IF(TBL_Employees[[#This Row],[Exit Date]]="","Employed","Resign")</f>
        <v>Employed</v>
      </c>
    </row>
    <row r="409" spans="1:21" x14ac:dyDescent="0.35">
      <c r="A409" t="s">
        <v>889</v>
      </c>
      <c r="B409" t="s">
        <v>890</v>
      </c>
      <c r="C409" t="s">
        <v>39</v>
      </c>
      <c r="D409" t="s">
        <v>22</v>
      </c>
      <c r="E409" t="s">
        <v>31</v>
      </c>
      <c r="F409" t="s">
        <v>16</v>
      </c>
      <c r="G409" t="s">
        <v>23</v>
      </c>
      <c r="H409">
        <v>57</v>
      </c>
      <c r="I409" s="1">
        <v>42667</v>
      </c>
      <c r="J409" s="9">
        <f>DAY(TBL_Employees[[#This Row],[Hire Date]])</f>
        <v>24</v>
      </c>
      <c r="K409" s="9">
        <f>MONTH(TBL_Employees[[#This Row],[Hire Date]])</f>
        <v>10</v>
      </c>
      <c r="L409" s="9" t="str">
        <f>UPPER(TEXT(DATE(2025,TBL_Employees[[#This Row],[Month]],1), "mmm"))</f>
        <v>OCT</v>
      </c>
      <c r="M409" s="11">
        <f>YEAR(TBL_Employees[[#This Row],[Hire Date]])</f>
        <v>2016</v>
      </c>
      <c r="N409" s="2">
        <v>176324</v>
      </c>
      <c r="O409" s="2" t="str">
        <f>IF(TBL_Employees[[#This Row],[ Annual Salary]]&lt;70000,"Low Income",IF(AND(TBL_Employees[[#This Row],[ Annual Salary]]&gt;=70000,TBL_Employees[[#This Row],[ Annual Salary]]&lt;=140000),"Middle Income","High Income" ))</f>
        <v>High Income</v>
      </c>
      <c r="P409" s="3">
        <v>0.23</v>
      </c>
      <c r="Q409" s="13">
        <f>TBL_Employees[[#This Row],[Bonus %]]*TBL_Employees[[#This Row],[ Annual Salary]]</f>
        <v>40554.520000000004</v>
      </c>
      <c r="R409" t="s">
        <v>32</v>
      </c>
      <c r="S409" t="s">
        <v>73</v>
      </c>
      <c r="T409" s="1" t="s">
        <v>20</v>
      </c>
      <c r="U409" t="str">
        <f>IF(TBL_Employees[[#This Row],[Exit Date]]="","Employed","Resign")</f>
        <v>Employed</v>
      </c>
    </row>
    <row r="410" spans="1:21" x14ac:dyDescent="0.35">
      <c r="A410" t="s">
        <v>893</v>
      </c>
      <c r="B410" t="s">
        <v>894</v>
      </c>
      <c r="C410" t="s">
        <v>61</v>
      </c>
      <c r="D410" t="s">
        <v>22</v>
      </c>
      <c r="E410" t="s">
        <v>35</v>
      </c>
      <c r="F410" t="s">
        <v>16</v>
      </c>
      <c r="G410" t="s">
        <v>17</v>
      </c>
      <c r="H410">
        <v>31</v>
      </c>
      <c r="I410" s="1">
        <v>44214</v>
      </c>
      <c r="J410" s="9">
        <f>DAY(TBL_Employees[[#This Row],[Hire Date]])</f>
        <v>18</v>
      </c>
      <c r="K410" s="9">
        <f>MONTH(TBL_Employees[[#This Row],[Hire Date]])</f>
        <v>1</v>
      </c>
      <c r="L410" s="9" t="str">
        <f>UPPER(TEXT(DATE(2025,TBL_Employees[[#This Row],[Month]],1), "mmm"))</f>
        <v>JAN</v>
      </c>
      <c r="M410" s="11">
        <f>YEAR(TBL_Employees[[#This Row],[Hire Date]])</f>
        <v>2021</v>
      </c>
      <c r="N410" s="2">
        <v>104162</v>
      </c>
      <c r="O410" s="2" t="str">
        <f>IF(TBL_Employees[[#This Row],[ Annual Salary]]&lt;70000,"Low Income",IF(AND(TBL_Employees[[#This Row],[ Annual Salary]]&gt;=70000,TBL_Employees[[#This Row],[ Annual Salary]]&lt;=140000),"Middle Income","High Income" ))</f>
        <v>Middle Income</v>
      </c>
      <c r="P410" s="3">
        <v>7.0000000000000007E-2</v>
      </c>
      <c r="Q410" s="13">
        <f>TBL_Employees[[#This Row],[Bonus %]]*TBL_Employees[[#This Row],[ Annual Salary]]</f>
        <v>7291.3400000000011</v>
      </c>
      <c r="R410" t="s">
        <v>18</v>
      </c>
      <c r="S410" t="s">
        <v>24</v>
      </c>
      <c r="T410" s="1" t="s">
        <v>20</v>
      </c>
      <c r="U410" t="str">
        <f>IF(TBL_Employees[[#This Row],[Exit Date]]="","Employed","Resign")</f>
        <v>Employed</v>
      </c>
    </row>
    <row r="411" spans="1:21" x14ac:dyDescent="0.35">
      <c r="A411" t="s">
        <v>315</v>
      </c>
      <c r="B411" t="s">
        <v>902</v>
      </c>
      <c r="C411" t="s">
        <v>21</v>
      </c>
      <c r="D411" t="s">
        <v>22</v>
      </c>
      <c r="E411" t="s">
        <v>31</v>
      </c>
      <c r="F411" t="s">
        <v>27</v>
      </c>
      <c r="G411" t="s">
        <v>17</v>
      </c>
      <c r="H411">
        <v>62</v>
      </c>
      <c r="I411" s="1">
        <v>38271</v>
      </c>
      <c r="J411" s="9">
        <f>DAY(TBL_Employees[[#This Row],[Hire Date]])</f>
        <v>11</v>
      </c>
      <c r="K411" s="9">
        <f>MONTH(TBL_Employees[[#This Row],[Hire Date]])</f>
        <v>10</v>
      </c>
      <c r="L411" s="9" t="str">
        <f>UPPER(TEXT(DATE(2025,TBL_Employees[[#This Row],[Month]],1), "mmm"))</f>
        <v>OCT</v>
      </c>
      <c r="M411" s="11">
        <f>YEAR(TBL_Employees[[#This Row],[Hire Date]])</f>
        <v>2004</v>
      </c>
      <c r="N411" s="2">
        <v>50825</v>
      </c>
      <c r="O411" s="2" t="str">
        <f>IF(TBL_Employees[[#This Row],[ Annual Salary]]&lt;70000,"Low Income",IF(AND(TBL_Employees[[#This Row],[ Annual Salary]]&gt;=70000,TBL_Employees[[#This Row],[ Annual Salary]]&lt;=140000),"Middle Income","High Income" ))</f>
        <v>Low Income</v>
      </c>
      <c r="P411" s="3">
        <v>0</v>
      </c>
      <c r="Q411" s="13">
        <f>TBL_Employees[[#This Row],[Bonus %]]*TBL_Employees[[#This Row],[ Annual Salary]]</f>
        <v>0</v>
      </c>
      <c r="R411" t="s">
        <v>18</v>
      </c>
      <c r="S411" t="s">
        <v>62</v>
      </c>
      <c r="T411" s="1" t="s">
        <v>20</v>
      </c>
      <c r="U411" t="str">
        <f>IF(TBL_Employees[[#This Row],[Exit Date]]="","Employed","Resign")</f>
        <v>Employed</v>
      </c>
    </row>
    <row r="412" spans="1:21" x14ac:dyDescent="0.35">
      <c r="A412" t="s">
        <v>273</v>
      </c>
      <c r="B412" t="s">
        <v>905</v>
      </c>
      <c r="C412" t="s">
        <v>60</v>
      </c>
      <c r="D412" t="s">
        <v>22</v>
      </c>
      <c r="E412" t="s">
        <v>15</v>
      </c>
      <c r="F412" t="s">
        <v>16</v>
      </c>
      <c r="G412" t="s">
        <v>23</v>
      </c>
      <c r="H412">
        <v>64</v>
      </c>
      <c r="I412" s="1">
        <v>37962</v>
      </c>
      <c r="J412" s="9">
        <f>DAY(TBL_Employees[[#This Row],[Hire Date]])</f>
        <v>7</v>
      </c>
      <c r="K412" s="9">
        <f>MONTH(TBL_Employees[[#This Row],[Hire Date]])</f>
        <v>12</v>
      </c>
      <c r="L412" s="9" t="str">
        <f>UPPER(TEXT(DATE(2025,TBL_Employees[[#This Row],[Month]],1), "mmm"))</f>
        <v>DEC</v>
      </c>
      <c r="M412" s="11">
        <f>YEAR(TBL_Employees[[#This Row],[Hire Date]])</f>
        <v>2003</v>
      </c>
      <c r="N412" s="2">
        <v>125807</v>
      </c>
      <c r="O412" s="2" t="str">
        <f>IF(TBL_Employees[[#This Row],[ Annual Salary]]&lt;70000,"Low Income",IF(AND(TBL_Employees[[#This Row],[ Annual Salary]]&gt;=70000,TBL_Employees[[#This Row],[ Annual Salary]]&lt;=140000),"Middle Income","High Income" ))</f>
        <v>Middle Income</v>
      </c>
      <c r="P412" s="3">
        <v>0.15</v>
      </c>
      <c r="Q412" s="13">
        <f>TBL_Employees[[#This Row],[Bonus %]]*TBL_Employees[[#This Row],[ Annual Salary]]</f>
        <v>18871.05</v>
      </c>
      <c r="R412" t="s">
        <v>18</v>
      </c>
      <c r="S412" t="s">
        <v>19</v>
      </c>
      <c r="T412" s="1" t="s">
        <v>20</v>
      </c>
      <c r="U412" t="str">
        <f>IF(TBL_Employees[[#This Row],[Exit Date]]="","Employed","Resign")</f>
        <v>Employed</v>
      </c>
    </row>
    <row r="413" spans="1:21" x14ac:dyDescent="0.35">
      <c r="A413" t="s">
        <v>78</v>
      </c>
      <c r="B413" t="s">
        <v>911</v>
      </c>
      <c r="C413" t="s">
        <v>21</v>
      </c>
      <c r="D413" t="s">
        <v>22</v>
      </c>
      <c r="E413" t="s">
        <v>35</v>
      </c>
      <c r="F413" t="s">
        <v>27</v>
      </c>
      <c r="G413" t="s">
        <v>50</v>
      </c>
      <c r="H413">
        <v>31</v>
      </c>
      <c r="I413" s="1">
        <v>42347</v>
      </c>
      <c r="J413" s="9">
        <f>DAY(TBL_Employees[[#This Row],[Hire Date]])</f>
        <v>9</v>
      </c>
      <c r="K413" s="9">
        <f>MONTH(TBL_Employees[[#This Row],[Hire Date]])</f>
        <v>12</v>
      </c>
      <c r="L413" s="9" t="str">
        <f>UPPER(TEXT(DATE(2025,TBL_Employees[[#This Row],[Month]],1), "mmm"))</f>
        <v>DEC</v>
      </c>
      <c r="M413" s="11">
        <f>YEAR(TBL_Employees[[#This Row],[Hire Date]])</f>
        <v>2015</v>
      </c>
      <c r="N413" s="2">
        <v>73854</v>
      </c>
      <c r="O413" s="2" t="str">
        <f>IF(TBL_Employees[[#This Row],[ Annual Salary]]&lt;70000,"Low Income",IF(AND(TBL_Employees[[#This Row],[ Annual Salary]]&gt;=70000,TBL_Employees[[#This Row],[ Annual Salary]]&lt;=140000),"Middle Income","High Income" ))</f>
        <v>Middle Income</v>
      </c>
      <c r="P413" s="3">
        <v>0</v>
      </c>
      <c r="Q413" s="13">
        <f>TBL_Employees[[#This Row],[Bonus %]]*TBL_Employees[[#This Row],[ Annual Salary]]</f>
        <v>0</v>
      </c>
      <c r="R413" t="s">
        <v>18</v>
      </c>
      <c r="S413" t="s">
        <v>62</v>
      </c>
      <c r="T413" s="1" t="s">
        <v>20</v>
      </c>
      <c r="U413" t="str">
        <f>IF(TBL_Employees[[#This Row],[Exit Date]]="","Employed","Resign")</f>
        <v>Employed</v>
      </c>
    </row>
    <row r="414" spans="1:21" x14ac:dyDescent="0.35">
      <c r="A414" t="s">
        <v>84</v>
      </c>
      <c r="B414" t="s">
        <v>917</v>
      </c>
      <c r="C414" t="s">
        <v>61</v>
      </c>
      <c r="D414" t="s">
        <v>22</v>
      </c>
      <c r="E414" t="s">
        <v>31</v>
      </c>
      <c r="F414" t="s">
        <v>27</v>
      </c>
      <c r="G414" t="s">
        <v>50</v>
      </c>
      <c r="H414">
        <v>46</v>
      </c>
      <c r="I414" s="1">
        <v>40810</v>
      </c>
      <c r="J414" s="9">
        <f>DAY(TBL_Employees[[#This Row],[Hire Date]])</f>
        <v>24</v>
      </c>
      <c r="K414" s="9">
        <f>MONTH(TBL_Employees[[#This Row],[Hire Date]])</f>
        <v>9</v>
      </c>
      <c r="L414" s="9" t="str">
        <f>UPPER(TEXT(DATE(2025,TBL_Employees[[#This Row],[Month]],1), "mmm"))</f>
        <v>SEP</v>
      </c>
      <c r="M414" s="11">
        <f>YEAR(TBL_Employees[[#This Row],[Hire Date]])</f>
        <v>2011</v>
      </c>
      <c r="N414" s="2">
        <v>102167</v>
      </c>
      <c r="O414" s="2" t="str">
        <f>IF(TBL_Employees[[#This Row],[ Annual Salary]]&lt;70000,"Low Income",IF(AND(TBL_Employees[[#This Row],[ Annual Salary]]&gt;=70000,TBL_Employees[[#This Row],[ Annual Salary]]&lt;=140000),"Middle Income","High Income" ))</f>
        <v>Middle Income</v>
      </c>
      <c r="P414" s="3">
        <v>0.06</v>
      </c>
      <c r="Q414" s="13">
        <f>TBL_Employees[[#This Row],[Bonus %]]*TBL_Employees[[#This Row],[ Annual Salary]]</f>
        <v>6130.0199999999995</v>
      </c>
      <c r="R414" t="s">
        <v>51</v>
      </c>
      <c r="S414" t="s">
        <v>65</v>
      </c>
      <c r="T414" s="1" t="s">
        <v>20</v>
      </c>
      <c r="U414" t="str">
        <f>IF(TBL_Employees[[#This Row],[Exit Date]]="","Employed","Resign")</f>
        <v>Employed</v>
      </c>
    </row>
    <row r="415" spans="1:21" x14ac:dyDescent="0.35">
      <c r="A415" t="s">
        <v>936</v>
      </c>
      <c r="B415" t="s">
        <v>937</v>
      </c>
      <c r="C415" t="s">
        <v>82</v>
      </c>
      <c r="D415" t="s">
        <v>22</v>
      </c>
      <c r="E415" t="s">
        <v>43</v>
      </c>
      <c r="F415" t="s">
        <v>16</v>
      </c>
      <c r="G415" t="s">
        <v>50</v>
      </c>
      <c r="H415">
        <v>34</v>
      </c>
      <c r="I415" s="1">
        <v>42664</v>
      </c>
      <c r="J415" s="9">
        <f>DAY(TBL_Employees[[#This Row],[Hire Date]])</f>
        <v>21</v>
      </c>
      <c r="K415" s="9">
        <f>MONTH(TBL_Employees[[#This Row],[Hire Date]])</f>
        <v>10</v>
      </c>
      <c r="L415" s="9" t="str">
        <f>UPPER(TEXT(DATE(2025,TBL_Employees[[#This Row],[Month]],1), "mmm"))</f>
        <v>OCT</v>
      </c>
      <c r="M415" s="11">
        <f>YEAR(TBL_Employees[[#This Row],[Hire Date]])</f>
        <v>2016</v>
      </c>
      <c r="N415" s="2">
        <v>52811</v>
      </c>
      <c r="O415" s="2" t="str">
        <f>IF(TBL_Employees[[#This Row],[ Annual Salary]]&lt;70000,"Low Income",IF(AND(TBL_Employees[[#This Row],[ Annual Salary]]&gt;=70000,TBL_Employees[[#This Row],[ Annual Salary]]&lt;=140000),"Middle Income","High Income" ))</f>
        <v>Low Income</v>
      </c>
      <c r="P415" s="3">
        <v>0</v>
      </c>
      <c r="Q415" s="13">
        <f>TBL_Employees[[#This Row],[Bonus %]]*TBL_Employees[[#This Row],[ Annual Salary]]</f>
        <v>0</v>
      </c>
      <c r="R415" t="s">
        <v>18</v>
      </c>
      <c r="S415" t="s">
        <v>44</v>
      </c>
      <c r="T415" s="1" t="s">
        <v>20</v>
      </c>
      <c r="U415" t="str">
        <f>IF(TBL_Employees[[#This Row],[Exit Date]]="","Employed","Resign")</f>
        <v>Employed</v>
      </c>
    </row>
    <row r="416" spans="1:21" x14ac:dyDescent="0.35">
      <c r="A416" t="s">
        <v>943</v>
      </c>
      <c r="B416" t="s">
        <v>944</v>
      </c>
      <c r="C416" t="s">
        <v>39</v>
      </c>
      <c r="D416" t="s">
        <v>22</v>
      </c>
      <c r="E416" t="s">
        <v>43</v>
      </c>
      <c r="F416" t="s">
        <v>27</v>
      </c>
      <c r="G416" t="s">
        <v>23</v>
      </c>
      <c r="H416">
        <v>39</v>
      </c>
      <c r="I416" s="1">
        <v>39049</v>
      </c>
      <c r="J416" s="9">
        <f>DAY(TBL_Employees[[#This Row],[Hire Date]])</f>
        <v>28</v>
      </c>
      <c r="K416" s="9">
        <f>MONTH(TBL_Employees[[#This Row],[Hire Date]])</f>
        <v>11</v>
      </c>
      <c r="L416" s="9" t="str">
        <f>UPPER(TEXT(DATE(2025,TBL_Employees[[#This Row],[Month]],1), "mmm"))</f>
        <v>NOV</v>
      </c>
      <c r="M416" s="11">
        <f>YEAR(TBL_Employees[[#This Row],[Hire Date]])</f>
        <v>2006</v>
      </c>
      <c r="N416" s="2">
        <v>161690</v>
      </c>
      <c r="O416" s="2" t="str">
        <f>IF(TBL_Employees[[#This Row],[ Annual Salary]]&lt;70000,"Low Income",IF(AND(TBL_Employees[[#This Row],[ Annual Salary]]&gt;=70000,TBL_Employees[[#This Row],[ Annual Salary]]&lt;=140000),"Middle Income","High Income" ))</f>
        <v>High Income</v>
      </c>
      <c r="P416" s="3">
        <v>0.28999999999999998</v>
      </c>
      <c r="Q416" s="13">
        <f>TBL_Employees[[#This Row],[Bonus %]]*TBL_Employees[[#This Row],[ Annual Salary]]</f>
        <v>46890.1</v>
      </c>
      <c r="R416" t="s">
        <v>32</v>
      </c>
      <c r="S416" t="s">
        <v>59</v>
      </c>
      <c r="T416" s="1" t="s">
        <v>20</v>
      </c>
      <c r="U416" t="str">
        <f>IF(TBL_Employees[[#This Row],[Exit Date]]="","Employed","Resign")</f>
        <v>Employed</v>
      </c>
    </row>
    <row r="417" spans="1:21" x14ac:dyDescent="0.35">
      <c r="A417" t="s">
        <v>320</v>
      </c>
      <c r="B417" t="s">
        <v>967</v>
      </c>
      <c r="C417" t="s">
        <v>39</v>
      </c>
      <c r="D417" t="s">
        <v>22</v>
      </c>
      <c r="E417" t="s">
        <v>15</v>
      </c>
      <c r="F417" t="s">
        <v>27</v>
      </c>
      <c r="G417" t="s">
        <v>23</v>
      </c>
      <c r="H417">
        <v>37</v>
      </c>
      <c r="I417" s="1">
        <v>41048</v>
      </c>
      <c r="J417" s="9">
        <f>DAY(TBL_Employees[[#This Row],[Hire Date]])</f>
        <v>19</v>
      </c>
      <c r="K417" s="9">
        <f>MONTH(TBL_Employees[[#This Row],[Hire Date]])</f>
        <v>5</v>
      </c>
      <c r="L417" s="9" t="str">
        <f>UPPER(TEXT(DATE(2025,TBL_Employees[[#This Row],[Month]],1), "mmm"))</f>
        <v>MAY</v>
      </c>
      <c r="M417" s="11">
        <f>YEAR(TBL_Employees[[#This Row],[Hire Date]])</f>
        <v>2012</v>
      </c>
      <c r="N417" s="2">
        <v>160280</v>
      </c>
      <c r="O417" s="2" t="str">
        <f>IF(TBL_Employees[[#This Row],[ Annual Salary]]&lt;70000,"Low Income",IF(AND(TBL_Employees[[#This Row],[ Annual Salary]]&gt;=70000,TBL_Employees[[#This Row],[ Annual Salary]]&lt;=140000),"Middle Income","High Income" ))</f>
        <v>High Income</v>
      </c>
      <c r="P417" s="3">
        <v>0.19</v>
      </c>
      <c r="Q417" s="13">
        <f>TBL_Employees[[#This Row],[Bonus %]]*TBL_Employees[[#This Row],[ Annual Salary]]</f>
        <v>30453.200000000001</v>
      </c>
      <c r="R417" t="s">
        <v>32</v>
      </c>
      <c r="S417" t="s">
        <v>59</v>
      </c>
      <c r="T417" s="1" t="s">
        <v>20</v>
      </c>
      <c r="U417" t="str">
        <f>IF(TBL_Employees[[#This Row],[Exit Date]]="","Employed","Resign")</f>
        <v>Employed</v>
      </c>
    </row>
    <row r="418" spans="1:21" x14ac:dyDescent="0.35">
      <c r="A418" t="s">
        <v>968</v>
      </c>
      <c r="B418" t="s">
        <v>382</v>
      </c>
      <c r="C418" t="s">
        <v>82</v>
      </c>
      <c r="D418" t="s">
        <v>22</v>
      </c>
      <c r="E418" t="s">
        <v>43</v>
      </c>
      <c r="F418" t="s">
        <v>27</v>
      </c>
      <c r="G418" t="s">
        <v>23</v>
      </c>
      <c r="H418">
        <v>57</v>
      </c>
      <c r="I418" s="1">
        <v>35548</v>
      </c>
      <c r="J418" s="9">
        <f>DAY(TBL_Employees[[#This Row],[Hire Date]])</f>
        <v>28</v>
      </c>
      <c r="K418" s="9">
        <f>MONTH(TBL_Employees[[#This Row],[Hire Date]])</f>
        <v>4</v>
      </c>
      <c r="L418" s="9" t="str">
        <f>UPPER(TEXT(DATE(2025,TBL_Employees[[#This Row],[Month]],1), "mmm"))</f>
        <v>APR</v>
      </c>
      <c r="M418" s="11">
        <f>YEAR(TBL_Employees[[#This Row],[Hire Date]])</f>
        <v>1997</v>
      </c>
      <c r="N418" s="2">
        <v>54051</v>
      </c>
      <c r="O418" s="2" t="str">
        <f>IF(TBL_Employees[[#This Row],[ Annual Salary]]&lt;70000,"Low Income",IF(AND(TBL_Employees[[#This Row],[ Annual Salary]]&gt;=70000,TBL_Employees[[#This Row],[ Annual Salary]]&lt;=140000),"Middle Income","High Income" ))</f>
        <v>Low Income</v>
      </c>
      <c r="P418" s="3">
        <v>0</v>
      </c>
      <c r="Q418" s="13">
        <f>TBL_Employees[[#This Row],[Bonus %]]*TBL_Employees[[#This Row],[ Annual Salary]]</f>
        <v>0</v>
      </c>
      <c r="R418" t="s">
        <v>18</v>
      </c>
      <c r="S418" t="s">
        <v>44</v>
      </c>
      <c r="T418" s="1">
        <v>36079</v>
      </c>
      <c r="U418" t="str">
        <f>IF(TBL_Employees[[#This Row],[Exit Date]]="","Employed","Resign")</f>
        <v>Resign</v>
      </c>
    </row>
    <row r="419" spans="1:21" x14ac:dyDescent="0.35">
      <c r="A419" t="s">
        <v>973</v>
      </c>
      <c r="B419" t="s">
        <v>974</v>
      </c>
      <c r="C419" t="s">
        <v>21</v>
      </c>
      <c r="D419" t="s">
        <v>22</v>
      </c>
      <c r="E419" t="s">
        <v>35</v>
      </c>
      <c r="F419" t="s">
        <v>27</v>
      </c>
      <c r="G419" t="s">
        <v>17</v>
      </c>
      <c r="H419">
        <v>49</v>
      </c>
      <c r="I419" s="1">
        <v>36979</v>
      </c>
      <c r="J419" s="9">
        <f>DAY(TBL_Employees[[#This Row],[Hire Date]])</f>
        <v>29</v>
      </c>
      <c r="K419" s="9">
        <f>MONTH(TBL_Employees[[#This Row],[Hire Date]])</f>
        <v>3</v>
      </c>
      <c r="L419" s="9" t="str">
        <f>UPPER(TEXT(DATE(2025,TBL_Employees[[#This Row],[Month]],1), "mmm"))</f>
        <v>MAR</v>
      </c>
      <c r="M419" s="11">
        <f>YEAR(TBL_Employees[[#This Row],[Hire Date]])</f>
        <v>2001</v>
      </c>
      <c r="N419" s="2">
        <v>57606</v>
      </c>
      <c r="O419" s="2" t="str">
        <f>IF(TBL_Employees[[#This Row],[ Annual Salary]]&lt;70000,"Low Income",IF(AND(TBL_Employees[[#This Row],[ Annual Salary]]&gt;=70000,TBL_Employees[[#This Row],[ Annual Salary]]&lt;=140000),"Middle Income","High Income" ))</f>
        <v>Low Income</v>
      </c>
      <c r="P419" s="3">
        <v>0</v>
      </c>
      <c r="Q419" s="13">
        <f>TBL_Employees[[#This Row],[Bonus %]]*TBL_Employees[[#This Row],[ Annual Salary]]</f>
        <v>0</v>
      </c>
      <c r="R419" t="s">
        <v>18</v>
      </c>
      <c r="S419" t="s">
        <v>44</v>
      </c>
      <c r="T419" s="1" t="s">
        <v>20</v>
      </c>
      <c r="U419" t="str">
        <f>IF(TBL_Employees[[#This Row],[Exit Date]]="","Employed","Resign")</f>
        <v>Employed</v>
      </c>
    </row>
    <row r="420" spans="1:21" x14ac:dyDescent="0.35">
      <c r="A420" t="s">
        <v>976</v>
      </c>
      <c r="B420" t="s">
        <v>977</v>
      </c>
      <c r="C420" t="s">
        <v>76</v>
      </c>
      <c r="D420" t="s">
        <v>22</v>
      </c>
      <c r="E420" t="s">
        <v>43</v>
      </c>
      <c r="F420" t="s">
        <v>27</v>
      </c>
      <c r="G420" t="s">
        <v>50</v>
      </c>
      <c r="H420">
        <v>56</v>
      </c>
      <c r="I420" s="1">
        <v>35816</v>
      </c>
      <c r="J420" s="9">
        <f>DAY(TBL_Employees[[#This Row],[Hire Date]])</f>
        <v>21</v>
      </c>
      <c r="K420" s="9">
        <f>MONTH(TBL_Employees[[#This Row],[Hire Date]])</f>
        <v>1</v>
      </c>
      <c r="L420" s="9" t="str">
        <f>UPPER(TEXT(DATE(2025,TBL_Employees[[#This Row],[Month]],1), "mmm"))</f>
        <v>JAN</v>
      </c>
      <c r="M420" s="11">
        <f>YEAR(TBL_Employees[[#This Row],[Hire Date]])</f>
        <v>1998</v>
      </c>
      <c r="N420" s="2">
        <v>72303</v>
      </c>
      <c r="O420" s="2" t="str">
        <f>IF(TBL_Employees[[#This Row],[ Annual Salary]]&lt;70000,"Low Income",IF(AND(TBL_Employees[[#This Row],[ Annual Salary]]&gt;=70000,TBL_Employees[[#This Row],[ Annual Salary]]&lt;=140000),"Middle Income","High Income" ))</f>
        <v>Middle Income</v>
      </c>
      <c r="P420" s="3">
        <v>0</v>
      </c>
      <c r="Q420" s="13">
        <f>TBL_Employees[[#This Row],[Bonus %]]*TBL_Employees[[#This Row],[ Annual Salary]]</f>
        <v>0</v>
      </c>
      <c r="R420" t="s">
        <v>18</v>
      </c>
      <c r="S420" t="s">
        <v>38</v>
      </c>
      <c r="T420" s="1" t="s">
        <v>20</v>
      </c>
      <c r="U420" t="str">
        <f>IF(TBL_Employees[[#This Row],[Exit Date]]="","Employed","Resign")</f>
        <v>Employed</v>
      </c>
    </row>
    <row r="421" spans="1:21" x14ac:dyDescent="0.35">
      <c r="A421" t="s">
        <v>983</v>
      </c>
      <c r="B421" t="s">
        <v>984</v>
      </c>
      <c r="C421" t="s">
        <v>13</v>
      </c>
      <c r="D421" t="s">
        <v>22</v>
      </c>
      <c r="E421" t="s">
        <v>35</v>
      </c>
      <c r="F421" t="s">
        <v>16</v>
      </c>
      <c r="G421" t="s">
        <v>23</v>
      </c>
      <c r="H421">
        <v>52</v>
      </c>
      <c r="I421" s="1">
        <v>41113</v>
      </c>
      <c r="J421" s="9">
        <f>DAY(TBL_Employees[[#This Row],[Hire Date]])</f>
        <v>23</v>
      </c>
      <c r="K421" s="9">
        <f>MONTH(TBL_Employees[[#This Row],[Hire Date]])</f>
        <v>7</v>
      </c>
      <c r="L421" s="9" t="str">
        <f>UPPER(TEXT(DATE(2025,TBL_Employees[[#This Row],[Month]],1), "mmm"))</f>
        <v>JUL</v>
      </c>
      <c r="M421" s="11">
        <f>YEAR(TBL_Employees[[#This Row],[Hire Date]])</f>
        <v>2012</v>
      </c>
      <c r="N421" s="2">
        <v>187048</v>
      </c>
      <c r="O421" s="2" t="str">
        <f>IF(TBL_Employees[[#This Row],[ Annual Salary]]&lt;70000,"Low Income",IF(AND(TBL_Employees[[#This Row],[ Annual Salary]]&gt;=70000,TBL_Employees[[#This Row],[ Annual Salary]]&lt;=140000),"Middle Income","High Income" ))</f>
        <v>High Income</v>
      </c>
      <c r="P421" s="3">
        <v>0.32</v>
      </c>
      <c r="Q421" s="13">
        <f>TBL_Employees[[#This Row],[Bonus %]]*TBL_Employees[[#This Row],[ Annual Salary]]</f>
        <v>59855.360000000001</v>
      </c>
      <c r="R421" t="s">
        <v>32</v>
      </c>
      <c r="S421" t="s">
        <v>33</v>
      </c>
      <c r="T421" s="1" t="s">
        <v>20</v>
      </c>
      <c r="U421" t="str">
        <f>IF(TBL_Employees[[#This Row],[Exit Date]]="","Employed","Resign")</f>
        <v>Employed</v>
      </c>
    </row>
    <row r="422" spans="1:21" x14ac:dyDescent="0.35">
      <c r="A422" t="s">
        <v>877</v>
      </c>
      <c r="B422" t="s">
        <v>1031</v>
      </c>
      <c r="C422" t="s">
        <v>60</v>
      </c>
      <c r="D422" t="s">
        <v>22</v>
      </c>
      <c r="E422" t="s">
        <v>43</v>
      </c>
      <c r="F422" t="s">
        <v>16</v>
      </c>
      <c r="G422" t="s">
        <v>17</v>
      </c>
      <c r="H422">
        <v>41</v>
      </c>
      <c r="I422" s="1">
        <v>39747</v>
      </c>
      <c r="J422" s="9">
        <f>DAY(TBL_Employees[[#This Row],[Hire Date]])</f>
        <v>26</v>
      </c>
      <c r="K422" s="9">
        <f>MONTH(TBL_Employees[[#This Row],[Hire Date]])</f>
        <v>10</v>
      </c>
      <c r="L422" s="9" t="str">
        <f>UPPER(TEXT(DATE(2025,TBL_Employees[[#This Row],[Month]],1), "mmm"))</f>
        <v>OCT</v>
      </c>
      <c r="M422" s="11">
        <f>YEAR(TBL_Employees[[#This Row],[Hire Date]])</f>
        <v>2008</v>
      </c>
      <c r="N422" s="2">
        <v>131841</v>
      </c>
      <c r="O422" s="2" t="str">
        <f>IF(TBL_Employees[[#This Row],[ Annual Salary]]&lt;70000,"Low Income",IF(AND(TBL_Employees[[#This Row],[ Annual Salary]]&gt;=70000,TBL_Employees[[#This Row],[ Annual Salary]]&lt;=140000),"Middle Income","High Income" ))</f>
        <v>Middle Income</v>
      </c>
      <c r="P422" s="3">
        <v>0.13</v>
      </c>
      <c r="Q422" s="13">
        <f>TBL_Employees[[#This Row],[Bonus %]]*TBL_Employees[[#This Row],[ Annual Salary]]</f>
        <v>17139.330000000002</v>
      </c>
      <c r="R422" t="s">
        <v>18</v>
      </c>
      <c r="S422" t="s">
        <v>28</v>
      </c>
      <c r="T422" s="1" t="s">
        <v>20</v>
      </c>
      <c r="U422" t="str">
        <f>IF(TBL_Employees[[#This Row],[Exit Date]]="","Employed","Resign")</f>
        <v>Employed</v>
      </c>
    </row>
    <row r="423" spans="1:21" x14ac:dyDescent="0.35">
      <c r="A423" t="s">
        <v>1038</v>
      </c>
      <c r="B423" t="s">
        <v>1039</v>
      </c>
      <c r="C423" t="s">
        <v>13</v>
      </c>
      <c r="D423" t="s">
        <v>22</v>
      </c>
      <c r="E423" t="s">
        <v>31</v>
      </c>
      <c r="F423" t="s">
        <v>27</v>
      </c>
      <c r="G423" t="s">
        <v>23</v>
      </c>
      <c r="H423">
        <v>31</v>
      </c>
      <c r="I423" s="1">
        <v>42250</v>
      </c>
      <c r="J423" s="9">
        <f>DAY(TBL_Employees[[#This Row],[Hire Date]])</f>
        <v>3</v>
      </c>
      <c r="K423" s="9">
        <f>MONTH(TBL_Employees[[#This Row],[Hire Date]])</f>
        <v>9</v>
      </c>
      <c r="L423" s="9" t="str">
        <f>UPPER(TEXT(DATE(2025,TBL_Employees[[#This Row],[Month]],1), "mmm"))</f>
        <v>SEP</v>
      </c>
      <c r="M423" s="11">
        <f>YEAR(TBL_Employees[[#This Row],[Hire Date]])</f>
        <v>2015</v>
      </c>
      <c r="N423" s="2">
        <v>250953</v>
      </c>
      <c r="O423" s="2" t="str">
        <f>IF(TBL_Employees[[#This Row],[ Annual Salary]]&lt;70000,"Low Income",IF(AND(TBL_Employees[[#This Row],[ Annual Salary]]&gt;=70000,TBL_Employees[[#This Row],[ Annual Salary]]&lt;=140000),"Middle Income","High Income" ))</f>
        <v>High Income</v>
      </c>
      <c r="P423" s="3">
        <v>0.34</v>
      </c>
      <c r="Q423" s="13">
        <f>TBL_Employees[[#This Row],[Bonus %]]*TBL_Employees[[#This Row],[ Annual Salary]]</f>
        <v>85324.02</v>
      </c>
      <c r="R423" t="s">
        <v>18</v>
      </c>
      <c r="S423" t="s">
        <v>28</v>
      </c>
      <c r="T423" s="1" t="s">
        <v>20</v>
      </c>
      <c r="U423" t="str">
        <f>IF(TBL_Employees[[#This Row],[Exit Date]]="","Employed","Resign")</f>
        <v>Employed</v>
      </c>
    </row>
    <row r="424" spans="1:21" x14ac:dyDescent="0.35">
      <c r="A424" t="s">
        <v>94</v>
      </c>
      <c r="B424" t="s">
        <v>1061</v>
      </c>
      <c r="C424" t="s">
        <v>82</v>
      </c>
      <c r="D424" t="s">
        <v>22</v>
      </c>
      <c r="E424" t="s">
        <v>35</v>
      </c>
      <c r="F424" t="s">
        <v>16</v>
      </c>
      <c r="G424" t="s">
        <v>46</v>
      </c>
      <c r="H424">
        <v>42</v>
      </c>
      <c r="I424" s="1">
        <v>44092</v>
      </c>
      <c r="J424" s="9">
        <f>DAY(TBL_Employees[[#This Row],[Hire Date]])</f>
        <v>18</v>
      </c>
      <c r="K424" s="9">
        <f>MONTH(TBL_Employees[[#This Row],[Hire Date]])</f>
        <v>9</v>
      </c>
      <c r="L424" s="9" t="str">
        <f>UPPER(TEXT(DATE(2025,TBL_Employees[[#This Row],[Month]],1), "mmm"))</f>
        <v>SEP</v>
      </c>
      <c r="M424" s="11">
        <f>YEAR(TBL_Employees[[#This Row],[Hire Date]])</f>
        <v>2020</v>
      </c>
      <c r="N424" s="2">
        <v>47071</v>
      </c>
      <c r="O424" s="2" t="str">
        <f>IF(TBL_Employees[[#This Row],[ Annual Salary]]&lt;70000,"Low Income",IF(AND(TBL_Employees[[#This Row],[ Annual Salary]]&gt;=70000,TBL_Employees[[#This Row],[ Annual Salary]]&lt;=140000),"Middle Income","High Income" ))</f>
        <v>Low Income</v>
      </c>
      <c r="P424" s="3">
        <v>0</v>
      </c>
      <c r="Q424" s="13">
        <f>TBL_Employees[[#This Row],[Bonus %]]*TBL_Employees[[#This Row],[ Annual Salary]]</f>
        <v>0</v>
      </c>
      <c r="R424" t="s">
        <v>18</v>
      </c>
      <c r="S424" t="s">
        <v>28</v>
      </c>
      <c r="T424" s="1" t="s">
        <v>20</v>
      </c>
      <c r="U424" t="str">
        <f>IF(TBL_Employees[[#This Row],[Exit Date]]="","Employed","Resign")</f>
        <v>Employed</v>
      </c>
    </row>
    <row r="425" spans="1:21" x14ac:dyDescent="0.35">
      <c r="A425" t="s">
        <v>1088</v>
      </c>
      <c r="B425" t="s">
        <v>1089</v>
      </c>
      <c r="C425" t="s">
        <v>61</v>
      </c>
      <c r="D425" t="s">
        <v>22</v>
      </c>
      <c r="E425" t="s">
        <v>35</v>
      </c>
      <c r="F425" t="s">
        <v>27</v>
      </c>
      <c r="G425" t="s">
        <v>23</v>
      </c>
      <c r="H425">
        <v>42</v>
      </c>
      <c r="I425" s="1">
        <v>40159</v>
      </c>
      <c r="J425" s="9">
        <f>DAY(TBL_Employees[[#This Row],[Hire Date]])</f>
        <v>12</v>
      </c>
      <c r="K425" s="9">
        <f>MONTH(TBL_Employees[[#This Row],[Hire Date]])</f>
        <v>12</v>
      </c>
      <c r="L425" s="9" t="str">
        <f>UPPER(TEXT(DATE(2025,TBL_Employees[[#This Row],[Month]],1), "mmm"))</f>
        <v>DEC</v>
      </c>
      <c r="M425" s="11">
        <f>YEAR(TBL_Employees[[#This Row],[Hire Date]])</f>
        <v>2009</v>
      </c>
      <c r="N425" s="2">
        <v>114242</v>
      </c>
      <c r="O425" s="2" t="str">
        <f>IF(TBL_Employees[[#This Row],[ Annual Salary]]&lt;70000,"Low Income",IF(AND(TBL_Employees[[#This Row],[ Annual Salary]]&gt;=70000,TBL_Employees[[#This Row],[ Annual Salary]]&lt;=140000),"Middle Income","High Income" ))</f>
        <v>Middle Income</v>
      </c>
      <c r="P425" s="3">
        <v>0.08</v>
      </c>
      <c r="Q425" s="13">
        <f>TBL_Employees[[#This Row],[Bonus %]]*TBL_Employees[[#This Row],[ Annual Salary]]</f>
        <v>9139.36</v>
      </c>
      <c r="R425" t="s">
        <v>18</v>
      </c>
      <c r="S425" t="s">
        <v>38</v>
      </c>
      <c r="T425" s="1" t="s">
        <v>20</v>
      </c>
      <c r="U425" t="str">
        <f>IF(TBL_Employees[[#This Row],[Exit Date]]="","Employed","Resign")</f>
        <v>Employed</v>
      </c>
    </row>
    <row r="426" spans="1:21" x14ac:dyDescent="0.35">
      <c r="A426" t="s">
        <v>77</v>
      </c>
      <c r="B426" t="s">
        <v>1102</v>
      </c>
      <c r="C426" t="s">
        <v>82</v>
      </c>
      <c r="D426" t="s">
        <v>22</v>
      </c>
      <c r="E426" t="s">
        <v>15</v>
      </c>
      <c r="F426" t="s">
        <v>16</v>
      </c>
      <c r="G426" t="s">
        <v>23</v>
      </c>
      <c r="H426">
        <v>45</v>
      </c>
      <c r="I426" s="1">
        <v>36755</v>
      </c>
      <c r="J426" s="9">
        <f>DAY(TBL_Employees[[#This Row],[Hire Date]])</f>
        <v>17</v>
      </c>
      <c r="K426" s="9">
        <f>MONTH(TBL_Employees[[#This Row],[Hire Date]])</f>
        <v>8</v>
      </c>
      <c r="L426" s="9" t="str">
        <f>UPPER(TEXT(DATE(2025,TBL_Employees[[#This Row],[Month]],1), "mmm"))</f>
        <v>AUG</v>
      </c>
      <c r="M426" s="11">
        <f>YEAR(TBL_Employees[[#This Row],[Hire Date]])</f>
        <v>2000</v>
      </c>
      <c r="N426" s="2">
        <v>55563</v>
      </c>
      <c r="O426" s="2" t="str">
        <f>IF(TBL_Employees[[#This Row],[ Annual Salary]]&lt;70000,"Low Income",IF(AND(TBL_Employees[[#This Row],[ Annual Salary]]&gt;=70000,TBL_Employees[[#This Row],[ Annual Salary]]&lt;=140000),"Middle Income","High Income" ))</f>
        <v>Low Income</v>
      </c>
      <c r="P426" s="3">
        <v>0</v>
      </c>
      <c r="Q426" s="13">
        <f>TBL_Employees[[#This Row],[Bonus %]]*TBL_Employees[[#This Row],[ Annual Salary]]</f>
        <v>0</v>
      </c>
      <c r="R426" t="s">
        <v>32</v>
      </c>
      <c r="S426" t="s">
        <v>33</v>
      </c>
      <c r="T426" s="1" t="s">
        <v>20</v>
      </c>
      <c r="U426" t="str">
        <f>IF(TBL_Employees[[#This Row],[Exit Date]]="","Employed","Resign")</f>
        <v>Employed</v>
      </c>
    </row>
    <row r="427" spans="1:21" x14ac:dyDescent="0.35">
      <c r="A427" t="s">
        <v>1139</v>
      </c>
      <c r="B427" t="s">
        <v>1140</v>
      </c>
      <c r="C427" t="s">
        <v>82</v>
      </c>
      <c r="D427" t="s">
        <v>22</v>
      </c>
      <c r="E427" t="s">
        <v>15</v>
      </c>
      <c r="F427" t="s">
        <v>27</v>
      </c>
      <c r="G427" t="s">
        <v>23</v>
      </c>
      <c r="H427">
        <v>35</v>
      </c>
      <c r="I427" s="1">
        <v>40596</v>
      </c>
      <c r="J427" s="9">
        <f>DAY(TBL_Employees[[#This Row],[Hire Date]])</f>
        <v>22</v>
      </c>
      <c r="K427" s="9">
        <f>MONTH(TBL_Employees[[#This Row],[Hire Date]])</f>
        <v>2</v>
      </c>
      <c r="L427" s="9" t="str">
        <f>UPPER(TEXT(DATE(2025,TBL_Employees[[#This Row],[Month]],1), "mmm"))</f>
        <v>FEB</v>
      </c>
      <c r="M427" s="11">
        <f>YEAR(TBL_Employees[[#This Row],[Hire Date]])</f>
        <v>2011</v>
      </c>
      <c r="N427" s="2">
        <v>43336</v>
      </c>
      <c r="O427" s="2" t="str">
        <f>IF(TBL_Employees[[#This Row],[ Annual Salary]]&lt;70000,"Low Income",IF(AND(TBL_Employees[[#This Row],[ Annual Salary]]&gt;=70000,TBL_Employees[[#This Row],[ Annual Salary]]&lt;=140000),"Middle Income","High Income" ))</f>
        <v>Low Income</v>
      </c>
      <c r="P427" s="3">
        <v>0</v>
      </c>
      <c r="Q427" s="13">
        <f>TBL_Employees[[#This Row],[Bonus %]]*TBL_Employees[[#This Row],[ Annual Salary]]</f>
        <v>0</v>
      </c>
      <c r="R427" t="s">
        <v>18</v>
      </c>
      <c r="S427" t="s">
        <v>24</v>
      </c>
      <c r="T427" s="1">
        <v>44024</v>
      </c>
      <c r="U427" t="str">
        <f>IF(TBL_Employees[[#This Row],[Exit Date]]="","Employed","Resign")</f>
        <v>Resign</v>
      </c>
    </row>
    <row r="428" spans="1:21" x14ac:dyDescent="0.35">
      <c r="A428" t="s">
        <v>1141</v>
      </c>
      <c r="B428" t="s">
        <v>1142</v>
      </c>
      <c r="C428" t="s">
        <v>60</v>
      </c>
      <c r="D428" t="s">
        <v>22</v>
      </c>
      <c r="E428" t="s">
        <v>31</v>
      </c>
      <c r="F428" t="s">
        <v>27</v>
      </c>
      <c r="G428" t="s">
        <v>50</v>
      </c>
      <c r="H428">
        <v>38</v>
      </c>
      <c r="I428" s="1">
        <v>40083</v>
      </c>
      <c r="J428" s="9">
        <f>DAY(TBL_Employees[[#This Row],[Hire Date]])</f>
        <v>27</v>
      </c>
      <c r="K428" s="9">
        <f>MONTH(TBL_Employees[[#This Row],[Hire Date]])</f>
        <v>9</v>
      </c>
      <c r="L428" s="9" t="str">
        <f>UPPER(TEXT(DATE(2025,TBL_Employees[[#This Row],[Month]],1), "mmm"))</f>
        <v>SEP</v>
      </c>
      <c r="M428" s="11">
        <f>YEAR(TBL_Employees[[#This Row],[Hire Date]])</f>
        <v>2009</v>
      </c>
      <c r="N428" s="2">
        <v>127801</v>
      </c>
      <c r="O428" s="2" t="str">
        <f>IF(TBL_Employees[[#This Row],[ Annual Salary]]&lt;70000,"Low Income",IF(AND(TBL_Employees[[#This Row],[ Annual Salary]]&gt;=70000,TBL_Employees[[#This Row],[ Annual Salary]]&lt;=140000),"Middle Income","High Income" ))</f>
        <v>Middle Income</v>
      </c>
      <c r="P428" s="3">
        <v>0.15</v>
      </c>
      <c r="Q428" s="13">
        <f>TBL_Employees[[#This Row],[Bonus %]]*TBL_Employees[[#This Row],[ Annual Salary]]</f>
        <v>19170.149999999998</v>
      </c>
      <c r="R428" t="s">
        <v>18</v>
      </c>
      <c r="S428" t="s">
        <v>38</v>
      </c>
      <c r="T428" s="1" t="s">
        <v>20</v>
      </c>
      <c r="U428" t="str">
        <f>IF(TBL_Employees[[#This Row],[Exit Date]]="","Employed","Resign")</f>
        <v>Employed</v>
      </c>
    </row>
    <row r="429" spans="1:21" x14ac:dyDescent="0.35">
      <c r="A429" t="s">
        <v>480</v>
      </c>
      <c r="B429" t="s">
        <v>1175</v>
      </c>
      <c r="C429" t="s">
        <v>76</v>
      </c>
      <c r="D429" t="s">
        <v>22</v>
      </c>
      <c r="E429" t="s">
        <v>15</v>
      </c>
      <c r="F429" t="s">
        <v>16</v>
      </c>
      <c r="G429" t="s">
        <v>23</v>
      </c>
      <c r="H429">
        <v>60</v>
      </c>
      <c r="I429" s="1">
        <v>38667</v>
      </c>
      <c r="J429" s="9">
        <f>DAY(TBL_Employees[[#This Row],[Hire Date]])</f>
        <v>11</v>
      </c>
      <c r="K429" s="9">
        <f>MONTH(TBL_Employees[[#This Row],[Hire Date]])</f>
        <v>11</v>
      </c>
      <c r="L429" s="9" t="str">
        <f>UPPER(TEXT(DATE(2025,TBL_Employees[[#This Row],[Month]],1), "mmm"))</f>
        <v>NOV</v>
      </c>
      <c r="M429" s="11">
        <f>YEAR(TBL_Employees[[#This Row],[Hire Date]])</f>
        <v>2005</v>
      </c>
      <c r="N429" s="2">
        <v>78388</v>
      </c>
      <c r="O429" s="2" t="str">
        <f>IF(TBL_Employees[[#This Row],[ Annual Salary]]&lt;70000,"Low Income",IF(AND(TBL_Employees[[#This Row],[ Annual Salary]]&gt;=70000,TBL_Employees[[#This Row],[ Annual Salary]]&lt;=140000),"Middle Income","High Income" ))</f>
        <v>Middle Income</v>
      </c>
      <c r="P429" s="3">
        <v>0</v>
      </c>
      <c r="Q429" s="13">
        <f>TBL_Employees[[#This Row],[Bonus %]]*TBL_Employees[[#This Row],[ Annual Salary]]</f>
        <v>0</v>
      </c>
      <c r="R429" t="s">
        <v>32</v>
      </c>
      <c r="S429" t="s">
        <v>79</v>
      </c>
      <c r="T429" s="1" t="s">
        <v>20</v>
      </c>
      <c r="U429" t="str">
        <f>IF(TBL_Employees[[#This Row],[Exit Date]]="","Employed","Resign")</f>
        <v>Employed</v>
      </c>
    </row>
    <row r="430" spans="1:21" x14ac:dyDescent="0.35">
      <c r="A430" t="s">
        <v>1186</v>
      </c>
      <c r="B430" t="s">
        <v>1187</v>
      </c>
      <c r="C430" t="s">
        <v>82</v>
      </c>
      <c r="D430" t="s">
        <v>22</v>
      </c>
      <c r="E430" t="s">
        <v>35</v>
      </c>
      <c r="F430" t="s">
        <v>16</v>
      </c>
      <c r="G430" t="s">
        <v>50</v>
      </c>
      <c r="H430">
        <v>58</v>
      </c>
      <c r="I430" s="1">
        <v>40463</v>
      </c>
      <c r="J430" s="9">
        <f>DAY(TBL_Employees[[#This Row],[Hire Date]])</f>
        <v>12</v>
      </c>
      <c r="K430" s="9">
        <f>MONTH(TBL_Employees[[#This Row],[Hire Date]])</f>
        <v>10</v>
      </c>
      <c r="L430" s="9" t="str">
        <f>UPPER(TEXT(DATE(2025,TBL_Employees[[#This Row],[Month]],1), "mmm"))</f>
        <v>OCT</v>
      </c>
      <c r="M430" s="11">
        <f>YEAR(TBL_Employees[[#This Row],[Hire Date]])</f>
        <v>2010</v>
      </c>
      <c r="N430" s="2">
        <v>43001</v>
      </c>
      <c r="O430" s="2" t="str">
        <f>IF(TBL_Employees[[#This Row],[ Annual Salary]]&lt;70000,"Low Income",IF(AND(TBL_Employees[[#This Row],[ Annual Salary]]&gt;=70000,TBL_Employees[[#This Row],[ Annual Salary]]&lt;=140000),"Middle Income","High Income" ))</f>
        <v>Low Income</v>
      </c>
      <c r="P430" s="3">
        <v>0</v>
      </c>
      <c r="Q430" s="13">
        <f>TBL_Employees[[#This Row],[Bonus %]]*TBL_Employees[[#This Row],[ Annual Salary]]</f>
        <v>0</v>
      </c>
      <c r="R430" t="s">
        <v>18</v>
      </c>
      <c r="S430" t="s">
        <v>24</v>
      </c>
      <c r="T430" s="1" t="s">
        <v>20</v>
      </c>
      <c r="U430" t="str">
        <f>IF(TBL_Employees[[#This Row],[Exit Date]]="","Employed","Resign")</f>
        <v>Employed</v>
      </c>
    </row>
    <row r="431" spans="1:21" x14ac:dyDescent="0.35">
      <c r="A431" t="s">
        <v>1189</v>
      </c>
      <c r="B431" t="s">
        <v>1190</v>
      </c>
      <c r="C431" t="s">
        <v>82</v>
      </c>
      <c r="D431" t="s">
        <v>22</v>
      </c>
      <c r="E431" t="s">
        <v>35</v>
      </c>
      <c r="F431" t="s">
        <v>27</v>
      </c>
      <c r="G431" t="s">
        <v>50</v>
      </c>
      <c r="H431">
        <v>34</v>
      </c>
      <c r="I431" s="1">
        <v>42219</v>
      </c>
      <c r="J431" s="9">
        <f>DAY(TBL_Employees[[#This Row],[Hire Date]])</f>
        <v>3</v>
      </c>
      <c r="K431" s="9">
        <f>MONTH(TBL_Employees[[#This Row],[Hire Date]])</f>
        <v>8</v>
      </c>
      <c r="L431" s="9" t="str">
        <f>UPPER(TEXT(DATE(2025,TBL_Employees[[#This Row],[Month]],1), "mmm"))</f>
        <v>AUG</v>
      </c>
      <c r="M431" s="11">
        <f>YEAR(TBL_Employees[[#This Row],[Hire Date]])</f>
        <v>2015</v>
      </c>
      <c r="N431" s="2">
        <v>52200</v>
      </c>
      <c r="O431" s="2" t="str">
        <f>IF(TBL_Employees[[#This Row],[ Annual Salary]]&lt;70000,"Low Income",IF(AND(TBL_Employees[[#This Row],[ Annual Salary]]&gt;=70000,TBL_Employees[[#This Row],[ Annual Salary]]&lt;=140000),"Middle Income","High Income" ))</f>
        <v>Low Income</v>
      </c>
      <c r="P431" s="3">
        <v>0</v>
      </c>
      <c r="Q431" s="13">
        <f>TBL_Employees[[#This Row],[Bonus %]]*TBL_Employees[[#This Row],[ Annual Salary]]</f>
        <v>0</v>
      </c>
      <c r="R431" t="s">
        <v>18</v>
      </c>
      <c r="S431" t="s">
        <v>28</v>
      </c>
      <c r="T431" s="1" t="s">
        <v>20</v>
      </c>
      <c r="U431" t="str">
        <f>IF(TBL_Employees[[#This Row],[Exit Date]]="","Employed","Resign")</f>
        <v>Employed</v>
      </c>
    </row>
    <row r="432" spans="1:21" x14ac:dyDescent="0.35">
      <c r="A432" t="s">
        <v>1191</v>
      </c>
      <c r="B432" t="s">
        <v>1192</v>
      </c>
      <c r="C432" t="s">
        <v>60</v>
      </c>
      <c r="D432" t="s">
        <v>22</v>
      </c>
      <c r="E432" t="s">
        <v>31</v>
      </c>
      <c r="F432" t="s">
        <v>16</v>
      </c>
      <c r="G432" t="s">
        <v>17</v>
      </c>
      <c r="H432">
        <v>60</v>
      </c>
      <c r="I432" s="1">
        <v>39739</v>
      </c>
      <c r="J432" s="9">
        <f>DAY(TBL_Employees[[#This Row],[Hire Date]])</f>
        <v>18</v>
      </c>
      <c r="K432" s="9">
        <f>MONTH(TBL_Employees[[#This Row],[Hire Date]])</f>
        <v>10</v>
      </c>
      <c r="L432" s="9" t="str">
        <f>UPPER(TEXT(DATE(2025,TBL_Employees[[#This Row],[Month]],1), "mmm"))</f>
        <v>OCT</v>
      </c>
      <c r="M432" s="11">
        <f>YEAR(TBL_Employees[[#This Row],[Hire Date]])</f>
        <v>2008</v>
      </c>
      <c r="N432" s="2">
        <v>150855</v>
      </c>
      <c r="O432" s="2" t="str">
        <f>IF(TBL_Employees[[#This Row],[ Annual Salary]]&lt;70000,"Low Income",IF(AND(TBL_Employees[[#This Row],[ Annual Salary]]&gt;=70000,TBL_Employees[[#This Row],[ Annual Salary]]&lt;=140000),"Middle Income","High Income" ))</f>
        <v>High Income</v>
      </c>
      <c r="P432" s="3">
        <v>0.11</v>
      </c>
      <c r="Q432" s="13">
        <f>TBL_Employees[[#This Row],[Bonus %]]*TBL_Employees[[#This Row],[ Annual Salary]]</f>
        <v>16594.05</v>
      </c>
      <c r="R432" t="s">
        <v>18</v>
      </c>
      <c r="S432" t="s">
        <v>38</v>
      </c>
      <c r="T432" s="1" t="s">
        <v>20</v>
      </c>
      <c r="U432" t="str">
        <f>IF(TBL_Employees[[#This Row],[Exit Date]]="","Employed","Resign")</f>
        <v>Employed</v>
      </c>
    </row>
    <row r="433" spans="1:21" x14ac:dyDescent="0.35">
      <c r="A433" t="s">
        <v>1206</v>
      </c>
      <c r="B433" t="s">
        <v>1207</v>
      </c>
      <c r="C433" t="s">
        <v>13</v>
      </c>
      <c r="D433" t="s">
        <v>22</v>
      </c>
      <c r="E433" t="s">
        <v>43</v>
      </c>
      <c r="F433" t="s">
        <v>16</v>
      </c>
      <c r="G433" t="s">
        <v>23</v>
      </c>
      <c r="H433">
        <v>45</v>
      </c>
      <c r="I433" s="1">
        <v>44461</v>
      </c>
      <c r="J433" s="9">
        <f>DAY(TBL_Employees[[#This Row],[Hire Date]])</f>
        <v>22</v>
      </c>
      <c r="K433" s="9">
        <f>MONTH(TBL_Employees[[#This Row],[Hire Date]])</f>
        <v>9</v>
      </c>
      <c r="L433" s="9" t="str">
        <f>UPPER(TEXT(DATE(2025,TBL_Employees[[#This Row],[Month]],1), "mmm"))</f>
        <v>SEP</v>
      </c>
      <c r="M433" s="11">
        <f>YEAR(TBL_Employees[[#This Row],[Hire Date]])</f>
        <v>2021</v>
      </c>
      <c r="N433" s="2">
        <v>201396</v>
      </c>
      <c r="O433" s="2" t="str">
        <f>IF(TBL_Employees[[#This Row],[ Annual Salary]]&lt;70000,"Low Income",IF(AND(TBL_Employees[[#This Row],[ Annual Salary]]&gt;=70000,TBL_Employees[[#This Row],[ Annual Salary]]&lt;=140000),"Middle Income","High Income" ))</f>
        <v>High Income</v>
      </c>
      <c r="P433" s="3">
        <v>0.32</v>
      </c>
      <c r="Q433" s="13">
        <f>TBL_Employees[[#This Row],[Bonus %]]*TBL_Employees[[#This Row],[ Annual Salary]]</f>
        <v>64446.720000000001</v>
      </c>
      <c r="R433" t="s">
        <v>18</v>
      </c>
      <c r="S433" t="s">
        <v>44</v>
      </c>
      <c r="T433" s="1" t="s">
        <v>20</v>
      </c>
      <c r="U433" t="str">
        <f>IF(TBL_Employees[[#This Row],[Exit Date]]="","Employed","Resign")</f>
        <v>Employed</v>
      </c>
    </row>
    <row r="434" spans="1:21" x14ac:dyDescent="0.35">
      <c r="A434" t="s">
        <v>1223</v>
      </c>
      <c r="B434" t="s">
        <v>1224</v>
      </c>
      <c r="C434" t="s">
        <v>39</v>
      </c>
      <c r="D434" t="s">
        <v>22</v>
      </c>
      <c r="E434" t="s">
        <v>35</v>
      </c>
      <c r="F434" t="s">
        <v>27</v>
      </c>
      <c r="G434" t="s">
        <v>17</v>
      </c>
      <c r="H434">
        <v>50</v>
      </c>
      <c r="I434" s="1">
        <v>44486</v>
      </c>
      <c r="J434" s="9">
        <f>DAY(TBL_Employees[[#This Row],[Hire Date]])</f>
        <v>17</v>
      </c>
      <c r="K434" s="9">
        <f>MONTH(TBL_Employees[[#This Row],[Hire Date]])</f>
        <v>10</v>
      </c>
      <c r="L434" s="9" t="str">
        <f>UPPER(TEXT(DATE(2025,TBL_Employees[[#This Row],[Month]],1), "mmm"))</f>
        <v>OCT</v>
      </c>
      <c r="M434" s="11">
        <f>YEAR(TBL_Employees[[#This Row],[Hire Date]])</f>
        <v>2021</v>
      </c>
      <c r="N434" s="2">
        <v>172180</v>
      </c>
      <c r="O434" s="2" t="str">
        <f>IF(TBL_Employees[[#This Row],[ Annual Salary]]&lt;70000,"Low Income",IF(AND(TBL_Employees[[#This Row],[ Annual Salary]]&gt;=70000,TBL_Employees[[#This Row],[ Annual Salary]]&lt;=140000),"Middle Income","High Income" ))</f>
        <v>High Income</v>
      </c>
      <c r="P434" s="3">
        <v>0.3</v>
      </c>
      <c r="Q434" s="13">
        <f>TBL_Employees[[#This Row],[Bonus %]]*TBL_Employees[[#This Row],[ Annual Salary]]</f>
        <v>51654</v>
      </c>
      <c r="R434" t="s">
        <v>18</v>
      </c>
      <c r="S434" t="s">
        <v>28</v>
      </c>
      <c r="T434" s="1" t="s">
        <v>20</v>
      </c>
      <c r="U434" t="str">
        <f>IF(TBL_Employees[[#This Row],[Exit Date]]="","Employed","Resign")</f>
        <v>Employed</v>
      </c>
    </row>
    <row r="435" spans="1:21" x14ac:dyDescent="0.35">
      <c r="A435" t="s">
        <v>1246</v>
      </c>
      <c r="B435" t="s">
        <v>1247</v>
      </c>
      <c r="C435" t="s">
        <v>61</v>
      </c>
      <c r="D435" t="s">
        <v>22</v>
      </c>
      <c r="E435" t="s">
        <v>35</v>
      </c>
      <c r="F435" t="s">
        <v>27</v>
      </c>
      <c r="G435" t="s">
        <v>50</v>
      </c>
      <c r="H435">
        <v>34</v>
      </c>
      <c r="I435" s="1">
        <v>41499</v>
      </c>
      <c r="J435" s="9">
        <f>DAY(TBL_Employees[[#This Row],[Hire Date]])</f>
        <v>13</v>
      </c>
      <c r="K435" s="9">
        <f>MONTH(TBL_Employees[[#This Row],[Hire Date]])</f>
        <v>8</v>
      </c>
      <c r="L435" s="9" t="str">
        <f>UPPER(TEXT(DATE(2025,TBL_Employees[[#This Row],[Month]],1), "mmm"))</f>
        <v>AUG</v>
      </c>
      <c r="M435" s="11">
        <f>YEAR(TBL_Employees[[#This Row],[Hire Date]])</f>
        <v>2013</v>
      </c>
      <c r="N435" s="2">
        <v>113909</v>
      </c>
      <c r="O435" s="2" t="str">
        <f>IF(TBL_Employees[[#This Row],[ Annual Salary]]&lt;70000,"Low Income",IF(AND(TBL_Employees[[#This Row],[ Annual Salary]]&gt;=70000,TBL_Employees[[#This Row],[ Annual Salary]]&lt;=140000),"Middle Income","High Income" ))</f>
        <v>Middle Income</v>
      </c>
      <c r="P435" s="3">
        <v>0.06</v>
      </c>
      <c r="Q435" s="13">
        <f>TBL_Employees[[#This Row],[Bonus %]]*TBL_Employees[[#This Row],[ Annual Salary]]</f>
        <v>6834.54</v>
      </c>
      <c r="R435" t="s">
        <v>51</v>
      </c>
      <c r="S435" t="s">
        <v>65</v>
      </c>
      <c r="T435" s="1" t="s">
        <v>20</v>
      </c>
      <c r="U435" t="str">
        <f>IF(TBL_Employees[[#This Row],[Exit Date]]="","Employed","Resign")</f>
        <v>Employed</v>
      </c>
    </row>
    <row r="436" spans="1:21" x14ac:dyDescent="0.35">
      <c r="A436" t="s">
        <v>1258</v>
      </c>
      <c r="B436" t="s">
        <v>1259</v>
      </c>
      <c r="C436" t="s">
        <v>13</v>
      </c>
      <c r="D436" t="s">
        <v>22</v>
      </c>
      <c r="E436" t="s">
        <v>31</v>
      </c>
      <c r="F436" t="s">
        <v>16</v>
      </c>
      <c r="G436" t="s">
        <v>46</v>
      </c>
      <c r="H436">
        <v>28</v>
      </c>
      <c r="I436" s="1">
        <v>43121</v>
      </c>
      <c r="J436" s="9">
        <f>DAY(TBL_Employees[[#This Row],[Hire Date]])</f>
        <v>21</v>
      </c>
      <c r="K436" s="9">
        <f>MONTH(TBL_Employees[[#This Row],[Hire Date]])</f>
        <v>1</v>
      </c>
      <c r="L436" s="9" t="str">
        <f>UPPER(TEXT(DATE(2025,TBL_Employees[[#This Row],[Month]],1), "mmm"))</f>
        <v>JAN</v>
      </c>
      <c r="M436" s="11">
        <f>YEAR(TBL_Employees[[#This Row],[Hire Date]])</f>
        <v>2018</v>
      </c>
      <c r="N436" s="2">
        <v>208210</v>
      </c>
      <c r="O436" s="2" t="str">
        <f>IF(TBL_Employees[[#This Row],[ Annual Salary]]&lt;70000,"Low Income",IF(AND(TBL_Employees[[#This Row],[ Annual Salary]]&gt;=70000,TBL_Employees[[#This Row],[ Annual Salary]]&lt;=140000),"Middle Income","High Income" ))</f>
        <v>High Income</v>
      </c>
      <c r="P436" s="3">
        <v>0.3</v>
      </c>
      <c r="Q436" s="13">
        <f>TBL_Employees[[#This Row],[Bonus %]]*TBL_Employees[[#This Row],[ Annual Salary]]</f>
        <v>62463</v>
      </c>
      <c r="R436" t="s">
        <v>18</v>
      </c>
      <c r="S436" t="s">
        <v>62</v>
      </c>
      <c r="T436" s="1" t="s">
        <v>20</v>
      </c>
      <c r="U436" t="str">
        <f>IF(TBL_Employees[[#This Row],[Exit Date]]="","Employed","Resign")</f>
        <v>Employed</v>
      </c>
    </row>
    <row r="437" spans="1:21" x14ac:dyDescent="0.35">
      <c r="A437" t="s">
        <v>330</v>
      </c>
      <c r="B437" t="s">
        <v>1262</v>
      </c>
      <c r="C437" t="s">
        <v>21</v>
      </c>
      <c r="D437" t="s">
        <v>22</v>
      </c>
      <c r="E437" t="s">
        <v>31</v>
      </c>
      <c r="F437" t="s">
        <v>27</v>
      </c>
      <c r="G437" t="s">
        <v>23</v>
      </c>
      <c r="H437">
        <v>31</v>
      </c>
      <c r="I437" s="1">
        <v>43002</v>
      </c>
      <c r="J437" s="9">
        <f>DAY(TBL_Employees[[#This Row],[Hire Date]])</f>
        <v>24</v>
      </c>
      <c r="K437" s="9">
        <f>MONTH(TBL_Employees[[#This Row],[Hire Date]])</f>
        <v>9</v>
      </c>
      <c r="L437" s="9" t="str">
        <f>UPPER(TEXT(DATE(2025,TBL_Employees[[#This Row],[Month]],1), "mmm"))</f>
        <v>SEP</v>
      </c>
      <c r="M437" s="11">
        <f>YEAR(TBL_Employees[[#This Row],[Hire Date]])</f>
        <v>2017</v>
      </c>
      <c r="N437" s="2">
        <v>71755</v>
      </c>
      <c r="O437" s="2" t="str">
        <f>IF(TBL_Employees[[#This Row],[ Annual Salary]]&lt;70000,"Low Income",IF(AND(TBL_Employees[[#This Row],[ Annual Salary]]&gt;=70000,TBL_Employees[[#This Row],[ Annual Salary]]&lt;=140000),"Middle Income","High Income" ))</f>
        <v>Middle Income</v>
      </c>
      <c r="P437" s="3">
        <v>0</v>
      </c>
      <c r="Q437" s="13">
        <f>TBL_Employees[[#This Row],[Bonus %]]*TBL_Employees[[#This Row],[ Annual Salary]]</f>
        <v>0</v>
      </c>
      <c r="R437" t="s">
        <v>32</v>
      </c>
      <c r="S437" t="s">
        <v>79</v>
      </c>
      <c r="T437" s="1" t="s">
        <v>20</v>
      </c>
      <c r="U437" t="str">
        <f>IF(TBL_Employees[[#This Row],[Exit Date]]="","Employed","Resign")</f>
        <v>Employed</v>
      </c>
    </row>
    <row r="438" spans="1:21" x14ac:dyDescent="0.35">
      <c r="A438" t="s">
        <v>118</v>
      </c>
      <c r="B438" t="s">
        <v>1285</v>
      </c>
      <c r="C438" t="s">
        <v>21</v>
      </c>
      <c r="D438" t="s">
        <v>22</v>
      </c>
      <c r="E438" t="s">
        <v>35</v>
      </c>
      <c r="F438" t="s">
        <v>27</v>
      </c>
      <c r="G438" t="s">
        <v>46</v>
      </c>
      <c r="H438">
        <v>45</v>
      </c>
      <c r="I438" s="1">
        <v>42357</v>
      </c>
      <c r="J438" s="9">
        <f>DAY(TBL_Employees[[#This Row],[Hire Date]])</f>
        <v>19</v>
      </c>
      <c r="K438" s="9">
        <f>MONTH(TBL_Employees[[#This Row],[Hire Date]])</f>
        <v>12</v>
      </c>
      <c r="L438" s="9" t="str">
        <f>UPPER(TEXT(DATE(2025,TBL_Employees[[#This Row],[Month]],1), "mmm"))</f>
        <v>DEC</v>
      </c>
      <c r="M438" s="11">
        <f>YEAR(TBL_Employees[[#This Row],[Hire Date]])</f>
        <v>2015</v>
      </c>
      <c r="N438" s="2">
        <v>51983</v>
      </c>
      <c r="O438" s="2" t="str">
        <f>IF(TBL_Employees[[#This Row],[ Annual Salary]]&lt;70000,"Low Income",IF(AND(TBL_Employees[[#This Row],[ Annual Salary]]&gt;=70000,TBL_Employees[[#This Row],[ Annual Salary]]&lt;=140000),"Middle Income","High Income" ))</f>
        <v>Low Income</v>
      </c>
      <c r="P438" s="3">
        <v>0</v>
      </c>
      <c r="Q438" s="13">
        <f>TBL_Employees[[#This Row],[Bonus %]]*TBL_Employees[[#This Row],[ Annual Salary]]</f>
        <v>0</v>
      </c>
      <c r="R438" t="s">
        <v>18</v>
      </c>
      <c r="S438" t="s">
        <v>28</v>
      </c>
      <c r="T438" s="1" t="s">
        <v>20</v>
      </c>
      <c r="U438" t="str">
        <f>IF(TBL_Employees[[#This Row],[Exit Date]]="","Employed","Resign")</f>
        <v>Employed</v>
      </c>
    </row>
    <row r="439" spans="1:21" x14ac:dyDescent="0.35">
      <c r="A439" t="s">
        <v>557</v>
      </c>
      <c r="B439" t="s">
        <v>1291</v>
      </c>
      <c r="C439" t="s">
        <v>21</v>
      </c>
      <c r="D439" t="s">
        <v>22</v>
      </c>
      <c r="E439" t="s">
        <v>15</v>
      </c>
      <c r="F439" t="s">
        <v>16</v>
      </c>
      <c r="G439" t="s">
        <v>50</v>
      </c>
      <c r="H439">
        <v>52</v>
      </c>
      <c r="I439" s="1">
        <v>44304</v>
      </c>
      <c r="J439" s="9">
        <f>DAY(TBL_Employees[[#This Row],[Hire Date]])</f>
        <v>18</v>
      </c>
      <c r="K439" s="9">
        <f>MONTH(TBL_Employees[[#This Row],[Hire Date]])</f>
        <v>4</v>
      </c>
      <c r="L439" s="9" t="str">
        <f>UPPER(TEXT(DATE(2025,TBL_Employees[[#This Row],[Month]],1), "mmm"))</f>
        <v>APR</v>
      </c>
      <c r="M439" s="11">
        <f>YEAR(TBL_Employees[[#This Row],[Hire Date]])</f>
        <v>2021</v>
      </c>
      <c r="N439" s="2">
        <v>50548</v>
      </c>
      <c r="O439" s="2" t="str">
        <f>IF(TBL_Employees[[#This Row],[ Annual Salary]]&lt;70000,"Low Income",IF(AND(TBL_Employees[[#This Row],[ Annual Salary]]&gt;=70000,TBL_Employees[[#This Row],[ Annual Salary]]&lt;=140000),"Middle Income","High Income" ))</f>
        <v>Low Income</v>
      </c>
      <c r="P439" s="3">
        <v>0</v>
      </c>
      <c r="Q439" s="13">
        <f>TBL_Employees[[#This Row],[Bonus %]]*TBL_Employees[[#This Row],[ Annual Salary]]</f>
        <v>0</v>
      </c>
      <c r="R439" t="s">
        <v>51</v>
      </c>
      <c r="S439" t="s">
        <v>52</v>
      </c>
      <c r="T439" s="1" t="s">
        <v>20</v>
      </c>
      <c r="U439" t="str">
        <f>IF(TBL_Employees[[#This Row],[Exit Date]]="","Employed","Resign")</f>
        <v>Employed</v>
      </c>
    </row>
    <row r="440" spans="1:21" x14ac:dyDescent="0.35">
      <c r="A440" t="s">
        <v>147</v>
      </c>
      <c r="B440" t="s">
        <v>1301</v>
      </c>
      <c r="C440" t="s">
        <v>76</v>
      </c>
      <c r="D440" t="s">
        <v>22</v>
      </c>
      <c r="E440" t="s">
        <v>31</v>
      </c>
      <c r="F440" t="s">
        <v>16</v>
      </c>
      <c r="G440" t="s">
        <v>17</v>
      </c>
      <c r="H440">
        <v>30</v>
      </c>
      <c r="I440" s="1">
        <v>42761</v>
      </c>
      <c r="J440" s="9">
        <f>DAY(TBL_Employees[[#This Row],[Hire Date]])</f>
        <v>26</v>
      </c>
      <c r="K440" s="9">
        <f>MONTH(TBL_Employees[[#This Row],[Hire Date]])</f>
        <v>1</v>
      </c>
      <c r="L440" s="9" t="str">
        <f>UPPER(TEXT(DATE(2025,TBL_Employees[[#This Row],[Month]],1), "mmm"))</f>
        <v>JAN</v>
      </c>
      <c r="M440" s="11">
        <f>YEAR(TBL_Employees[[#This Row],[Hire Date]])</f>
        <v>2017</v>
      </c>
      <c r="N440" s="2">
        <v>88663</v>
      </c>
      <c r="O440" s="2" t="str">
        <f>IF(TBL_Employees[[#This Row],[ Annual Salary]]&lt;70000,"Low Income",IF(AND(TBL_Employees[[#This Row],[ Annual Salary]]&gt;=70000,TBL_Employees[[#This Row],[ Annual Salary]]&lt;=140000),"Middle Income","High Income" ))</f>
        <v>Middle Income</v>
      </c>
      <c r="P440" s="3">
        <v>0</v>
      </c>
      <c r="Q440" s="13">
        <f>TBL_Employees[[#This Row],[Bonus %]]*TBL_Employees[[#This Row],[ Annual Salary]]</f>
        <v>0</v>
      </c>
      <c r="R440" t="s">
        <v>18</v>
      </c>
      <c r="S440" t="s">
        <v>38</v>
      </c>
      <c r="T440" s="1" t="s">
        <v>20</v>
      </c>
      <c r="U440" t="str">
        <f>IF(TBL_Employees[[#This Row],[Exit Date]]="","Employed","Resign")</f>
        <v>Employed</v>
      </c>
    </row>
    <row r="441" spans="1:21" x14ac:dyDescent="0.35">
      <c r="A441" t="s">
        <v>1313</v>
      </c>
      <c r="B441" t="s">
        <v>1314</v>
      </c>
      <c r="C441" t="s">
        <v>60</v>
      </c>
      <c r="D441" t="s">
        <v>22</v>
      </c>
      <c r="E441" t="s">
        <v>43</v>
      </c>
      <c r="F441" t="s">
        <v>16</v>
      </c>
      <c r="G441" t="s">
        <v>50</v>
      </c>
      <c r="H441">
        <v>45</v>
      </c>
      <c r="I441" s="1">
        <v>40685</v>
      </c>
      <c r="J441" s="9">
        <f>DAY(TBL_Employees[[#This Row],[Hire Date]])</f>
        <v>22</v>
      </c>
      <c r="K441" s="9">
        <f>MONTH(TBL_Employees[[#This Row],[Hire Date]])</f>
        <v>5</v>
      </c>
      <c r="L441" s="9" t="str">
        <f>UPPER(TEXT(DATE(2025,TBL_Employees[[#This Row],[Month]],1), "mmm"))</f>
        <v>MAY</v>
      </c>
      <c r="M441" s="11">
        <f>YEAR(TBL_Employees[[#This Row],[Hire Date]])</f>
        <v>2011</v>
      </c>
      <c r="N441" s="2">
        <v>152353</v>
      </c>
      <c r="O441" s="2" t="str">
        <f>IF(TBL_Employees[[#This Row],[ Annual Salary]]&lt;70000,"Low Income",IF(AND(TBL_Employees[[#This Row],[ Annual Salary]]&gt;=70000,TBL_Employees[[#This Row],[ Annual Salary]]&lt;=140000),"Middle Income","High Income" ))</f>
        <v>High Income</v>
      </c>
      <c r="P441" s="3">
        <v>0.14000000000000001</v>
      </c>
      <c r="Q441" s="13">
        <f>TBL_Employees[[#This Row],[Bonus %]]*TBL_Employees[[#This Row],[ Annual Salary]]</f>
        <v>21329.420000000002</v>
      </c>
      <c r="R441" t="s">
        <v>18</v>
      </c>
      <c r="S441" t="s">
        <v>62</v>
      </c>
      <c r="T441" s="1" t="s">
        <v>20</v>
      </c>
      <c r="U441" t="str">
        <f>IF(TBL_Employees[[#This Row],[Exit Date]]="","Employed","Resign")</f>
        <v>Employed</v>
      </c>
    </row>
    <row r="442" spans="1:21" x14ac:dyDescent="0.35">
      <c r="A442" t="s">
        <v>1345</v>
      </c>
      <c r="B442" t="s">
        <v>1346</v>
      </c>
      <c r="C442" t="s">
        <v>60</v>
      </c>
      <c r="D442" t="s">
        <v>22</v>
      </c>
      <c r="E442" t="s">
        <v>31</v>
      </c>
      <c r="F442" t="s">
        <v>16</v>
      </c>
      <c r="G442" t="s">
        <v>50</v>
      </c>
      <c r="H442">
        <v>29</v>
      </c>
      <c r="I442" s="1">
        <v>44025</v>
      </c>
      <c r="J442" s="9">
        <f>DAY(TBL_Employees[[#This Row],[Hire Date]])</f>
        <v>13</v>
      </c>
      <c r="K442" s="9">
        <f>MONTH(TBL_Employees[[#This Row],[Hire Date]])</f>
        <v>7</v>
      </c>
      <c r="L442" s="9" t="str">
        <f>UPPER(TEXT(DATE(2025,TBL_Employees[[#This Row],[Month]],1), "mmm"))</f>
        <v>JUL</v>
      </c>
      <c r="M442" s="11">
        <f>YEAR(TBL_Employees[[#This Row],[Hire Date]])</f>
        <v>2020</v>
      </c>
      <c r="N442" s="2">
        <v>141555</v>
      </c>
      <c r="O442" s="2" t="str">
        <f>IF(TBL_Employees[[#This Row],[ Annual Salary]]&lt;70000,"Low Income",IF(AND(TBL_Employees[[#This Row],[ Annual Salary]]&gt;=70000,TBL_Employees[[#This Row],[ Annual Salary]]&lt;=140000),"Middle Income","High Income" ))</f>
        <v>High Income</v>
      </c>
      <c r="P442" s="3">
        <v>0.11</v>
      </c>
      <c r="Q442" s="13">
        <f>TBL_Employees[[#This Row],[Bonus %]]*TBL_Employees[[#This Row],[ Annual Salary]]</f>
        <v>15571.05</v>
      </c>
      <c r="R442" t="s">
        <v>51</v>
      </c>
      <c r="S442" t="s">
        <v>80</v>
      </c>
      <c r="T442" s="1" t="s">
        <v>20</v>
      </c>
      <c r="U442" t="str">
        <f>IF(TBL_Employees[[#This Row],[Exit Date]]="","Employed","Resign")</f>
        <v>Employed</v>
      </c>
    </row>
    <row r="443" spans="1:21" x14ac:dyDescent="0.35">
      <c r="A443" t="s">
        <v>1351</v>
      </c>
      <c r="B443" t="s">
        <v>1352</v>
      </c>
      <c r="C443" t="s">
        <v>21</v>
      </c>
      <c r="D443" t="s">
        <v>22</v>
      </c>
      <c r="E443" t="s">
        <v>35</v>
      </c>
      <c r="F443" t="s">
        <v>16</v>
      </c>
      <c r="G443" t="s">
        <v>23</v>
      </c>
      <c r="H443">
        <v>44</v>
      </c>
      <c r="I443" s="1">
        <v>39841</v>
      </c>
      <c r="J443" s="9">
        <f>DAY(TBL_Employees[[#This Row],[Hire Date]])</f>
        <v>28</v>
      </c>
      <c r="K443" s="9">
        <f>MONTH(TBL_Employees[[#This Row],[Hire Date]])</f>
        <v>1</v>
      </c>
      <c r="L443" s="9" t="str">
        <f>UPPER(TEXT(DATE(2025,TBL_Employees[[#This Row],[Month]],1), "mmm"))</f>
        <v>JAN</v>
      </c>
      <c r="M443" s="11">
        <f>YEAR(TBL_Employees[[#This Row],[Hire Date]])</f>
        <v>2009</v>
      </c>
      <c r="N443" s="2">
        <v>53301</v>
      </c>
      <c r="O443" s="2" t="str">
        <f>IF(TBL_Employees[[#This Row],[ Annual Salary]]&lt;70000,"Low Income",IF(AND(TBL_Employees[[#This Row],[ Annual Salary]]&gt;=70000,TBL_Employees[[#This Row],[ Annual Salary]]&lt;=140000),"Middle Income","High Income" ))</f>
        <v>Low Income</v>
      </c>
      <c r="P443" s="3">
        <v>0</v>
      </c>
      <c r="Q443" s="13">
        <f>TBL_Employees[[#This Row],[Bonus %]]*TBL_Employees[[#This Row],[ Annual Salary]]</f>
        <v>0</v>
      </c>
      <c r="R443" t="s">
        <v>18</v>
      </c>
      <c r="S443" t="s">
        <v>62</v>
      </c>
      <c r="T443" s="1" t="s">
        <v>20</v>
      </c>
      <c r="U443" t="str">
        <f>IF(TBL_Employees[[#This Row],[Exit Date]]="","Employed","Resign")</f>
        <v>Employed</v>
      </c>
    </row>
    <row r="444" spans="1:21" x14ac:dyDescent="0.35">
      <c r="A444" t="s">
        <v>1355</v>
      </c>
      <c r="B444" t="s">
        <v>1356</v>
      </c>
      <c r="C444" t="s">
        <v>60</v>
      </c>
      <c r="D444" t="s">
        <v>22</v>
      </c>
      <c r="E444" t="s">
        <v>15</v>
      </c>
      <c r="F444" t="s">
        <v>16</v>
      </c>
      <c r="G444" t="s">
        <v>23</v>
      </c>
      <c r="H444">
        <v>52</v>
      </c>
      <c r="I444" s="1">
        <v>42983</v>
      </c>
      <c r="J444" s="9">
        <f>DAY(TBL_Employees[[#This Row],[Hire Date]])</f>
        <v>5</v>
      </c>
      <c r="K444" s="9">
        <f>MONTH(TBL_Employees[[#This Row],[Hire Date]])</f>
        <v>9</v>
      </c>
      <c r="L444" s="9" t="str">
        <f>UPPER(TEXT(DATE(2025,TBL_Employees[[#This Row],[Month]],1), "mmm"))</f>
        <v>SEP</v>
      </c>
      <c r="M444" s="11">
        <f>YEAR(TBL_Employees[[#This Row],[Hire Date]])</f>
        <v>2017</v>
      </c>
      <c r="N444" s="2">
        <v>140042</v>
      </c>
      <c r="O444" s="2" t="str">
        <f>IF(TBL_Employees[[#This Row],[ Annual Salary]]&lt;70000,"Low Income",IF(AND(TBL_Employees[[#This Row],[ Annual Salary]]&gt;=70000,TBL_Employees[[#This Row],[ Annual Salary]]&lt;=140000),"Middle Income","High Income" ))</f>
        <v>High Income</v>
      </c>
      <c r="P444" s="3">
        <v>0.13</v>
      </c>
      <c r="Q444" s="13">
        <f>TBL_Employees[[#This Row],[Bonus %]]*TBL_Employees[[#This Row],[ Annual Salary]]</f>
        <v>18205.46</v>
      </c>
      <c r="R444" t="s">
        <v>18</v>
      </c>
      <c r="S444" t="s">
        <v>24</v>
      </c>
      <c r="T444" s="1" t="s">
        <v>20</v>
      </c>
      <c r="U444" t="str">
        <f>IF(TBL_Employees[[#This Row],[Exit Date]]="","Employed","Resign")</f>
        <v>Employed</v>
      </c>
    </row>
    <row r="445" spans="1:21" x14ac:dyDescent="0.35">
      <c r="A445" t="s">
        <v>1358</v>
      </c>
      <c r="B445" t="s">
        <v>1359</v>
      </c>
      <c r="C445" t="s">
        <v>61</v>
      </c>
      <c r="D445" t="s">
        <v>22</v>
      </c>
      <c r="E445" t="s">
        <v>43</v>
      </c>
      <c r="F445" t="s">
        <v>16</v>
      </c>
      <c r="G445" t="s">
        <v>50</v>
      </c>
      <c r="H445">
        <v>55</v>
      </c>
      <c r="I445" s="1">
        <v>40233</v>
      </c>
      <c r="J445" s="9">
        <f>DAY(TBL_Employees[[#This Row],[Hire Date]])</f>
        <v>24</v>
      </c>
      <c r="K445" s="9">
        <f>MONTH(TBL_Employees[[#This Row],[Hire Date]])</f>
        <v>2</v>
      </c>
      <c r="L445" s="9" t="str">
        <f>UPPER(TEXT(DATE(2025,TBL_Employees[[#This Row],[Month]],1), "mmm"))</f>
        <v>FEB</v>
      </c>
      <c r="M445" s="11">
        <f>YEAR(TBL_Employees[[#This Row],[Hire Date]])</f>
        <v>2010</v>
      </c>
      <c r="N445" s="2">
        <v>102839</v>
      </c>
      <c r="O445" s="2" t="str">
        <f>IF(TBL_Employees[[#This Row],[ Annual Salary]]&lt;70000,"Low Income",IF(AND(TBL_Employees[[#This Row],[ Annual Salary]]&gt;=70000,TBL_Employees[[#This Row],[ Annual Salary]]&lt;=140000),"Middle Income","High Income" ))</f>
        <v>Middle Income</v>
      </c>
      <c r="P445" s="3">
        <v>0.05</v>
      </c>
      <c r="Q445" s="13">
        <f>TBL_Employees[[#This Row],[Bonus %]]*TBL_Employees[[#This Row],[ Annual Salary]]</f>
        <v>5141.9500000000007</v>
      </c>
      <c r="R445" t="s">
        <v>18</v>
      </c>
      <c r="S445" t="s">
        <v>44</v>
      </c>
      <c r="T445" s="1" t="s">
        <v>20</v>
      </c>
      <c r="U445" t="str">
        <f>IF(TBL_Employees[[#This Row],[Exit Date]]="","Employed","Resign")</f>
        <v>Employed</v>
      </c>
    </row>
    <row r="446" spans="1:21" x14ac:dyDescent="0.35">
      <c r="A446" t="s">
        <v>1362</v>
      </c>
      <c r="B446" t="s">
        <v>1363</v>
      </c>
      <c r="C446" t="s">
        <v>76</v>
      </c>
      <c r="D446" t="s">
        <v>22</v>
      </c>
      <c r="E446" t="s">
        <v>15</v>
      </c>
      <c r="F446" t="s">
        <v>27</v>
      </c>
      <c r="G446" t="s">
        <v>50</v>
      </c>
      <c r="H446">
        <v>32</v>
      </c>
      <c r="I446" s="1">
        <v>44295</v>
      </c>
      <c r="J446" s="9">
        <f>DAY(TBL_Employees[[#This Row],[Hire Date]])</f>
        <v>9</v>
      </c>
      <c r="K446" s="9">
        <f>MONTH(TBL_Employees[[#This Row],[Hire Date]])</f>
        <v>4</v>
      </c>
      <c r="L446" s="9" t="str">
        <f>UPPER(TEXT(DATE(2025,TBL_Employees[[#This Row],[Month]],1), "mmm"))</f>
        <v>APR</v>
      </c>
      <c r="M446" s="11">
        <f>YEAR(TBL_Employees[[#This Row],[Hire Date]])</f>
        <v>2021</v>
      </c>
      <c r="N446" s="2">
        <v>70980</v>
      </c>
      <c r="O446" s="2" t="str">
        <f>IF(TBL_Employees[[#This Row],[ Annual Salary]]&lt;70000,"Low Income",IF(AND(TBL_Employees[[#This Row],[ Annual Salary]]&gt;=70000,TBL_Employees[[#This Row],[ Annual Salary]]&lt;=140000),"Middle Income","High Income" ))</f>
        <v>Middle Income</v>
      </c>
      <c r="P446" s="3">
        <v>0</v>
      </c>
      <c r="Q446" s="13">
        <f>TBL_Employees[[#This Row],[Bonus %]]*TBL_Employees[[#This Row],[ Annual Salary]]</f>
        <v>0</v>
      </c>
      <c r="R446" t="s">
        <v>51</v>
      </c>
      <c r="S446" t="s">
        <v>65</v>
      </c>
      <c r="T446" s="1" t="s">
        <v>20</v>
      </c>
      <c r="U446" t="str">
        <f>IF(TBL_Employees[[#This Row],[Exit Date]]="","Employed","Resign")</f>
        <v>Employed</v>
      </c>
    </row>
    <row r="447" spans="1:21" x14ac:dyDescent="0.35">
      <c r="A447" t="s">
        <v>1366</v>
      </c>
      <c r="B447" t="s">
        <v>224</v>
      </c>
      <c r="C447" t="s">
        <v>82</v>
      </c>
      <c r="D447" t="s">
        <v>22</v>
      </c>
      <c r="E447" t="s">
        <v>43</v>
      </c>
      <c r="F447" t="s">
        <v>27</v>
      </c>
      <c r="G447" t="s">
        <v>17</v>
      </c>
      <c r="H447">
        <v>28</v>
      </c>
      <c r="I447" s="1">
        <v>44374</v>
      </c>
      <c r="J447" s="9">
        <f>DAY(TBL_Employees[[#This Row],[Hire Date]])</f>
        <v>27</v>
      </c>
      <c r="K447" s="9">
        <f>MONTH(TBL_Employees[[#This Row],[Hire Date]])</f>
        <v>6</v>
      </c>
      <c r="L447" s="9" t="str">
        <f>UPPER(TEXT(DATE(2025,TBL_Employees[[#This Row],[Month]],1), "mmm"))</f>
        <v>JUN</v>
      </c>
      <c r="M447" s="11">
        <f>YEAR(TBL_Employees[[#This Row],[Hire Date]])</f>
        <v>2021</v>
      </c>
      <c r="N447" s="2">
        <v>48510</v>
      </c>
      <c r="O447" s="2" t="str">
        <f>IF(TBL_Employees[[#This Row],[ Annual Salary]]&lt;70000,"Low Income",IF(AND(TBL_Employees[[#This Row],[ Annual Salary]]&gt;=70000,TBL_Employees[[#This Row],[ Annual Salary]]&lt;=140000),"Middle Income","High Income" ))</f>
        <v>Low Income</v>
      </c>
      <c r="P447" s="3">
        <v>0</v>
      </c>
      <c r="Q447" s="13">
        <f>TBL_Employees[[#This Row],[Bonus %]]*TBL_Employees[[#This Row],[ Annual Salary]]</f>
        <v>0</v>
      </c>
      <c r="R447" t="s">
        <v>18</v>
      </c>
      <c r="S447" t="s">
        <v>19</v>
      </c>
      <c r="T447" s="1" t="s">
        <v>20</v>
      </c>
      <c r="U447" t="str">
        <f>IF(TBL_Employees[[#This Row],[Exit Date]]="","Employed","Resign")</f>
        <v>Employed</v>
      </c>
    </row>
    <row r="448" spans="1:21" x14ac:dyDescent="0.35">
      <c r="A448" t="s">
        <v>172</v>
      </c>
      <c r="B448" t="s">
        <v>1435</v>
      </c>
      <c r="C448" t="s">
        <v>61</v>
      </c>
      <c r="D448" t="s">
        <v>22</v>
      </c>
      <c r="E448" t="s">
        <v>43</v>
      </c>
      <c r="F448" t="s">
        <v>27</v>
      </c>
      <c r="G448" t="s">
        <v>23</v>
      </c>
      <c r="H448">
        <v>54</v>
      </c>
      <c r="I448" s="1">
        <v>35500</v>
      </c>
      <c r="J448" s="9">
        <f>DAY(TBL_Employees[[#This Row],[Hire Date]])</f>
        <v>11</v>
      </c>
      <c r="K448" s="9">
        <f>MONTH(TBL_Employees[[#This Row],[Hire Date]])</f>
        <v>3</v>
      </c>
      <c r="L448" s="9" t="str">
        <f>UPPER(TEXT(DATE(2025,TBL_Employees[[#This Row],[Month]],1), "mmm"))</f>
        <v>MAR</v>
      </c>
      <c r="M448" s="11">
        <f>YEAR(TBL_Employees[[#This Row],[Hire Date]])</f>
        <v>1997</v>
      </c>
      <c r="N448" s="2">
        <v>128136</v>
      </c>
      <c r="O448" s="2" t="str">
        <f>IF(TBL_Employees[[#This Row],[ Annual Salary]]&lt;70000,"Low Income",IF(AND(TBL_Employees[[#This Row],[ Annual Salary]]&gt;=70000,TBL_Employees[[#This Row],[ Annual Salary]]&lt;=140000),"Middle Income","High Income" ))</f>
        <v>Middle Income</v>
      </c>
      <c r="P448" s="3">
        <v>0.05</v>
      </c>
      <c r="Q448" s="13">
        <f>TBL_Employees[[#This Row],[Bonus %]]*TBL_Employees[[#This Row],[ Annual Salary]]</f>
        <v>6406.8</v>
      </c>
      <c r="R448" t="s">
        <v>32</v>
      </c>
      <c r="S448" t="s">
        <v>59</v>
      </c>
      <c r="T448" s="1" t="s">
        <v>20</v>
      </c>
      <c r="U448" t="str">
        <f>IF(TBL_Employees[[#This Row],[Exit Date]]="","Employed","Resign")</f>
        <v>Employed</v>
      </c>
    </row>
    <row r="449" spans="1:21" x14ac:dyDescent="0.35">
      <c r="A449" t="s">
        <v>1460</v>
      </c>
      <c r="B449" t="s">
        <v>1461</v>
      </c>
      <c r="C449" t="s">
        <v>39</v>
      </c>
      <c r="D449" t="s">
        <v>22</v>
      </c>
      <c r="E449" t="s">
        <v>31</v>
      </c>
      <c r="F449" t="s">
        <v>27</v>
      </c>
      <c r="G449" t="s">
        <v>17</v>
      </c>
      <c r="H449">
        <v>60</v>
      </c>
      <c r="I449" s="1">
        <v>42108</v>
      </c>
      <c r="J449" s="9">
        <f>DAY(TBL_Employees[[#This Row],[Hire Date]])</f>
        <v>14</v>
      </c>
      <c r="K449" s="9">
        <f>MONTH(TBL_Employees[[#This Row],[Hire Date]])</f>
        <v>4</v>
      </c>
      <c r="L449" s="9" t="str">
        <f>UPPER(TEXT(DATE(2025,TBL_Employees[[#This Row],[Month]],1), "mmm"))</f>
        <v>APR</v>
      </c>
      <c r="M449" s="11">
        <f>YEAR(TBL_Employees[[#This Row],[Hire Date]])</f>
        <v>2015</v>
      </c>
      <c r="N449" s="2">
        <v>155788</v>
      </c>
      <c r="O449" s="2" t="str">
        <f>IF(TBL_Employees[[#This Row],[ Annual Salary]]&lt;70000,"Low Income",IF(AND(TBL_Employees[[#This Row],[ Annual Salary]]&gt;=70000,TBL_Employees[[#This Row],[ Annual Salary]]&lt;=140000),"Middle Income","High Income" ))</f>
        <v>High Income</v>
      </c>
      <c r="P449" s="3">
        <v>0.17</v>
      </c>
      <c r="Q449" s="13">
        <f>TBL_Employees[[#This Row],[Bonus %]]*TBL_Employees[[#This Row],[ Annual Salary]]</f>
        <v>26483.960000000003</v>
      </c>
      <c r="R449" t="s">
        <v>18</v>
      </c>
      <c r="S449" t="s">
        <v>62</v>
      </c>
      <c r="T449" s="1" t="s">
        <v>20</v>
      </c>
      <c r="U449" t="str">
        <f>IF(TBL_Employees[[#This Row],[Exit Date]]="","Employed","Resign")</f>
        <v>Employed</v>
      </c>
    </row>
    <row r="450" spans="1:21" x14ac:dyDescent="0.35">
      <c r="A450" t="s">
        <v>201</v>
      </c>
      <c r="B450" t="s">
        <v>1462</v>
      </c>
      <c r="C450" t="s">
        <v>76</v>
      </c>
      <c r="D450" t="s">
        <v>22</v>
      </c>
      <c r="E450" t="s">
        <v>43</v>
      </c>
      <c r="F450" t="s">
        <v>16</v>
      </c>
      <c r="G450" t="s">
        <v>50</v>
      </c>
      <c r="H450">
        <v>45</v>
      </c>
      <c r="I450" s="1">
        <v>43581</v>
      </c>
      <c r="J450" s="9">
        <f>DAY(TBL_Employees[[#This Row],[Hire Date]])</f>
        <v>26</v>
      </c>
      <c r="K450" s="9">
        <f>MONTH(TBL_Employees[[#This Row],[Hire Date]])</f>
        <v>4</v>
      </c>
      <c r="L450" s="9" t="str">
        <f>UPPER(TEXT(DATE(2025,TBL_Employees[[#This Row],[Month]],1), "mmm"))</f>
        <v>APR</v>
      </c>
      <c r="M450" s="11">
        <f>YEAR(TBL_Employees[[#This Row],[Hire Date]])</f>
        <v>2019</v>
      </c>
      <c r="N450" s="2">
        <v>74891</v>
      </c>
      <c r="O450" s="2" t="str">
        <f>IF(TBL_Employees[[#This Row],[ Annual Salary]]&lt;70000,"Low Income",IF(AND(TBL_Employees[[#This Row],[ Annual Salary]]&gt;=70000,TBL_Employees[[#This Row],[ Annual Salary]]&lt;=140000),"Middle Income","High Income" ))</f>
        <v>Middle Income</v>
      </c>
      <c r="P450" s="3">
        <v>0</v>
      </c>
      <c r="Q450" s="13">
        <f>TBL_Employees[[#This Row],[Bonus %]]*TBL_Employees[[#This Row],[ Annual Salary]]</f>
        <v>0</v>
      </c>
      <c r="R450" t="s">
        <v>51</v>
      </c>
      <c r="S450" t="s">
        <v>65</v>
      </c>
      <c r="T450" s="1" t="s">
        <v>20</v>
      </c>
      <c r="U450" t="str">
        <f>IF(TBL_Employees[[#This Row],[Exit Date]]="","Employed","Resign")</f>
        <v>Employed</v>
      </c>
    </row>
    <row r="451" spans="1:21" x14ac:dyDescent="0.35">
      <c r="A451" t="s">
        <v>1493</v>
      </c>
      <c r="B451" t="s">
        <v>1494</v>
      </c>
      <c r="C451" t="s">
        <v>13</v>
      </c>
      <c r="D451" t="s">
        <v>22</v>
      </c>
      <c r="E451" t="s">
        <v>43</v>
      </c>
      <c r="F451" t="s">
        <v>16</v>
      </c>
      <c r="G451" t="s">
        <v>17</v>
      </c>
      <c r="H451">
        <v>28</v>
      </c>
      <c r="I451" s="1">
        <v>44402</v>
      </c>
      <c r="J451" s="9">
        <f>DAY(TBL_Employees[[#This Row],[Hire Date]])</f>
        <v>25</v>
      </c>
      <c r="K451" s="9">
        <f>MONTH(TBL_Employees[[#This Row],[Hire Date]])</f>
        <v>7</v>
      </c>
      <c r="L451" s="9" t="str">
        <f>UPPER(TEXT(DATE(2025,TBL_Employees[[#This Row],[Month]],1), "mmm"))</f>
        <v>JUL</v>
      </c>
      <c r="M451" s="11">
        <f>YEAR(TBL_Employees[[#This Row],[Hire Date]])</f>
        <v>2021</v>
      </c>
      <c r="N451" s="2">
        <v>231850</v>
      </c>
      <c r="O451" s="2" t="str">
        <f>IF(TBL_Employees[[#This Row],[ Annual Salary]]&lt;70000,"Low Income",IF(AND(TBL_Employees[[#This Row],[ Annual Salary]]&gt;=70000,TBL_Employees[[#This Row],[ Annual Salary]]&lt;=140000),"Middle Income","High Income" ))</f>
        <v>High Income</v>
      </c>
      <c r="P451" s="3">
        <v>0.39</v>
      </c>
      <c r="Q451" s="13">
        <f>TBL_Employees[[#This Row],[Bonus %]]*TBL_Employees[[#This Row],[ Annual Salary]]</f>
        <v>90421.5</v>
      </c>
      <c r="R451" t="s">
        <v>18</v>
      </c>
      <c r="S451" t="s">
        <v>44</v>
      </c>
      <c r="T451" s="1" t="s">
        <v>20</v>
      </c>
      <c r="U451" t="str">
        <f>IF(TBL_Employees[[#This Row],[Exit Date]]="","Employed","Resign")</f>
        <v>Employed</v>
      </c>
    </row>
    <row r="452" spans="1:21" x14ac:dyDescent="0.35">
      <c r="A452" t="s">
        <v>242</v>
      </c>
      <c r="B452" t="s">
        <v>1501</v>
      </c>
      <c r="C452" t="s">
        <v>39</v>
      </c>
      <c r="D452" t="s">
        <v>22</v>
      </c>
      <c r="E452" t="s">
        <v>43</v>
      </c>
      <c r="F452" t="s">
        <v>16</v>
      </c>
      <c r="G452" t="s">
        <v>17</v>
      </c>
      <c r="H452">
        <v>41</v>
      </c>
      <c r="I452" s="1">
        <v>40319</v>
      </c>
      <c r="J452" s="9">
        <f>DAY(TBL_Employees[[#This Row],[Hire Date]])</f>
        <v>21</v>
      </c>
      <c r="K452" s="9">
        <f>MONTH(TBL_Employees[[#This Row],[Hire Date]])</f>
        <v>5</v>
      </c>
      <c r="L452" s="9" t="str">
        <f>UPPER(TEXT(DATE(2025,TBL_Employees[[#This Row],[Month]],1), "mmm"))</f>
        <v>MAY</v>
      </c>
      <c r="M452" s="11">
        <f>YEAR(TBL_Employees[[#This Row],[Hire Date]])</f>
        <v>2010</v>
      </c>
      <c r="N452" s="2">
        <v>153275</v>
      </c>
      <c r="O452" s="2" t="str">
        <f>IF(TBL_Employees[[#This Row],[ Annual Salary]]&lt;70000,"Low Income",IF(AND(TBL_Employees[[#This Row],[ Annual Salary]]&gt;=70000,TBL_Employees[[#This Row],[ Annual Salary]]&lt;=140000),"Middle Income","High Income" ))</f>
        <v>High Income</v>
      </c>
      <c r="P452" s="3">
        <v>0.24</v>
      </c>
      <c r="Q452" s="13">
        <f>TBL_Employees[[#This Row],[Bonus %]]*TBL_Employees[[#This Row],[ Annual Salary]]</f>
        <v>36786</v>
      </c>
      <c r="R452" t="s">
        <v>18</v>
      </c>
      <c r="S452" t="s">
        <v>28</v>
      </c>
      <c r="T452" s="1" t="s">
        <v>20</v>
      </c>
      <c r="U452" t="str">
        <f>IF(TBL_Employees[[#This Row],[Exit Date]]="","Employed","Resign")</f>
        <v>Employed</v>
      </c>
    </row>
    <row r="453" spans="1:21" x14ac:dyDescent="0.35">
      <c r="A453" t="s">
        <v>1530</v>
      </c>
      <c r="B453" t="s">
        <v>317</v>
      </c>
      <c r="C453" t="s">
        <v>61</v>
      </c>
      <c r="D453" t="s">
        <v>22</v>
      </c>
      <c r="E453" t="s">
        <v>31</v>
      </c>
      <c r="F453" t="s">
        <v>16</v>
      </c>
      <c r="G453" t="s">
        <v>50</v>
      </c>
      <c r="H453">
        <v>42</v>
      </c>
      <c r="I453" s="1">
        <v>43058</v>
      </c>
      <c r="J453" s="9">
        <f>DAY(TBL_Employees[[#This Row],[Hire Date]])</f>
        <v>19</v>
      </c>
      <c r="K453" s="9">
        <f>MONTH(TBL_Employees[[#This Row],[Hire Date]])</f>
        <v>11</v>
      </c>
      <c r="L453" s="9" t="str">
        <f>UPPER(TEXT(DATE(2025,TBL_Employees[[#This Row],[Month]],1), "mmm"))</f>
        <v>NOV</v>
      </c>
      <c r="M453" s="11">
        <f>YEAR(TBL_Employees[[#This Row],[Hire Date]])</f>
        <v>2017</v>
      </c>
      <c r="N453" s="2">
        <v>101143</v>
      </c>
      <c r="O453" s="2" t="str">
        <f>IF(TBL_Employees[[#This Row],[ Annual Salary]]&lt;70000,"Low Income",IF(AND(TBL_Employees[[#This Row],[ Annual Salary]]&gt;=70000,TBL_Employees[[#This Row],[ Annual Salary]]&lt;=140000),"Middle Income","High Income" ))</f>
        <v>Middle Income</v>
      </c>
      <c r="P453" s="3">
        <v>0.06</v>
      </c>
      <c r="Q453" s="13">
        <f>TBL_Employees[[#This Row],[Bonus %]]*TBL_Employees[[#This Row],[ Annual Salary]]</f>
        <v>6068.58</v>
      </c>
      <c r="R453" t="s">
        <v>18</v>
      </c>
      <c r="S453" t="s">
        <v>44</v>
      </c>
      <c r="T453" s="1" t="s">
        <v>20</v>
      </c>
      <c r="U453" t="str">
        <f>IF(TBL_Employees[[#This Row],[Exit Date]]="","Employed","Resign")</f>
        <v>Employed</v>
      </c>
    </row>
    <row r="454" spans="1:21" x14ac:dyDescent="0.35">
      <c r="A454" t="s">
        <v>1531</v>
      </c>
      <c r="B454" t="s">
        <v>1532</v>
      </c>
      <c r="C454" t="s">
        <v>82</v>
      </c>
      <c r="D454" t="s">
        <v>22</v>
      </c>
      <c r="E454" t="s">
        <v>35</v>
      </c>
      <c r="F454" t="s">
        <v>16</v>
      </c>
      <c r="G454" t="s">
        <v>50</v>
      </c>
      <c r="H454">
        <v>45</v>
      </c>
      <c r="I454" s="1">
        <v>38639</v>
      </c>
      <c r="J454" s="9">
        <f>DAY(TBL_Employees[[#This Row],[Hire Date]])</f>
        <v>14</v>
      </c>
      <c r="K454" s="9">
        <f>MONTH(TBL_Employees[[#This Row],[Hire Date]])</f>
        <v>10</v>
      </c>
      <c r="L454" s="9" t="str">
        <f>UPPER(TEXT(DATE(2025,TBL_Employees[[#This Row],[Month]],1), "mmm"))</f>
        <v>OCT</v>
      </c>
      <c r="M454" s="11">
        <f>YEAR(TBL_Employees[[#This Row],[Hire Date]])</f>
        <v>2005</v>
      </c>
      <c r="N454" s="2">
        <v>51404</v>
      </c>
      <c r="O454" s="2" t="str">
        <f>IF(TBL_Employees[[#This Row],[ Annual Salary]]&lt;70000,"Low Income",IF(AND(TBL_Employees[[#This Row],[ Annual Salary]]&gt;=70000,TBL_Employees[[#This Row],[ Annual Salary]]&lt;=140000),"Middle Income","High Income" ))</f>
        <v>Low Income</v>
      </c>
      <c r="P454" s="3">
        <v>0</v>
      </c>
      <c r="Q454" s="13">
        <f>TBL_Employees[[#This Row],[Bonus %]]*TBL_Employees[[#This Row],[ Annual Salary]]</f>
        <v>0</v>
      </c>
      <c r="R454" t="s">
        <v>51</v>
      </c>
      <c r="S454" t="s">
        <v>80</v>
      </c>
      <c r="T454" s="1">
        <v>40153</v>
      </c>
      <c r="U454" t="str">
        <f>IF(TBL_Employees[[#This Row],[Exit Date]]="","Employed","Resign")</f>
        <v>Resign</v>
      </c>
    </row>
    <row r="455" spans="1:21" x14ac:dyDescent="0.35">
      <c r="A455" t="s">
        <v>1544</v>
      </c>
      <c r="B455" t="s">
        <v>1545</v>
      </c>
      <c r="C455" t="s">
        <v>61</v>
      </c>
      <c r="D455" t="s">
        <v>22</v>
      </c>
      <c r="E455" t="s">
        <v>31</v>
      </c>
      <c r="F455" t="s">
        <v>27</v>
      </c>
      <c r="G455" t="s">
        <v>23</v>
      </c>
      <c r="H455">
        <v>48</v>
      </c>
      <c r="I455" s="1">
        <v>42201</v>
      </c>
      <c r="J455" s="9">
        <f>DAY(TBL_Employees[[#This Row],[Hire Date]])</f>
        <v>16</v>
      </c>
      <c r="K455" s="9">
        <f>MONTH(TBL_Employees[[#This Row],[Hire Date]])</f>
        <v>7</v>
      </c>
      <c r="L455" s="9" t="str">
        <f>UPPER(TEXT(DATE(2025,TBL_Employees[[#This Row],[Month]],1), "mmm"))</f>
        <v>JUL</v>
      </c>
      <c r="M455" s="11">
        <f>YEAR(TBL_Employees[[#This Row],[Hire Date]])</f>
        <v>2015</v>
      </c>
      <c r="N455" s="2">
        <v>110565</v>
      </c>
      <c r="O455" s="2" t="str">
        <f>IF(TBL_Employees[[#This Row],[ Annual Salary]]&lt;70000,"Low Income",IF(AND(TBL_Employees[[#This Row],[ Annual Salary]]&gt;=70000,TBL_Employees[[#This Row],[ Annual Salary]]&lt;=140000),"Middle Income","High Income" ))</f>
        <v>Middle Income</v>
      </c>
      <c r="P455" s="3">
        <v>0.09</v>
      </c>
      <c r="Q455" s="13">
        <f>TBL_Employees[[#This Row],[Bonus %]]*TBL_Employees[[#This Row],[ Annual Salary]]</f>
        <v>9950.85</v>
      </c>
      <c r="R455" t="s">
        <v>32</v>
      </c>
      <c r="S455" t="s">
        <v>59</v>
      </c>
      <c r="T455" s="1" t="s">
        <v>20</v>
      </c>
      <c r="U455" t="str">
        <f>IF(TBL_Employees[[#This Row],[Exit Date]]="","Employed","Resign")</f>
        <v>Employed</v>
      </c>
    </row>
    <row r="456" spans="1:21" x14ac:dyDescent="0.35">
      <c r="A456" t="s">
        <v>1551</v>
      </c>
      <c r="B456" t="s">
        <v>1552</v>
      </c>
      <c r="C456" t="s">
        <v>76</v>
      </c>
      <c r="D456" t="s">
        <v>22</v>
      </c>
      <c r="E456" t="s">
        <v>15</v>
      </c>
      <c r="F456" t="s">
        <v>16</v>
      </c>
      <c r="G456" t="s">
        <v>23</v>
      </c>
      <c r="H456">
        <v>45</v>
      </c>
      <c r="I456" s="1">
        <v>43581</v>
      </c>
      <c r="J456" s="9">
        <f>DAY(TBL_Employees[[#This Row],[Hire Date]])</f>
        <v>26</v>
      </c>
      <c r="K456" s="9">
        <f>MONTH(TBL_Employees[[#This Row],[Hire Date]])</f>
        <v>4</v>
      </c>
      <c r="L456" s="9" t="str">
        <f>UPPER(TEXT(DATE(2025,TBL_Employees[[#This Row],[Month]],1), "mmm"))</f>
        <v>APR</v>
      </c>
      <c r="M456" s="11">
        <f>YEAR(TBL_Employees[[#This Row],[Hire Date]])</f>
        <v>2019</v>
      </c>
      <c r="N456" s="2">
        <v>90870</v>
      </c>
      <c r="O456" s="2" t="str">
        <f>IF(TBL_Employees[[#This Row],[ Annual Salary]]&lt;70000,"Low Income",IF(AND(TBL_Employees[[#This Row],[ Annual Salary]]&gt;=70000,TBL_Employees[[#This Row],[ Annual Salary]]&lt;=140000),"Middle Income","High Income" ))</f>
        <v>Middle Income</v>
      </c>
      <c r="P456" s="3">
        <v>0</v>
      </c>
      <c r="Q456" s="13">
        <f>TBL_Employees[[#This Row],[Bonus %]]*TBL_Employees[[#This Row],[ Annual Salary]]</f>
        <v>0</v>
      </c>
      <c r="R456" t="s">
        <v>18</v>
      </c>
      <c r="S456" t="s">
        <v>19</v>
      </c>
      <c r="T456" s="1" t="s">
        <v>20</v>
      </c>
      <c r="U456" t="str">
        <f>IF(TBL_Employees[[#This Row],[Exit Date]]="","Employed","Resign")</f>
        <v>Employed</v>
      </c>
    </row>
    <row r="457" spans="1:21" x14ac:dyDescent="0.35">
      <c r="A457" t="s">
        <v>223</v>
      </c>
      <c r="B457" t="s">
        <v>1567</v>
      </c>
      <c r="C457" t="s">
        <v>13</v>
      </c>
      <c r="D457" t="s">
        <v>22</v>
      </c>
      <c r="E457" t="s">
        <v>31</v>
      </c>
      <c r="F457" t="s">
        <v>27</v>
      </c>
      <c r="G457" t="s">
        <v>50</v>
      </c>
      <c r="H457">
        <v>62</v>
      </c>
      <c r="I457" s="1">
        <v>37484</v>
      </c>
      <c r="J457" s="9">
        <f>DAY(TBL_Employees[[#This Row],[Hire Date]])</f>
        <v>16</v>
      </c>
      <c r="K457" s="9">
        <f>MONTH(TBL_Employees[[#This Row],[Hire Date]])</f>
        <v>8</v>
      </c>
      <c r="L457" s="9" t="str">
        <f>UPPER(TEXT(DATE(2025,TBL_Employees[[#This Row],[Month]],1), "mmm"))</f>
        <v>AUG</v>
      </c>
      <c r="M457" s="11">
        <f>YEAR(TBL_Employees[[#This Row],[Hire Date]])</f>
        <v>2002</v>
      </c>
      <c r="N457" s="2">
        <v>234594</v>
      </c>
      <c r="O457" s="2" t="str">
        <f>IF(TBL_Employees[[#This Row],[ Annual Salary]]&lt;70000,"Low Income",IF(AND(TBL_Employees[[#This Row],[ Annual Salary]]&gt;=70000,TBL_Employees[[#This Row],[ Annual Salary]]&lt;=140000),"Middle Income","High Income" ))</f>
        <v>High Income</v>
      </c>
      <c r="P457" s="3">
        <v>0.33</v>
      </c>
      <c r="Q457" s="13">
        <f>TBL_Employees[[#This Row],[Bonus %]]*TBL_Employees[[#This Row],[ Annual Salary]]</f>
        <v>77416.02</v>
      </c>
      <c r="R457" t="s">
        <v>18</v>
      </c>
      <c r="S457" t="s">
        <v>62</v>
      </c>
      <c r="T457" s="1" t="s">
        <v>20</v>
      </c>
      <c r="U457" t="str">
        <f>IF(TBL_Employees[[#This Row],[Exit Date]]="","Employed","Resign")</f>
        <v>Employed</v>
      </c>
    </row>
    <row r="458" spans="1:21" x14ac:dyDescent="0.35">
      <c r="A458" t="s">
        <v>1576</v>
      </c>
      <c r="B458" t="s">
        <v>1577</v>
      </c>
      <c r="C458" t="s">
        <v>13</v>
      </c>
      <c r="D458" t="s">
        <v>22</v>
      </c>
      <c r="E458" t="s">
        <v>43</v>
      </c>
      <c r="F458" t="s">
        <v>16</v>
      </c>
      <c r="G458" t="s">
        <v>50</v>
      </c>
      <c r="H458">
        <v>45</v>
      </c>
      <c r="I458" s="1">
        <v>43521</v>
      </c>
      <c r="J458" s="9">
        <f>DAY(TBL_Employees[[#This Row],[Hire Date]])</f>
        <v>25</v>
      </c>
      <c r="K458" s="9">
        <f>MONTH(TBL_Employees[[#This Row],[Hire Date]])</f>
        <v>2</v>
      </c>
      <c r="L458" s="9" t="str">
        <f>UPPER(TEXT(DATE(2025,TBL_Employees[[#This Row],[Month]],1), "mmm"))</f>
        <v>FEB</v>
      </c>
      <c r="M458" s="11">
        <f>YEAR(TBL_Employees[[#This Row],[Hire Date]])</f>
        <v>2019</v>
      </c>
      <c r="N458" s="2">
        <v>249801</v>
      </c>
      <c r="O458" s="2" t="str">
        <f>IF(TBL_Employees[[#This Row],[ Annual Salary]]&lt;70000,"Low Income",IF(AND(TBL_Employees[[#This Row],[ Annual Salary]]&gt;=70000,TBL_Employees[[#This Row],[ Annual Salary]]&lt;=140000),"Middle Income","High Income" ))</f>
        <v>High Income</v>
      </c>
      <c r="P458" s="3">
        <v>0.39</v>
      </c>
      <c r="Q458" s="13">
        <f>TBL_Employees[[#This Row],[Bonus %]]*TBL_Employees[[#This Row],[ Annual Salary]]</f>
        <v>97422.39</v>
      </c>
      <c r="R458" t="s">
        <v>51</v>
      </c>
      <c r="S458" t="s">
        <v>52</v>
      </c>
      <c r="T458" s="1" t="s">
        <v>20</v>
      </c>
      <c r="U458" t="str">
        <f>IF(TBL_Employees[[#This Row],[Exit Date]]="","Employed","Resign")</f>
        <v>Employed</v>
      </c>
    </row>
    <row r="459" spans="1:21" x14ac:dyDescent="0.35">
      <c r="A459" t="s">
        <v>159</v>
      </c>
      <c r="B459" t="s">
        <v>1591</v>
      </c>
      <c r="C459" t="s">
        <v>21</v>
      </c>
      <c r="D459" t="s">
        <v>22</v>
      </c>
      <c r="E459" t="s">
        <v>15</v>
      </c>
      <c r="F459" t="s">
        <v>27</v>
      </c>
      <c r="G459" t="s">
        <v>17</v>
      </c>
      <c r="H459">
        <v>38</v>
      </c>
      <c r="I459" s="1">
        <v>43798</v>
      </c>
      <c r="J459" s="9">
        <f>DAY(TBL_Employees[[#This Row],[Hire Date]])</f>
        <v>29</v>
      </c>
      <c r="K459" s="9">
        <f>MONTH(TBL_Employees[[#This Row],[Hire Date]])</f>
        <v>11</v>
      </c>
      <c r="L459" s="9" t="str">
        <f>UPPER(TEXT(DATE(2025,TBL_Employees[[#This Row],[Month]],1), "mmm"))</f>
        <v>NOV</v>
      </c>
      <c r="M459" s="11">
        <f>YEAR(TBL_Employees[[#This Row],[Hire Date]])</f>
        <v>2019</v>
      </c>
      <c r="N459" s="2">
        <v>69647</v>
      </c>
      <c r="O459" s="2" t="str">
        <f>IF(TBL_Employees[[#This Row],[ Annual Salary]]&lt;70000,"Low Income",IF(AND(TBL_Employees[[#This Row],[ Annual Salary]]&gt;=70000,TBL_Employees[[#This Row],[ Annual Salary]]&lt;=140000),"Middle Income","High Income" ))</f>
        <v>Low Income</v>
      </c>
      <c r="P459" s="3">
        <v>0</v>
      </c>
      <c r="Q459" s="13">
        <f>TBL_Employees[[#This Row],[Bonus %]]*TBL_Employees[[#This Row],[ Annual Salary]]</f>
        <v>0</v>
      </c>
      <c r="R459" t="s">
        <v>18</v>
      </c>
      <c r="S459" t="s">
        <v>44</v>
      </c>
      <c r="T459" s="1">
        <v>44671</v>
      </c>
      <c r="U459" t="str">
        <f>IF(TBL_Employees[[#This Row],[Exit Date]]="","Employed","Resign")</f>
        <v>Resign</v>
      </c>
    </row>
    <row r="460" spans="1:21" x14ac:dyDescent="0.35">
      <c r="A460" t="s">
        <v>1595</v>
      </c>
      <c r="B460" t="s">
        <v>1596</v>
      </c>
      <c r="C460" t="s">
        <v>60</v>
      </c>
      <c r="D460" t="s">
        <v>22</v>
      </c>
      <c r="E460" t="s">
        <v>35</v>
      </c>
      <c r="F460" t="s">
        <v>27</v>
      </c>
      <c r="G460" t="s">
        <v>23</v>
      </c>
      <c r="H460">
        <v>62</v>
      </c>
      <c r="I460" s="1">
        <v>43061</v>
      </c>
      <c r="J460" s="9">
        <f>DAY(TBL_Employees[[#This Row],[Hire Date]])</f>
        <v>22</v>
      </c>
      <c r="K460" s="9">
        <f>MONTH(TBL_Employees[[#This Row],[Hire Date]])</f>
        <v>11</v>
      </c>
      <c r="L460" s="9" t="str">
        <f>UPPER(TEXT(DATE(2025,TBL_Employees[[#This Row],[Month]],1), "mmm"))</f>
        <v>NOV</v>
      </c>
      <c r="M460" s="11">
        <f>YEAR(TBL_Employees[[#This Row],[Hire Date]])</f>
        <v>2017</v>
      </c>
      <c r="N460" s="2">
        <v>138808</v>
      </c>
      <c r="O460" s="2" t="str">
        <f>IF(TBL_Employees[[#This Row],[ Annual Salary]]&lt;70000,"Low Income",IF(AND(TBL_Employees[[#This Row],[ Annual Salary]]&gt;=70000,TBL_Employees[[#This Row],[ Annual Salary]]&lt;=140000),"Middle Income","High Income" ))</f>
        <v>Middle Income</v>
      </c>
      <c r="P460" s="3">
        <v>0.15</v>
      </c>
      <c r="Q460" s="13">
        <f>TBL_Employees[[#This Row],[Bonus %]]*TBL_Employees[[#This Row],[ Annual Salary]]</f>
        <v>20821.2</v>
      </c>
      <c r="R460" t="s">
        <v>32</v>
      </c>
      <c r="S460" t="s">
        <v>79</v>
      </c>
      <c r="T460" s="1" t="s">
        <v>20</v>
      </c>
      <c r="U460" t="str">
        <f>IF(TBL_Employees[[#This Row],[Exit Date]]="","Employed","Resign")</f>
        <v>Employed</v>
      </c>
    </row>
    <row r="461" spans="1:21" x14ac:dyDescent="0.35">
      <c r="A461" t="s">
        <v>1605</v>
      </c>
      <c r="B461" t="s">
        <v>1606</v>
      </c>
      <c r="C461" t="s">
        <v>76</v>
      </c>
      <c r="D461" t="s">
        <v>22</v>
      </c>
      <c r="E461" t="s">
        <v>35</v>
      </c>
      <c r="F461" t="s">
        <v>16</v>
      </c>
      <c r="G461" t="s">
        <v>23</v>
      </c>
      <c r="H461">
        <v>63</v>
      </c>
      <c r="I461" s="1">
        <v>39204</v>
      </c>
      <c r="J461" s="9">
        <f>DAY(TBL_Employees[[#This Row],[Hire Date]])</f>
        <v>2</v>
      </c>
      <c r="K461" s="9">
        <f>MONTH(TBL_Employees[[#This Row],[Hire Date]])</f>
        <v>5</v>
      </c>
      <c r="L461" s="9" t="str">
        <f>UPPER(TEXT(DATE(2025,TBL_Employees[[#This Row],[Month]],1), "mmm"))</f>
        <v>MAY</v>
      </c>
      <c r="M461" s="11">
        <f>YEAR(TBL_Employees[[#This Row],[Hire Date]])</f>
        <v>2007</v>
      </c>
      <c r="N461" s="2">
        <v>72805</v>
      </c>
      <c r="O461" s="2" t="str">
        <f>IF(TBL_Employees[[#This Row],[ Annual Salary]]&lt;70000,"Low Income",IF(AND(TBL_Employees[[#This Row],[ Annual Salary]]&gt;=70000,TBL_Employees[[#This Row],[ Annual Salary]]&lt;=140000),"Middle Income","High Income" ))</f>
        <v>Middle Income</v>
      </c>
      <c r="P461" s="3">
        <v>0</v>
      </c>
      <c r="Q461" s="13">
        <f>TBL_Employees[[#This Row],[Bonus %]]*TBL_Employees[[#This Row],[ Annual Salary]]</f>
        <v>0</v>
      </c>
      <c r="R461" t="s">
        <v>32</v>
      </c>
      <c r="S461" t="s">
        <v>73</v>
      </c>
      <c r="T461" s="1" t="s">
        <v>20</v>
      </c>
      <c r="U461" t="str">
        <f>IF(TBL_Employees[[#This Row],[Exit Date]]="","Employed","Resign")</f>
        <v>Employed</v>
      </c>
    </row>
    <row r="462" spans="1:21" x14ac:dyDescent="0.35">
      <c r="A462" t="s">
        <v>1608</v>
      </c>
      <c r="B462" t="s">
        <v>1609</v>
      </c>
      <c r="C462" t="s">
        <v>61</v>
      </c>
      <c r="D462" t="s">
        <v>22</v>
      </c>
      <c r="E462" t="s">
        <v>35</v>
      </c>
      <c r="F462" t="s">
        <v>27</v>
      </c>
      <c r="G462" t="s">
        <v>17</v>
      </c>
      <c r="H462">
        <v>64</v>
      </c>
      <c r="I462" s="1">
        <v>33964</v>
      </c>
      <c r="J462" s="9">
        <f>DAY(TBL_Employees[[#This Row],[Hire Date]])</f>
        <v>26</v>
      </c>
      <c r="K462" s="9">
        <f>MONTH(TBL_Employees[[#This Row],[Hire Date]])</f>
        <v>12</v>
      </c>
      <c r="L462" s="9" t="str">
        <f>UPPER(TEXT(DATE(2025,TBL_Employees[[#This Row],[Month]],1), "mmm"))</f>
        <v>DEC</v>
      </c>
      <c r="M462" s="11">
        <f>YEAR(TBL_Employees[[#This Row],[Hire Date]])</f>
        <v>1992</v>
      </c>
      <c r="N462" s="2">
        <v>104668</v>
      </c>
      <c r="O462" s="2" t="str">
        <f>IF(TBL_Employees[[#This Row],[ Annual Salary]]&lt;70000,"Low Income",IF(AND(TBL_Employees[[#This Row],[ Annual Salary]]&gt;=70000,TBL_Employees[[#This Row],[ Annual Salary]]&lt;=140000),"Middle Income","High Income" ))</f>
        <v>Middle Income</v>
      </c>
      <c r="P462" s="3">
        <v>0.08</v>
      </c>
      <c r="Q462" s="13">
        <f>TBL_Employees[[#This Row],[Bonus %]]*TBL_Employees[[#This Row],[ Annual Salary]]</f>
        <v>8373.44</v>
      </c>
      <c r="R462" t="s">
        <v>18</v>
      </c>
      <c r="S462" t="s">
        <v>28</v>
      </c>
      <c r="T462" s="1" t="s">
        <v>20</v>
      </c>
      <c r="U462" t="str">
        <f>IF(TBL_Employees[[#This Row],[Exit Date]]="","Employed","Resign")</f>
        <v>Employed</v>
      </c>
    </row>
    <row r="463" spans="1:21" x14ac:dyDescent="0.35">
      <c r="A463" t="s">
        <v>344</v>
      </c>
      <c r="B463" t="s">
        <v>1614</v>
      </c>
      <c r="C463" t="s">
        <v>61</v>
      </c>
      <c r="D463" t="s">
        <v>22</v>
      </c>
      <c r="E463" t="s">
        <v>31</v>
      </c>
      <c r="F463" t="s">
        <v>27</v>
      </c>
      <c r="G463" t="s">
        <v>17</v>
      </c>
      <c r="H463">
        <v>45</v>
      </c>
      <c r="I463" s="1">
        <v>41099</v>
      </c>
      <c r="J463" s="9">
        <f>DAY(TBL_Employees[[#This Row],[Hire Date]])</f>
        <v>9</v>
      </c>
      <c r="K463" s="9">
        <f>MONTH(TBL_Employees[[#This Row],[Hire Date]])</f>
        <v>7</v>
      </c>
      <c r="L463" s="9" t="str">
        <f>UPPER(TEXT(DATE(2025,TBL_Employees[[#This Row],[Month]],1), "mmm"))</f>
        <v>JUL</v>
      </c>
      <c r="M463" s="11">
        <f>YEAR(TBL_Employees[[#This Row],[Hire Date]])</f>
        <v>2012</v>
      </c>
      <c r="N463" s="2">
        <v>109883</v>
      </c>
      <c r="O463" s="2" t="str">
        <f>IF(TBL_Employees[[#This Row],[ Annual Salary]]&lt;70000,"Low Income",IF(AND(TBL_Employees[[#This Row],[ Annual Salary]]&gt;=70000,TBL_Employees[[#This Row],[ Annual Salary]]&lt;=140000),"Middle Income","High Income" ))</f>
        <v>Middle Income</v>
      </c>
      <c r="P463" s="3">
        <v>7.0000000000000007E-2</v>
      </c>
      <c r="Q463" s="13">
        <f>TBL_Employees[[#This Row],[Bonus %]]*TBL_Employees[[#This Row],[ Annual Salary]]</f>
        <v>7691.81</v>
      </c>
      <c r="R463" t="s">
        <v>18</v>
      </c>
      <c r="S463" t="s">
        <v>28</v>
      </c>
      <c r="T463" s="1" t="s">
        <v>20</v>
      </c>
      <c r="U463" t="str">
        <f>IF(TBL_Employees[[#This Row],[Exit Date]]="","Employed","Resign")</f>
        <v>Employed</v>
      </c>
    </row>
    <row r="464" spans="1:21" x14ac:dyDescent="0.35">
      <c r="A464" t="s">
        <v>1615</v>
      </c>
      <c r="B464" t="s">
        <v>110</v>
      </c>
      <c r="C464" t="s">
        <v>82</v>
      </c>
      <c r="D464" t="s">
        <v>22</v>
      </c>
      <c r="E464" t="s">
        <v>35</v>
      </c>
      <c r="F464" t="s">
        <v>16</v>
      </c>
      <c r="G464" t="s">
        <v>23</v>
      </c>
      <c r="H464">
        <v>25</v>
      </c>
      <c r="I464" s="1">
        <v>44270</v>
      </c>
      <c r="J464" s="9">
        <f>DAY(TBL_Employees[[#This Row],[Hire Date]])</f>
        <v>15</v>
      </c>
      <c r="K464" s="9">
        <f>MONTH(TBL_Employees[[#This Row],[Hire Date]])</f>
        <v>3</v>
      </c>
      <c r="L464" s="9" t="str">
        <f>UPPER(TEXT(DATE(2025,TBL_Employees[[#This Row],[Month]],1), "mmm"))</f>
        <v>MAR</v>
      </c>
      <c r="M464" s="11">
        <f>YEAR(TBL_Employees[[#This Row],[Hire Date]])</f>
        <v>2021</v>
      </c>
      <c r="N464" s="2">
        <v>47974</v>
      </c>
      <c r="O464" s="2" t="str">
        <f>IF(TBL_Employees[[#This Row],[ Annual Salary]]&lt;70000,"Low Income",IF(AND(TBL_Employees[[#This Row],[ Annual Salary]]&gt;=70000,TBL_Employees[[#This Row],[ Annual Salary]]&lt;=140000),"Middle Income","High Income" ))</f>
        <v>Low Income</v>
      </c>
      <c r="P464" s="3">
        <v>0</v>
      </c>
      <c r="Q464" s="13">
        <f>TBL_Employees[[#This Row],[Bonus %]]*TBL_Employees[[#This Row],[ Annual Salary]]</f>
        <v>0</v>
      </c>
      <c r="R464" t="s">
        <v>32</v>
      </c>
      <c r="S464" t="s">
        <v>79</v>
      </c>
      <c r="T464" s="1" t="s">
        <v>20</v>
      </c>
      <c r="U464" t="str">
        <f>IF(TBL_Employees[[#This Row],[Exit Date]]="","Employed","Resign")</f>
        <v>Employed</v>
      </c>
    </row>
    <row r="465" spans="1:21" x14ac:dyDescent="0.35">
      <c r="A465" t="s">
        <v>1625</v>
      </c>
      <c r="B465" t="s">
        <v>1626</v>
      </c>
      <c r="C465" t="s">
        <v>61</v>
      </c>
      <c r="D465" t="s">
        <v>22</v>
      </c>
      <c r="E465" t="s">
        <v>15</v>
      </c>
      <c r="F465" t="s">
        <v>16</v>
      </c>
      <c r="G465" t="s">
        <v>17</v>
      </c>
      <c r="H465">
        <v>33</v>
      </c>
      <c r="I465" s="1">
        <v>41071</v>
      </c>
      <c r="J465" s="9">
        <f>DAY(TBL_Employees[[#This Row],[Hire Date]])</f>
        <v>11</v>
      </c>
      <c r="K465" s="9">
        <f>MONTH(TBL_Employees[[#This Row],[Hire Date]])</f>
        <v>6</v>
      </c>
      <c r="L465" s="9" t="str">
        <f>UPPER(TEXT(DATE(2025,TBL_Employees[[#This Row],[Month]],1), "mmm"))</f>
        <v>JUN</v>
      </c>
      <c r="M465" s="11">
        <f>YEAR(TBL_Employees[[#This Row],[Hire Date]])</f>
        <v>2012</v>
      </c>
      <c r="N465" s="2">
        <v>118253</v>
      </c>
      <c r="O465" s="2" t="str">
        <f>IF(TBL_Employees[[#This Row],[ Annual Salary]]&lt;70000,"Low Income",IF(AND(TBL_Employees[[#This Row],[ Annual Salary]]&gt;=70000,TBL_Employees[[#This Row],[ Annual Salary]]&lt;=140000),"Middle Income","High Income" ))</f>
        <v>Middle Income</v>
      </c>
      <c r="P465" s="3">
        <v>0.08</v>
      </c>
      <c r="Q465" s="13">
        <f>TBL_Employees[[#This Row],[Bonus %]]*TBL_Employees[[#This Row],[ Annual Salary]]</f>
        <v>9460.24</v>
      </c>
      <c r="R465" t="s">
        <v>18</v>
      </c>
      <c r="S465" t="s">
        <v>24</v>
      </c>
      <c r="T465" s="1" t="s">
        <v>20</v>
      </c>
      <c r="U465" t="str">
        <f>IF(TBL_Employees[[#This Row],[Exit Date]]="","Employed","Resign")</f>
        <v>Employed</v>
      </c>
    </row>
    <row r="466" spans="1:21" x14ac:dyDescent="0.35">
      <c r="A466" t="s">
        <v>1629</v>
      </c>
      <c r="B466" t="s">
        <v>1630</v>
      </c>
      <c r="C466" t="s">
        <v>61</v>
      </c>
      <c r="D466" t="s">
        <v>22</v>
      </c>
      <c r="E466" t="s">
        <v>31</v>
      </c>
      <c r="F466" t="s">
        <v>27</v>
      </c>
      <c r="G466" t="s">
        <v>23</v>
      </c>
      <c r="H466">
        <v>41</v>
      </c>
      <c r="I466" s="1">
        <v>43502</v>
      </c>
      <c r="J466" s="9">
        <f>DAY(TBL_Employees[[#This Row],[Hire Date]])</f>
        <v>6</v>
      </c>
      <c r="K466" s="9">
        <f>MONTH(TBL_Employees[[#This Row],[Hire Date]])</f>
        <v>2</v>
      </c>
      <c r="L466" s="9" t="str">
        <f>UPPER(TEXT(DATE(2025,TBL_Employees[[#This Row],[Month]],1), "mmm"))</f>
        <v>FEB</v>
      </c>
      <c r="M466" s="11">
        <f>YEAR(TBL_Employees[[#This Row],[Hire Date]])</f>
        <v>2019</v>
      </c>
      <c r="N466" s="2">
        <v>126950</v>
      </c>
      <c r="O466" s="2" t="str">
        <f>IF(TBL_Employees[[#This Row],[ Annual Salary]]&lt;70000,"Low Income",IF(AND(TBL_Employees[[#This Row],[ Annual Salary]]&gt;=70000,TBL_Employees[[#This Row],[ Annual Salary]]&lt;=140000),"Middle Income","High Income" ))</f>
        <v>Middle Income</v>
      </c>
      <c r="P466" s="3">
        <v>0.1</v>
      </c>
      <c r="Q466" s="13">
        <f>TBL_Employees[[#This Row],[Bonus %]]*TBL_Employees[[#This Row],[ Annual Salary]]</f>
        <v>12695</v>
      </c>
      <c r="R466" t="s">
        <v>18</v>
      </c>
      <c r="S466" t="s">
        <v>19</v>
      </c>
      <c r="T466" s="1" t="s">
        <v>20</v>
      </c>
      <c r="U466" t="str">
        <f>IF(TBL_Employees[[#This Row],[Exit Date]]="","Employed","Resign")</f>
        <v>Employed</v>
      </c>
    </row>
    <row r="467" spans="1:21" x14ac:dyDescent="0.35">
      <c r="A467" t="s">
        <v>753</v>
      </c>
      <c r="B467" t="s">
        <v>1654</v>
      </c>
      <c r="C467" t="s">
        <v>76</v>
      </c>
      <c r="D467" t="s">
        <v>22</v>
      </c>
      <c r="E467" t="s">
        <v>31</v>
      </c>
      <c r="F467" t="s">
        <v>27</v>
      </c>
      <c r="G467" t="s">
        <v>17</v>
      </c>
      <c r="H467">
        <v>46</v>
      </c>
      <c r="I467" s="1">
        <v>39133</v>
      </c>
      <c r="J467" s="9">
        <f>DAY(TBL_Employees[[#This Row],[Hire Date]])</f>
        <v>20</v>
      </c>
      <c r="K467" s="9">
        <f>MONTH(TBL_Employees[[#This Row],[Hire Date]])</f>
        <v>2</v>
      </c>
      <c r="L467" s="9" t="str">
        <f>UPPER(TEXT(DATE(2025,TBL_Employees[[#This Row],[Month]],1), "mmm"))</f>
        <v>FEB</v>
      </c>
      <c r="M467" s="11">
        <f>YEAR(TBL_Employees[[#This Row],[Hire Date]])</f>
        <v>2007</v>
      </c>
      <c r="N467" s="2">
        <v>75579</v>
      </c>
      <c r="O467" s="2" t="str">
        <f>IF(TBL_Employees[[#This Row],[ Annual Salary]]&lt;70000,"Low Income",IF(AND(TBL_Employees[[#This Row],[ Annual Salary]]&gt;=70000,TBL_Employees[[#This Row],[ Annual Salary]]&lt;=140000),"Middle Income","High Income" ))</f>
        <v>Middle Income</v>
      </c>
      <c r="P467" s="3">
        <v>0</v>
      </c>
      <c r="Q467" s="13">
        <f>TBL_Employees[[#This Row],[Bonus %]]*TBL_Employees[[#This Row],[ Annual Salary]]</f>
        <v>0</v>
      </c>
      <c r="R467" t="s">
        <v>18</v>
      </c>
      <c r="S467" t="s">
        <v>62</v>
      </c>
      <c r="T467" s="1" t="s">
        <v>20</v>
      </c>
      <c r="U467" t="str">
        <f>IF(TBL_Employees[[#This Row],[Exit Date]]="","Employed","Resign")</f>
        <v>Employed</v>
      </c>
    </row>
    <row r="468" spans="1:21" x14ac:dyDescent="0.35">
      <c r="A468" t="s">
        <v>1655</v>
      </c>
      <c r="B468" t="s">
        <v>1656</v>
      </c>
      <c r="C468" t="s">
        <v>60</v>
      </c>
      <c r="D468" t="s">
        <v>22</v>
      </c>
      <c r="E468" t="s">
        <v>35</v>
      </c>
      <c r="F468" t="s">
        <v>27</v>
      </c>
      <c r="G468" t="s">
        <v>50</v>
      </c>
      <c r="H468">
        <v>41</v>
      </c>
      <c r="I468" s="1">
        <v>42365</v>
      </c>
      <c r="J468" s="9">
        <f>DAY(TBL_Employees[[#This Row],[Hire Date]])</f>
        <v>27</v>
      </c>
      <c r="K468" s="9">
        <f>MONTH(TBL_Employees[[#This Row],[Hire Date]])</f>
        <v>12</v>
      </c>
      <c r="L468" s="9" t="str">
        <f>UPPER(TEXT(DATE(2025,TBL_Employees[[#This Row],[Month]],1), "mmm"))</f>
        <v>DEC</v>
      </c>
      <c r="M468" s="11">
        <f>YEAR(TBL_Employees[[#This Row],[Hire Date]])</f>
        <v>2015</v>
      </c>
      <c r="N468" s="2">
        <v>129903</v>
      </c>
      <c r="O468" s="2" t="str">
        <f>IF(TBL_Employees[[#This Row],[ Annual Salary]]&lt;70000,"Low Income",IF(AND(TBL_Employees[[#This Row],[ Annual Salary]]&gt;=70000,TBL_Employees[[#This Row],[ Annual Salary]]&lt;=140000),"Middle Income","High Income" ))</f>
        <v>Middle Income</v>
      </c>
      <c r="P468" s="3">
        <v>0.13</v>
      </c>
      <c r="Q468" s="13">
        <f>TBL_Employees[[#This Row],[Bonus %]]*TBL_Employees[[#This Row],[ Annual Salary]]</f>
        <v>16887.39</v>
      </c>
      <c r="R468" t="s">
        <v>51</v>
      </c>
      <c r="S468" t="s">
        <v>52</v>
      </c>
      <c r="T468" s="1" t="s">
        <v>20</v>
      </c>
      <c r="U468" t="str">
        <f>IF(TBL_Employees[[#This Row],[Exit Date]]="","Employed","Resign")</f>
        <v>Employed</v>
      </c>
    </row>
    <row r="469" spans="1:21" x14ac:dyDescent="0.35">
      <c r="A469" t="s">
        <v>124</v>
      </c>
      <c r="B469" t="s">
        <v>1666</v>
      </c>
      <c r="C469" t="s">
        <v>76</v>
      </c>
      <c r="D469" t="s">
        <v>22</v>
      </c>
      <c r="E469" t="s">
        <v>15</v>
      </c>
      <c r="F469" t="s">
        <v>16</v>
      </c>
      <c r="G469" t="s">
        <v>50</v>
      </c>
      <c r="H469">
        <v>52</v>
      </c>
      <c r="I469" s="1">
        <v>36416</v>
      </c>
      <c r="J469" s="9">
        <f>DAY(TBL_Employees[[#This Row],[Hire Date]])</f>
        <v>13</v>
      </c>
      <c r="K469" s="9">
        <f>MONTH(TBL_Employees[[#This Row],[Hire Date]])</f>
        <v>9</v>
      </c>
      <c r="L469" s="9" t="str">
        <f>UPPER(TEXT(DATE(2025,TBL_Employees[[#This Row],[Month]],1), "mmm"))</f>
        <v>SEP</v>
      </c>
      <c r="M469" s="11">
        <f>YEAR(TBL_Employees[[#This Row],[Hire Date]])</f>
        <v>1999</v>
      </c>
      <c r="N469" s="2">
        <v>92994</v>
      </c>
      <c r="O469" s="2" t="str">
        <f>IF(TBL_Employees[[#This Row],[ Annual Salary]]&lt;70000,"Low Income",IF(AND(TBL_Employees[[#This Row],[ Annual Salary]]&gt;=70000,TBL_Employees[[#This Row],[ Annual Salary]]&lt;=140000),"Middle Income","High Income" ))</f>
        <v>Middle Income</v>
      </c>
      <c r="P469" s="3">
        <v>0</v>
      </c>
      <c r="Q469" s="13">
        <f>TBL_Employees[[#This Row],[Bonus %]]*TBL_Employees[[#This Row],[ Annual Salary]]</f>
        <v>0</v>
      </c>
      <c r="R469" t="s">
        <v>18</v>
      </c>
      <c r="S469" t="s">
        <v>19</v>
      </c>
      <c r="T469" s="1" t="s">
        <v>20</v>
      </c>
      <c r="U469" t="str">
        <f>IF(TBL_Employees[[#This Row],[Exit Date]]="","Employed","Resign")</f>
        <v>Employed</v>
      </c>
    </row>
    <row r="470" spans="1:21" x14ac:dyDescent="0.35">
      <c r="A470" t="s">
        <v>1670</v>
      </c>
      <c r="B470" t="s">
        <v>1671</v>
      </c>
      <c r="C470" t="s">
        <v>60</v>
      </c>
      <c r="D470" t="s">
        <v>22</v>
      </c>
      <c r="E470" t="s">
        <v>35</v>
      </c>
      <c r="F470" t="s">
        <v>27</v>
      </c>
      <c r="G470" t="s">
        <v>17</v>
      </c>
      <c r="H470">
        <v>42</v>
      </c>
      <c r="I470" s="1">
        <v>41382</v>
      </c>
      <c r="J470" s="9">
        <f>DAY(TBL_Employees[[#This Row],[Hire Date]])</f>
        <v>18</v>
      </c>
      <c r="K470" s="9">
        <f>MONTH(TBL_Employees[[#This Row],[Hire Date]])</f>
        <v>4</v>
      </c>
      <c r="L470" s="9" t="str">
        <f>UPPER(TEXT(DATE(2025,TBL_Employees[[#This Row],[Month]],1), "mmm"))</f>
        <v>APR</v>
      </c>
      <c r="M470" s="11">
        <f>YEAR(TBL_Employees[[#This Row],[Hire Date]])</f>
        <v>2013</v>
      </c>
      <c r="N470" s="2">
        <v>131179</v>
      </c>
      <c r="O470" s="2" t="str">
        <f>IF(TBL_Employees[[#This Row],[ Annual Salary]]&lt;70000,"Low Income",IF(AND(TBL_Employees[[#This Row],[ Annual Salary]]&gt;=70000,TBL_Employees[[#This Row],[ Annual Salary]]&lt;=140000),"Middle Income","High Income" ))</f>
        <v>Middle Income</v>
      </c>
      <c r="P470" s="3">
        <v>0.15</v>
      </c>
      <c r="Q470" s="13">
        <f>TBL_Employees[[#This Row],[Bonus %]]*TBL_Employees[[#This Row],[ Annual Salary]]</f>
        <v>19676.849999999999</v>
      </c>
      <c r="R470" t="s">
        <v>18</v>
      </c>
      <c r="S470" t="s">
        <v>28</v>
      </c>
      <c r="T470" s="1" t="s">
        <v>20</v>
      </c>
      <c r="U470" t="str">
        <f>IF(TBL_Employees[[#This Row],[Exit Date]]="","Employed","Resign")</f>
        <v>Employed</v>
      </c>
    </row>
    <row r="471" spans="1:21" x14ac:dyDescent="0.35">
      <c r="A471" t="s">
        <v>214</v>
      </c>
      <c r="B471" t="s">
        <v>1684</v>
      </c>
      <c r="C471" t="s">
        <v>60</v>
      </c>
      <c r="D471" t="s">
        <v>22</v>
      </c>
      <c r="E471" t="s">
        <v>35</v>
      </c>
      <c r="F471" t="s">
        <v>16</v>
      </c>
      <c r="G471" t="s">
        <v>23</v>
      </c>
      <c r="H471">
        <v>32</v>
      </c>
      <c r="I471" s="1">
        <v>42839</v>
      </c>
      <c r="J471" s="9">
        <f>DAY(TBL_Employees[[#This Row],[Hire Date]])</f>
        <v>14</v>
      </c>
      <c r="K471" s="9">
        <f>MONTH(TBL_Employees[[#This Row],[Hire Date]])</f>
        <v>4</v>
      </c>
      <c r="L471" s="9" t="str">
        <f>UPPER(TEXT(DATE(2025,TBL_Employees[[#This Row],[Month]],1), "mmm"))</f>
        <v>APR</v>
      </c>
      <c r="M471" s="11">
        <f>YEAR(TBL_Employees[[#This Row],[Hire Date]])</f>
        <v>2017</v>
      </c>
      <c r="N471" s="2">
        <v>154956</v>
      </c>
      <c r="O471" s="2" t="str">
        <f>IF(TBL_Employees[[#This Row],[ Annual Salary]]&lt;70000,"Low Income",IF(AND(TBL_Employees[[#This Row],[ Annual Salary]]&gt;=70000,TBL_Employees[[#This Row],[ Annual Salary]]&lt;=140000),"Middle Income","High Income" ))</f>
        <v>High Income</v>
      </c>
      <c r="P471" s="3">
        <v>0.13</v>
      </c>
      <c r="Q471" s="13">
        <f>TBL_Employees[[#This Row],[Bonus %]]*TBL_Employees[[#This Row],[ Annual Salary]]</f>
        <v>20144.280000000002</v>
      </c>
      <c r="R471" t="s">
        <v>18</v>
      </c>
      <c r="S471" t="s">
        <v>38</v>
      </c>
      <c r="T471" s="1" t="s">
        <v>20</v>
      </c>
      <c r="U471" t="str">
        <f>IF(TBL_Employees[[#This Row],[Exit Date]]="","Employed","Resign")</f>
        <v>Employed</v>
      </c>
    </row>
    <row r="472" spans="1:21" x14ac:dyDescent="0.35">
      <c r="A472" t="s">
        <v>1703</v>
      </c>
      <c r="B472" t="s">
        <v>1704</v>
      </c>
      <c r="C472" t="s">
        <v>61</v>
      </c>
      <c r="D472" t="s">
        <v>22</v>
      </c>
      <c r="E472" t="s">
        <v>43</v>
      </c>
      <c r="F472" t="s">
        <v>16</v>
      </c>
      <c r="G472" t="s">
        <v>23</v>
      </c>
      <c r="H472">
        <v>32</v>
      </c>
      <c r="I472" s="1">
        <v>42738</v>
      </c>
      <c r="J472" s="9">
        <f>DAY(TBL_Employees[[#This Row],[Hire Date]])</f>
        <v>3</v>
      </c>
      <c r="K472" s="9">
        <f>MONTH(TBL_Employees[[#This Row],[Hire Date]])</f>
        <v>1</v>
      </c>
      <c r="L472" s="9" t="str">
        <f>UPPER(TEXT(DATE(2025,TBL_Employees[[#This Row],[Month]],1), "mmm"))</f>
        <v>JAN</v>
      </c>
      <c r="M472" s="11">
        <f>YEAR(TBL_Employees[[#This Row],[Hire Date]])</f>
        <v>2017</v>
      </c>
      <c r="N472" s="2">
        <v>101870</v>
      </c>
      <c r="O472" s="2" t="str">
        <f>IF(TBL_Employees[[#This Row],[ Annual Salary]]&lt;70000,"Low Income",IF(AND(TBL_Employees[[#This Row],[ Annual Salary]]&gt;=70000,TBL_Employees[[#This Row],[ Annual Salary]]&lt;=140000),"Middle Income","High Income" ))</f>
        <v>Middle Income</v>
      </c>
      <c r="P472" s="3">
        <v>0.1</v>
      </c>
      <c r="Q472" s="13">
        <f>TBL_Employees[[#This Row],[Bonus %]]*TBL_Employees[[#This Row],[ Annual Salary]]</f>
        <v>10187</v>
      </c>
      <c r="R472" t="s">
        <v>18</v>
      </c>
      <c r="S472" t="s">
        <v>38</v>
      </c>
      <c r="T472" s="1" t="s">
        <v>20</v>
      </c>
      <c r="U472" t="str">
        <f>IF(TBL_Employees[[#This Row],[Exit Date]]="","Employed","Resign")</f>
        <v>Employed</v>
      </c>
    </row>
    <row r="473" spans="1:21" x14ac:dyDescent="0.35">
      <c r="A473" t="s">
        <v>1732</v>
      </c>
      <c r="B473" t="s">
        <v>1733</v>
      </c>
      <c r="C473" t="s">
        <v>61</v>
      </c>
      <c r="D473" t="s">
        <v>22</v>
      </c>
      <c r="E473" t="s">
        <v>43</v>
      </c>
      <c r="F473" t="s">
        <v>16</v>
      </c>
      <c r="G473" t="s">
        <v>46</v>
      </c>
      <c r="H473">
        <v>33</v>
      </c>
      <c r="I473" s="1">
        <v>41507</v>
      </c>
      <c r="J473" s="9">
        <f>DAY(TBL_Employees[[#This Row],[Hire Date]])</f>
        <v>21</v>
      </c>
      <c r="K473" s="9">
        <f>MONTH(TBL_Employees[[#This Row],[Hire Date]])</f>
        <v>8</v>
      </c>
      <c r="L473" s="9" t="str">
        <f>UPPER(TEXT(DATE(2025,TBL_Employees[[#This Row],[Month]],1), "mmm"))</f>
        <v>AUG</v>
      </c>
      <c r="M473" s="11">
        <f>YEAR(TBL_Employees[[#This Row],[Hire Date]])</f>
        <v>2013</v>
      </c>
      <c r="N473" s="2">
        <v>105390</v>
      </c>
      <c r="O473" s="2" t="str">
        <f>IF(TBL_Employees[[#This Row],[ Annual Salary]]&lt;70000,"Low Income",IF(AND(TBL_Employees[[#This Row],[ Annual Salary]]&gt;=70000,TBL_Employees[[#This Row],[ Annual Salary]]&lt;=140000),"Middle Income","High Income" ))</f>
        <v>Middle Income</v>
      </c>
      <c r="P473" s="3">
        <v>0.06</v>
      </c>
      <c r="Q473" s="13">
        <f>TBL_Employees[[#This Row],[Bonus %]]*TBL_Employees[[#This Row],[ Annual Salary]]</f>
        <v>6323.4</v>
      </c>
      <c r="R473" t="s">
        <v>18</v>
      </c>
      <c r="S473" t="s">
        <v>28</v>
      </c>
      <c r="T473" s="1" t="s">
        <v>20</v>
      </c>
      <c r="U473" t="str">
        <f>IF(TBL_Employees[[#This Row],[Exit Date]]="","Employed","Resign")</f>
        <v>Employed</v>
      </c>
    </row>
    <row r="474" spans="1:21" x14ac:dyDescent="0.35">
      <c r="A474" t="s">
        <v>1382</v>
      </c>
      <c r="B474" t="s">
        <v>1738</v>
      </c>
      <c r="C474" t="s">
        <v>61</v>
      </c>
      <c r="D474" t="s">
        <v>22</v>
      </c>
      <c r="E474" t="s">
        <v>43</v>
      </c>
      <c r="F474" t="s">
        <v>27</v>
      </c>
      <c r="G474" t="s">
        <v>50</v>
      </c>
      <c r="H474">
        <v>59</v>
      </c>
      <c r="I474" s="1">
        <v>42165</v>
      </c>
      <c r="J474" s="9">
        <f>DAY(TBL_Employees[[#This Row],[Hire Date]])</f>
        <v>10</v>
      </c>
      <c r="K474" s="9">
        <f>MONTH(TBL_Employees[[#This Row],[Hire Date]])</f>
        <v>6</v>
      </c>
      <c r="L474" s="9" t="str">
        <f>UPPER(TEXT(DATE(2025,TBL_Employees[[#This Row],[Month]],1), "mmm"))</f>
        <v>JUN</v>
      </c>
      <c r="M474" s="11">
        <f>YEAR(TBL_Employees[[#This Row],[Hire Date]])</f>
        <v>2015</v>
      </c>
      <c r="N474" s="2">
        <v>101985</v>
      </c>
      <c r="O474" s="2" t="str">
        <f>IF(TBL_Employees[[#This Row],[ Annual Salary]]&lt;70000,"Low Income",IF(AND(TBL_Employees[[#This Row],[ Annual Salary]]&gt;=70000,TBL_Employees[[#This Row],[ Annual Salary]]&lt;=140000),"Middle Income","High Income" ))</f>
        <v>Middle Income</v>
      </c>
      <c r="P474" s="3">
        <v>7.0000000000000007E-2</v>
      </c>
      <c r="Q474" s="13">
        <f>TBL_Employees[[#This Row],[Bonus %]]*TBL_Employees[[#This Row],[ Annual Salary]]</f>
        <v>7138.9500000000007</v>
      </c>
      <c r="R474" t="s">
        <v>18</v>
      </c>
      <c r="S474" t="s">
        <v>44</v>
      </c>
      <c r="T474" s="1" t="s">
        <v>20</v>
      </c>
      <c r="U474" t="str">
        <f>IF(TBL_Employees[[#This Row],[Exit Date]]="","Employed","Resign")</f>
        <v>Employed</v>
      </c>
    </row>
    <row r="475" spans="1:21" x14ac:dyDescent="0.35">
      <c r="A475" t="s">
        <v>581</v>
      </c>
      <c r="B475" t="s">
        <v>1743</v>
      </c>
      <c r="C475" t="s">
        <v>82</v>
      </c>
      <c r="D475" t="s">
        <v>22</v>
      </c>
      <c r="E475" t="s">
        <v>43</v>
      </c>
      <c r="F475" t="s">
        <v>27</v>
      </c>
      <c r="G475" t="s">
        <v>23</v>
      </c>
      <c r="H475">
        <v>58</v>
      </c>
      <c r="I475" s="1">
        <v>41810</v>
      </c>
      <c r="J475" s="9">
        <f>DAY(TBL_Employees[[#This Row],[Hire Date]])</f>
        <v>20</v>
      </c>
      <c r="K475" s="9">
        <f>MONTH(TBL_Employees[[#This Row],[Hire Date]])</f>
        <v>6</v>
      </c>
      <c r="L475" s="9" t="str">
        <f>UPPER(TEXT(DATE(2025,TBL_Employees[[#This Row],[Month]],1), "mmm"))</f>
        <v>JUN</v>
      </c>
      <c r="M475" s="11">
        <f>YEAR(TBL_Employees[[#This Row],[Hire Date]])</f>
        <v>2014</v>
      </c>
      <c r="N475" s="2">
        <v>41728</v>
      </c>
      <c r="O475" s="2" t="str">
        <f>IF(TBL_Employees[[#This Row],[ Annual Salary]]&lt;70000,"Low Income",IF(AND(TBL_Employees[[#This Row],[ Annual Salary]]&gt;=70000,TBL_Employees[[#This Row],[ Annual Salary]]&lt;=140000),"Middle Income","High Income" ))</f>
        <v>Low Income</v>
      </c>
      <c r="P475" s="3">
        <v>0</v>
      </c>
      <c r="Q475" s="13">
        <f>TBL_Employees[[#This Row],[Bonus %]]*TBL_Employees[[#This Row],[ Annual Salary]]</f>
        <v>0</v>
      </c>
      <c r="R475" t="s">
        <v>32</v>
      </c>
      <c r="S475" t="s">
        <v>79</v>
      </c>
      <c r="T475" s="1" t="s">
        <v>20</v>
      </c>
      <c r="U475" t="str">
        <f>IF(TBL_Employees[[#This Row],[Exit Date]]="","Employed","Resign")</f>
        <v>Employed</v>
      </c>
    </row>
    <row r="476" spans="1:21" x14ac:dyDescent="0.35">
      <c r="A476" t="s">
        <v>1748</v>
      </c>
      <c r="B476" t="s">
        <v>1749</v>
      </c>
      <c r="C476" t="s">
        <v>82</v>
      </c>
      <c r="D476" t="s">
        <v>22</v>
      </c>
      <c r="E476" t="s">
        <v>15</v>
      </c>
      <c r="F476" t="s">
        <v>16</v>
      </c>
      <c r="G476" t="s">
        <v>17</v>
      </c>
      <c r="H476">
        <v>56</v>
      </c>
      <c r="I476" s="1">
        <v>40045</v>
      </c>
      <c r="J476" s="9">
        <f>DAY(TBL_Employees[[#This Row],[Hire Date]])</f>
        <v>20</v>
      </c>
      <c r="K476" s="9">
        <f>MONTH(TBL_Employees[[#This Row],[Hire Date]])</f>
        <v>8</v>
      </c>
      <c r="L476" s="9" t="str">
        <f>UPPER(TEXT(DATE(2025,TBL_Employees[[#This Row],[Month]],1), "mmm"))</f>
        <v>AUG</v>
      </c>
      <c r="M476" s="11">
        <f>YEAR(TBL_Employees[[#This Row],[Hire Date]])</f>
        <v>2009</v>
      </c>
      <c r="N476" s="2">
        <v>52800</v>
      </c>
      <c r="O476" s="2" t="str">
        <f>IF(TBL_Employees[[#This Row],[ Annual Salary]]&lt;70000,"Low Income",IF(AND(TBL_Employees[[#This Row],[ Annual Salary]]&gt;=70000,TBL_Employees[[#This Row],[ Annual Salary]]&lt;=140000),"Middle Income","High Income" ))</f>
        <v>Low Income</v>
      </c>
      <c r="P476" s="3">
        <v>0</v>
      </c>
      <c r="Q476" s="13">
        <f>TBL_Employees[[#This Row],[Bonus %]]*TBL_Employees[[#This Row],[ Annual Salary]]</f>
        <v>0</v>
      </c>
      <c r="R476" t="s">
        <v>18</v>
      </c>
      <c r="S476" t="s">
        <v>38</v>
      </c>
      <c r="T476" s="1" t="s">
        <v>20</v>
      </c>
      <c r="U476" t="str">
        <f>IF(TBL_Employees[[#This Row],[Exit Date]]="","Employed","Resign")</f>
        <v>Employed</v>
      </c>
    </row>
    <row r="477" spans="1:21" x14ac:dyDescent="0.35">
      <c r="A477" t="s">
        <v>274</v>
      </c>
      <c r="B477" t="s">
        <v>1757</v>
      </c>
      <c r="C477" t="s">
        <v>60</v>
      </c>
      <c r="D477" t="s">
        <v>22</v>
      </c>
      <c r="E477" t="s">
        <v>31</v>
      </c>
      <c r="F477" t="s">
        <v>27</v>
      </c>
      <c r="G477" t="s">
        <v>23</v>
      </c>
      <c r="H477">
        <v>45</v>
      </c>
      <c r="I477" s="1">
        <v>40305</v>
      </c>
      <c r="J477" s="9">
        <f>DAY(TBL_Employees[[#This Row],[Hire Date]])</f>
        <v>7</v>
      </c>
      <c r="K477" s="9">
        <f>MONTH(TBL_Employees[[#This Row],[Hire Date]])</f>
        <v>5</v>
      </c>
      <c r="L477" s="9" t="str">
        <f>UPPER(TEXT(DATE(2025,TBL_Employees[[#This Row],[Month]],1), "mmm"))</f>
        <v>MAY</v>
      </c>
      <c r="M477" s="11">
        <f>YEAR(TBL_Employees[[#This Row],[Hire Date]])</f>
        <v>2010</v>
      </c>
      <c r="N477" s="2">
        <v>145093</v>
      </c>
      <c r="O477" s="2" t="str">
        <f>IF(TBL_Employees[[#This Row],[ Annual Salary]]&lt;70000,"Low Income",IF(AND(TBL_Employees[[#This Row],[ Annual Salary]]&gt;=70000,TBL_Employees[[#This Row],[ Annual Salary]]&lt;=140000),"Middle Income","High Income" ))</f>
        <v>High Income</v>
      </c>
      <c r="P477" s="3">
        <v>0.12</v>
      </c>
      <c r="Q477" s="13">
        <f>TBL_Employees[[#This Row],[Bonus %]]*TBL_Employees[[#This Row],[ Annual Salary]]</f>
        <v>17411.16</v>
      </c>
      <c r="R477" t="s">
        <v>18</v>
      </c>
      <c r="S477" t="s">
        <v>19</v>
      </c>
      <c r="T477" s="1" t="s">
        <v>20</v>
      </c>
      <c r="U477" t="str">
        <f>IF(TBL_Employees[[#This Row],[Exit Date]]="","Employed","Resign")</f>
        <v>Employed</v>
      </c>
    </row>
    <row r="478" spans="1:21" x14ac:dyDescent="0.35">
      <c r="A478" t="s">
        <v>354</v>
      </c>
      <c r="B478" t="s">
        <v>1768</v>
      </c>
      <c r="C478" t="s">
        <v>60</v>
      </c>
      <c r="D478" t="s">
        <v>22</v>
      </c>
      <c r="E478" t="s">
        <v>15</v>
      </c>
      <c r="F478" t="s">
        <v>16</v>
      </c>
      <c r="G478" t="s">
        <v>23</v>
      </c>
      <c r="H478">
        <v>37</v>
      </c>
      <c r="I478" s="1">
        <v>40560</v>
      </c>
      <c r="J478" s="9">
        <f>DAY(TBL_Employees[[#This Row],[Hire Date]])</f>
        <v>17</v>
      </c>
      <c r="K478" s="9">
        <f>MONTH(TBL_Employees[[#This Row],[Hire Date]])</f>
        <v>1</v>
      </c>
      <c r="L478" s="9" t="str">
        <f>UPPER(TEXT(DATE(2025,TBL_Employees[[#This Row],[Month]],1), "mmm"))</f>
        <v>JAN</v>
      </c>
      <c r="M478" s="11">
        <f>YEAR(TBL_Employees[[#This Row],[Hire Date]])</f>
        <v>2011</v>
      </c>
      <c r="N478" s="2">
        <v>131353</v>
      </c>
      <c r="O478" s="2" t="str">
        <f>IF(TBL_Employees[[#This Row],[ Annual Salary]]&lt;70000,"Low Income",IF(AND(TBL_Employees[[#This Row],[ Annual Salary]]&gt;=70000,TBL_Employees[[#This Row],[ Annual Salary]]&lt;=140000),"Middle Income","High Income" ))</f>
        <v>Middle Income</v>
      </c>
      <c r="P478" s="3">
        <v>0.11</v>
      </c>
      <c r="Q478" s="13">
        <f>TBL_Employees[[#This Row],[Bonus %]]*TBL_Employees[[#This Row],[ Annual Salary]]</f>
        <v>14448.83</v>
      </c>
      <c r="R478" t="s">
        <v>32</v>
      </c>
      <c r="S478" t="s">
        <v>73</v>
      </c>
      <c r="T478" s="1" t="s">
        <v>20</v>
      </c>
      <c r="U478" t="str">
        <f>IF(TBL_Employees[[#This Row],[Exit Date]]="","Employed","Resign")</f>
        <v>Employed</v>
      </c>
    </row>
    <row r="479" spans="1:21" x14ac:dyDescent="0.35">
      <c r="A479" t="s">
        <v>117</v>
      </c>
      <c r="B479" t="s">
        <v>1782</v>
      </c>
      <c r="C479" t="s">
        <v>21</v>
      </c>
      <c r="D479" t="s">
        <v>22</v>
      </c>
      <c r="E479" t="s">
        <v>35</v>
      </c>
      <c r="F479" t="s">
        <v>16</v>
      </c>
      <c r="G479" t="s">
        <v>17</v>
      </c>
      <c r="H479">
        <v>61</v>
      </c>
      <c r="I479" s="1">
        <v>40683</v>
      </c>
      <c r="J479" s="9">
        <f>DAY(TBL_Employees[[#This Row],[Hire Date]])</f>
        <v>20</v>
      </c>
      <c r="K479" s="9">
        <f>MONTH(TBL_Employees[[#This Row],[Hire Date]])</f>
        <v>5</v>
      </c>
      <c r="L479" s="9" t="str">
        <f>UPPER(TEXT(DATE(2025,TBL_Employees[[#This Row],[Month]],1), "mmm"))</f>
        <v>MAY</v>
      </c>
      <c r="M479" s="11">
        <f>YEAR(TBL_Employees[[#This Row],[Hire Date]])</f>
        <v>2011</v>
      </c>
      <c r="N479" s="2">
        <v>64937</v>
      </c>
      <c r="O479" s="2" t="str">
        <f>IF(TBL_Employees[[#This Row],[ Annual Salary]]&lt;70000,"Low Income",IF(AND(TBL_Employees[[#This Row],[ Annual Salary]]&gt;=70000,TBL_Employees[[#This Row],[ Annual Salary]]&lt;=140000),"Middle Income","High Income" ))</f>
        <v>Low Income</v>
      </c>
      <c r="P479" s="3">
        <v>0</v>
      </c>
      <c r="Q479" s="13">
        <f>TBL_Employees[[#This Row],[Bonus %]]*TBL_Employees[[#This Row],[ Annual Salary]]</f>
        <v>0</v>
      </c>
      <c r="R479" t="s">
        <v>18</v>
      </c>
      <c r="S479" t="s">
        <v>38</v>
      </c>
      <c r="T479" s="1" t="s">
        <v>20</v>
      </c>
      <c r="U479" t="str">
        <f>IF(TBL_Employees[[#This Row],[Exit Date]]="","Employed","Resign")</f>
        <v>Employed</v>
      </c>
    </row>
    <row r="480" spans="1:21" x14ac:dyDescent="0.35">
      <c r="A480" t="s">
        <v>1805</v>
      </c>
      <c r="B480" t="s">
        <v>1806</v>
      </c>
      <c r="C480" t="s">
        <v>21</v>
      </c>
      <c r="D480" t="s">
        <v>22</v>
      </c>
      <c r="E480" t="s">
        <v>43</v>
      </c>
      <c r="F480" t="s">
        <v>27</v>
      </c>
      <c r="G480" t="s">
        <v>23</v>
      </c>
      <c r="H480">
        <v>25</v>
      </c>
      <c r="I480" s="1">
        <v>44217</v>
      </c>
      <c r="J480" s="9">
        <f>DAY(TBL_Employees[[#This Row],[Hire Date]])</f>
        <v>21</v>
      </c>
      <c r="K480" s="9">
        <f>MONTH(TBL_Employees[[#This Row],[Hire Date]])</f>
        <v>1</v>
      </c>
      <c r="L480" s="9" t="str">
        <f>UPPER(TEXT(DATE(2025,TBL_Employees[[#This Row],[Month]],1), "mmm"))</f>
        <v>JAN</v>
      </c>
      <c r="M480" s="11">
        <f>YEAR(TBL_Employees[[#This Row],[Hire Date]])</f>
        <v>2021</v>
      </c>
      <c r="N480" s="2">
        <v>67299</v>
      </c>
      <c r="O480" s="2" t="str">
        <f>IF(TBL_Employees[[#This Row],[ Annual Salary]]&lt;70000,"Low Income",IF(AND(TBL_Employees[[#This Row],[ Annual Salary]]&gt;=70000,TBL_Employees[[#This Row],[ Annual Salary]]&lt;=140000),"Middle Income","High Income" ))</f>
        <v>Low Income</v>
      </c>
      <c r="P480" s="3">
        <v>0</v>
      </c>
      <c r="Q480" s="13">
        <f>TBL_Employees[[#This Row],[Bonus %]]*TBL_Employees[[#This Row],[ Annual Salary]]</f>
        <v>0</v>
      </c>
      <c r="R480" t="s">
        <v>18</v>
      </c>
      <c r="S480" t="s">
        <v>38</v>
      </c>
      <c r="T480" s="1" t="s">
        <v>20</v>
      </c>
      <c r="U480" t="str">
        <f>IF(TBL_Employees[[#This Row],[Exit Date]]="","Employed","Resign")</f>
        <v>Employed</v>
      </c>
    </row>
    <row r="481" spans="1:21" x14ac:dyDescent="0.35">
      <c r="A481" t="s">
        <v>328</v>
      </c>
      <c r="B481" t="s">
        <v>1810</v>
      </c>
      <c r="C481" t="s">
        <v>82</v>
      </c>
      <c r="D481" t="s">
        <v>22</v>
      </c>
      <c r="E481" t="s">
        <v>15</v>
      </c>
      <c r="F481" t="s">
        <v>16</v>
      </c>
      <c r="G481" t="s">
        <v>50</v>
      </c>
      <c r="H481">
        <v>62</v>
      </c>
      <c r="I481" s="1">
        <v>41748</v>
      </c>
      <c r="J481" s="9">
        <f>DAY(TBL_Employees[[#This Row],[Hire Date]])</f>
        <v>19</v>
      </c>
      <c r="K481" s="9">
        <f>MONTH(TBL_Employees[[#This Row],[Hire Date]])</f>
        <v>4</v>
      </c>
      <c r="L481" s="9" t="str">
        <f>UPPER(TEXT(DATE(2025,TBL_Employees[[#This Row],[Month]],1), "mmm"))</f>
        <v>APR</v>
      </c>
      <c r="M481" s="11">
        <f>YEAR(TBL_Employees[[#This Row],[Hire Date]])</f>
        <v>2014</v>
      </c>
      <c r="N481" s="2">
        <v>45295</v>
      </c>
      <c r="O481" s="2" t="str">
        <f>IF(TBL_Employees[[#This Row],[ Annual Salary]]&lt;70000,"Low Income",IF(AND(TBL_Employees[[#This Row],[ Annual Salary]]&gt;=70000,TBL_Employees[[#This Row],[ Annual Salary]]&lt;=140000),"Middle Income","High Income" ))</f>
        <v>Low Income</v>
      </c>
      <c r="P481" s="3">
        <v>0</v>
      </c>
      <c r="Q481" s="13">
        <f>TBL_Employees[[#This Row],[Bonus %]]*TBL_Employees[[#This Row],[ Annual Salary]]</f>
        <v>0</v>
      </c>
      <c r="R481" t="s">
        <v>51</v>
      </c>
      <c r="S481" t="s">
        <v>52</v>
      </c>
      <c r="T481" s="1" t="s">
        <v>20</v>
      </c>
      <c r="U481" t="str">
        <f>IF(TBL_Employees[[#This Row],[Exit Date]]="","Employed","Resign")</f>
        <v>Employed</v>
      </c>
    </row>
    <row r="482" spans="1:21" x14ac:dyDescent="0.35">
      <c r="A482" t="s">
        <v>340</v>
      </c>
      <c r="B482" t="s">
        <v>1812</v>
      </c>
      <c r="C482" t="s">
        <v>82</v>
      </c>
      <c r="D482" t="s">
        <v>22</v>
      </c>
      <c r="E482" t="s">
        <v>43</v>
      </c>
      <c r="F482" t="s">
        <v>16</v>
      </c>
      <c r="G482" t="s">
        <v>23</v>
      </c>
      <c r="H482">
        <v>31</v>
      </c>
      <c r="I482" s="1">
        <v>43171</v>
      </c>
      <c r="J482" s="9">
        <f>DAY(TBL_Employees[[#This Row],[Hire Date]])</f>
        <v>12</v>
      </c>
      <c r="K482" s="9">
        <f>MONTH(TBL_Employees[[#This Row],[Hire Date]])</f>
        <v>3</v>
      </c>
      <c r="L482" s="9" t="str">
        <f>UPPER(TEXT(DATE(2025,TBL_Employees[[#This Row],[Month]],1), "mmm"))</f>
        <v>MAR</v>
      </c>
      <c r="M482" s="11">
        <f>YEAR(TBL_Employees[[#This Row],[Hire Date]])</f>
        <v>2018</v>
      </c>
      <c r="N482" s="2">
        <v>47913</v>
      </c>
      <c r="O482" s="2" t="str">
        <f>IF(TBL_Employees[[#This Row],[ Annual Salary]]&lt;70000,"Low Income",IF(AND(TBL_Employees[[#This Row],[ Annual Salary]]&gt;=70000,TBL_Employees[[#This Row],[ Annual Salary]]&lt;=140000),"Middle Income","High Income" ))</f>
        <v>Low Income</v>
      </c>
      <c r="P482" s="3">
        <v>0</v>
      </c>
      <c r="Q482" s="13">
        <f>TBL_Employees[[#This Row],[Bonus %]]*TBL_Employees[[#This Row],[ Annual Salary]]</f>
        <v>0</v>
      </c>
      <c r="R482" t="s">
        <v>18</v>
      </c>
      <c r="S482" t="s">
        <v>62</v>
      </c>
      <c r="T482" s="1" t="s">
        <v>20</v>
      </c>
      <c r="U482" t="str">
        <f>IF(TBL_Employees[[#This Row],[Exit Date]]="","Employed","Resign")</f>
        <v>Employed</v>
      </c>
    </row>
    <row r="483" spans="1:21" x14ac:dyDescent="0.35">
      <c r="A483" t="s">
        <v>1813</v>
      </c>
      <c r="B483" t="s">
        <v>1814</v>
      </c>
      <c r="C483" t="s">
        <v>82</v>
      </c>
      <c r="D483" t="s">
        <v>22</v>
      </c>
      <c r="E483" t="s">
        <v>43</v>
      </c>
      <c r="F483" t="s">
        <v>16</v>
      </c>
      <c r="G483" t="s">
        <v>23</v>
      </c>
      <c r="H483">
        <v>53</v>
      </c>
      <c r="I483" s="1">
        <v>42985</v>
      </c>
      <c r="J483" s="9">
        <f>DAY(TBL_Employees[[#This Row],[Hire Date]])</f>
        <v>7</v>
      </c>
      <c r="K483" s="9">
        <f>MONTH(TBL_Employees[[#This Row],[Hire Date]])</f>
        <v>9</v>
      </c>
      <c r="L483" s="9" t="str">
        <f>UPPER(TEXT(DATE(2025,TBL_Employees[[#This Row],[Month]],1), "mmm"))</f>
        <v>SEP</v>
      </c>
      <c r="M483" s="11">
        <f>YEAR(TBL_Employees[[#This Row],[Hire Date]])</f>
        <v>2017</v>
      </c>
      <c r="N483" s="2">
        <v>46727</v>
      </c>
      <c r="O483" s="2" t="str">
        <f>IF(TBL_Employees[[#This Row],[ Annual Salary]]&lt;70000,"Low Income",IF(AND(TBL_Employees[[#This Row],[ Annual Salary]]&gt;=70000,TBL_Employees[[#This Row],[ Annual Salary]]&lt;=140000),"Middle Income","High Income" ))</f>
        <v>Low Income</v>
      </c>
      <c r="P483" s="3">
        <v>0</v>
      </c>
      <c r="Q483" s="13">
        <f>TBL_Employees[[#This Row],[Bonus %]]*TBL_Employees[[#This Row],[ Annual Salary]]</f>
        <v>0</v>
      </c>
      <c r="R483" t="s">
        <v>18</v>
      </c>
      <c r="S483" t="s">
        <v>28</v>
      </c>
      <c r="T483" s="1">
        <v>43251</v>
      </c>
      <c r="U483" t="str">
        <f>IF(TBL_Employees[[#This Row],[Exit Date]]="","Employed","Resign")</f>
        <v>Resign</v>
      </c>
    </row>
    <row r="484" spans="1:21" x14ac:dyDescent="0.35">
      <c r="A484" t="s">
        <v>1815</v>
      </c>
      <c r="B484" t="s">
        <v>1816</v>
      </c>
      <c r="C484" t="s">
        <v>60</v>
      </c>
      <c r="D484" t="s">
        <v>22</v>
      </c>
      <c r="E484" t="s">
        <v>43</v>
      </c>
      <c r="F484" t="s">
        <v>27</v>
      </c>
      <c r="G484" t="s">
        <v>23</v>
      </c>
      <c r="H484">
        <v>27</v>
      </c>
      <c r="I484" s="1">
        <v>44302</v>
      </c>
      <c r="J484" s="9">
        <f>DAY(TBL_Employees[[#This Row],[Hire Date]])</f>
        <v>16</v>
      </c>
      <c r="K484" s="9">
        <f>MONTH(TBL_Employees[[#This Row],[Hire Date]])</f>
        <v>4</v>
      </c>
      <c r="L484" s="9" t="str">
        <f>UPPER(TEXT(DATE(2025,TBL_Employees[[#This Row],[Month]],1), "mmm"))</f>
        <v>APR</v>
      </c>
      <c r="M484" s="11">
        <f>YEAR(TBL_Employees[[#This Row],[Hire Date]])</f>
        <v>2021</v>
      </c>
      <c r="N484" s="2">
        <v>133400</v>
      </c>
      <c r="O484" s="2" t="str">
        <f>IF(TBL_Employees[[#This Row],[ Annual Salary]]&lt;70000,"Low Income",IF(AND(TBL_Employees[[#This Row],[ Annual Salary]]&gt;=70000,TBL_Employees[[#This Row],[ Annual Salary]]&lt;=140000),"Middle Income","High Income" ))</f>
        <v>Middle Income</v>
      </c>
      <c r="P484" s="3">
        <v>0.11</v>
      </c>
      <c r="Q484" s="13">
        <f>TBL_Employees[[#This Row],[Bonus %]]*TBL_Employees[[#This Row],[ Annual Salary]]</f>
        <v>14674</v>
      </c>
      <c r="R484" t="s">
        <v>18</v>
      </c>
      <c r="S484" t="s">
        <v>38</v>
      </c>
      <c r="T484" s="1" t="s">
        <v>20</v>
      </c>
      <c r="U484" t="str">
        <f>IF(TBL_Employees[[#This Row],[Exit Date]]="","Employed","Resign")</f>
        <v>Employed</v>
      </c>
    </row>
    <row r="485" spans="1:21" x14ac:dyDescent="0.35">
      <c r="A485" t="s">
        <v>1815</v>
      </c>
      <c r="B485" t="s">
        <v>1820</v>
      </c>
      <c r="C485" t="s">
        <v>21</v>
      </c>
      <c r="D485" t="s">
        <v>22</v>
      </c>
      <c r="E485" t="s">
        <v>31</v>
      </c>
      <c r="F485" t="s">
        <v>16</v>
      </c>
      <c r="G485" t="s">
        <v>23</v>
      </c>
      <c r="H485">
        <v>44</v>
      </c>
      <c r="I485" s="1">
        <v>38771</v>
      </c>
      <c r="J485" s="9">
        <f>DAY(TBL_Employees[[#This Row],[Hire Date]])</f>
        <v>23</v>
      </c>
      <c r="K485" s="9">
        <f>MONTH(TBL_Employees[[#This Row],[Hire Date]])</f>
        <v>2</v>
      </c>
      <c r="L485" s="9" t="str">
        <f>UPPER(TEXT(DATE(2025,TBL_Employees[[#This Row],[Month]],1), "mmm"))</f>
        <v>FEB</v>
      </c>
      <c r="M485" s="11">
        <f>YEAR(TBL_Employees[[#This Row],[Hire Date]])</f>
        <v>2006</v>
      </c>
      <c r="N485" s="2">
        <v>63705</v>
      </c>
      <c r="O485" s="2" t="str">
        <f>IF(TBL_Employees[[#This Row],[ Annual Salary]]&lt;70000,"Low Income",IF(AND(TBL_Employees[[#This Row],[ Annual Salary]]&gt;=70000,TBL_Employees[[#This Row],[ Annual Salary]]&lt;=140000),"Middle Income","High Income" ))</f>
        <v>Low Income</v>
      </c>
      <c r="P485" s="3">
        <v>0</v>
      </c>
      <c r="Q485" s="13">
        <f>TBL_Employees[[#This Row],[Bonus %]]*TBL_Employees[[#This Row],[ Annual Salary]]</f>
        <v>0</v>
      </c>
      <c r="R485" t="s">
        <v>18</v>
      </c>
      <c r="S485" t="s">
        <v>44</v>
      </c>
      <c r="T485" s="1" t="s">
        <v>20</v>
      </c>
      <c r="U485" t="str">
        <f>IF(TBL_Employees[[#This Row],[Exit Date]]="","Employed","Resign")</f>
        <v>Employed</v>
      </c>
    </row>
    <row r="486" spans="1:21" x14ac:dyDescent="0.35">
      <c r="A486" t="s">
        <v>1822</v>
      </c>
      <c r="B486" t="s">
        <v>391</v>
      </c>
      <c r="C486" t="s">
        <v>82</v>
      </c>
      <c r="D486" t="s">
        <v>22</v>
      </c>
      <c r="E486" t="s">
        <v>15</v>
      </c>
      <c r="F486" t="s">
        <v>27</v>
      </c>
      <c r="G486" t="s">
        <v>46</v>
      </c>
      <c r="H486">
        <v>48</v>
      </c>
      <c r="I486" s="1">
        <v>44095</v>
      </c>
      <c r="J486" s="9">
        <f>DAY(TBL_Employees[[#This Row],[Hire Date]])</f>
        <v>21</v>
      </c>
      <c r="K486" s="9">
        <f>MONTH(TBL_Employees[[#This Row],[Hire Date]])</f>
        <v>9</v>
      </c>
      <c r="L486" s="9" t="str">
        <f>UPPER(TEXT(DATE(2025,TBL_Employees[[#This Row],[Month]],1), "mmm"))</f>
        <v>SEP</v>
      </c>
      <c r="M486" s="11">
        <f>YEAR(TBL_Employees[[#This Row],[Hire Date]])</f>
        <v>2020</v>
      </c>
      <c r="N486" s="2">
        <v>54654</v>
      </c>
      <c r="O486" s="2" t="str">
        <f>IF(TBL_Employees[[#This Row],[ Annual Salary]]&lt;70000,"Low Income",IF(AND(TBL_Employees[[#This Row],[ Annual Salary]]&gt;=70000,TBL_Employees[[#This Row],[ Annual Salary]]&lt;=140000),"Middle Income","High Income" ))</f>
        <v>Low Income</v>
      </c>
      <c r="P486" s="3">
        <v>0</v>
      </c>
      <c r="Q486" s="13">
        <f>TBL_Employees[[#This Row],[Bonus %]]*TBL_Employees[[#This Row],[ Annual Salary]]</f>
        <v>0</v>
      </c>
      <c r="R486" t="s">
        <v>18</v>
      </c>
      <c r="S486" t="s">
        <v>38</v>
      </c>
      <c r="T486" s="1" t="s">
        <v>20</v>
      </c>
      <c r="U486" t="str">
        <f>IF(TBL_Employees[[#This Row],[Exit Date]]="","Employed","Resign")</f>
        <v>Employed</v>
      </c>
    </row>
    <row r="487" spans="1:21" x14ac:dyDescent="0.35">
      <c r="A487" t="s">
        <v>1760</v>
      </c>
      <c r="B487" t="s">
        <v>1825</v>
      </c>
      <c r="C487" t="s">
        <v>39</v>
      </c>
      <c r="D487" t="s">
        <v>22</v>
      </c>
      <c r="E487" t="s">
        <v>43</v>
      </c>
      <c r="F487" t="s">
        <v>16</v>
      </c>
      <c r="G487" t="s">
        <v>23</v>
      </c>
      <c r="H487">
        <v>38</v>
      </c>
      <c r="I487" s="1">
        <v>39232</v>
      </c>
      <c r="J487" s="9">
        <f>DAY(TBL_Employees[[#This Row],[Hire Date]])</f>
        <v>30</v>
      </c>
      <c r="K487" s="9">
        <f>MONTH(TBL_Employees[[#This Row],[Hire Date]])</f>
        <v>5</v>
      </c>
      <c r="L487" s="9" t="str">
        <f>UPPER(TEXT(DATE(2025,TBL_Employees[[#This Row],[Month]],1), "mmm"))</f>
        <v>MAY</v>
      </c>
      <c r="M487" s="11">
        <f>YEAR(TBL_Employees[[#This Row],[Hire Date]])</f>
        <v>2007</v>
      </c>
      <c r="N487" s="2">
        <v>198562</v>
      </c>
      <c r="O487" s="2" t="str">
        <f>IF(TBL_Employees[[#This Row],[ Annual Salary]]&lt;70000,"Low Income",IF(AND(TBL_Employees[[#This Row],[ Annual Salary]]&gt;=70000,TBL_Employees[[#This Row],[ Annual Salary]]&lt;=140000),"Middle Income","High Income" ))</f>
        <v>High Income</v>
      </c>
      <c r="P487" s="3">
        <v>0.22</v>
      </c>
      <c r="Q487" s="13">
        <f>TBL_Employees[[#This Row],[Bonus %]]*TBL_Employees[[#This Row],[ Annual Salary]]</f>
        <v>43683.64</v>
      </c>
      <c r="R487" t="s">
        <v>18</v>
      </c>
      <c r="S487" t="s">
        <v>62</v>
      </c>
      <c r="T487" s="1" t="s">
        <v>20</v>
      </c>
      <c r="U487" t="str">
        <f>IF(TBL_Employees[[#This Row],[Exit Date]]="","Employed","Resign")</f>
        <v>Employed</v>
      </c>
    </row>
    <row r="488" spans="1:21" x14ac:dyDescent="0.35">
      <c r="A488" t="s">
        <v>1830</v>
      </c>
      <c r="B488" t="s">
        <v>1831</v>
      </c>
      <c r="C488" t="s">
        <v>61</v>
      </c>
      <c r="D488" t="s">
        <v>22</v>
      </c>
      <c r="E488" t="s">
        <v>43</v>
      </c>
      <c r="F488" t="s">
        <v>27</v>
      </c>
      <c r="G488" t="s">
        <v>23</v>
      </c>
      <c r="H488">
        <v>50</v>
      </c>
      <c r="I488" s="1">
        <v>40983</v>
      </c>
      <c r="J488" s="9">
        <f>DAY(TBL_Employees[[#This Row],[Hire Date]])</f>
        <v>15</v>
      </c>
      <c r="K488" s="9">
        <f>MONTH(TBL_Employees[[#This Row],[Hire Date]])</f>
        <v>3</v>
      </c>
      <c r="L488" s="9" t="str">
        <f>UPPER(TEXT(DATE(2025,TBL_Employees[[#This Row],[Month]],1), "mmm"))</f>
        <v>MAR</v>
      </c>
      <c r="M488" s="11">
        <f>YEAR(TBL_Employees[[#This Row],[Hire Date]])</f>
        <v>2012</v>
      </c>
      <c r="N488" s="2">
        <v>117226</v>
      </c>
      <c r="O488" s="2" t="str">
        <f>IF(TBL_Employees[[#This Row],[ Annual Salary]]&lt;70000,"Low Income",IF(AND(TBL_Employees[[#This Row],[ Annual Salary]]&gt;=70000,TBL_Employees[[#This Row],[ Annual Salary]]&lt;=140000),"Middle Income","High Income" ))</f>
        <v>Middle Income</v>
      </c>
      <c r="P488" s="3">
        <v>0.08</v>
      </c>
      <c r="Q488" s="13">
        <f>TBL_Employees[[#This Row],[Bonus %]]*TBL_Employees[[#This Row],[ Annual Salary]]</f>
        <v>9378.08</v>
      </c>
      <c r="R488" t="s">
        <v>18</v>
      </c>
      <c r="S488" t="s">
        <v>38</v>
      </c>
      <c r="T488" s="1" t="s">
        <v>20</v>
      </c>
      <c r="U488" t="str">
        <f>IF(TBL_Employees[[#This Row],[Exit Date]]="","Employed","Resign")</f>
        <v>Employed</v>
      </c>
    </row>
    <row r="489" spans="1:21" x14ac:dyDescent="0.35">
      <c r="A489" t="s">
        <v>1842</v>
      </c>
      <c r="B489" t="s">
        <v>1843</v>
      </c>
      <c r="C489" t="s">
        <v>39</v>
      </c>
      <c r="D489" t="s">
        <v>22</v>
      </c>
      <c r="E489" t="s">
        <v>43</v>
      </c>
      <c r="F489" t="s">
        <v>16</v>
      </c>
      <c r="G489" t="s">
        <v>50</v>
      </c>
      <c r="H489">
        <v>40</v>
      </c>
      <c r="I489" s="1">
        <v>44094</v>
      </c>
      <c r="J489" s="9">
        <f>DAY(TBL_Employees[[#This Row],[Hire Date]])</f>
        <v>20</v>
      </c>
      <c r="K489" s="9">
        <f>MONTH(TBL_Employees[[#This Row],[Hire Date]])</f>
        <v>9</v>
      </c>
      <c r="L489" s="9" t="str">
        <f>UPPER(TEXT(DATE(2025,TBL_Employees[[#This Row],[Month]],1), "mmm"))</f>
        <v>SEP</v>
      </c>
      <c r="M489" s="11">
        <f>YEAR(TBL_Employees[[#This Row],[Hire Date]])</f>
        <v>2020</v>
      </c>
      <c r="N489" s="2">
        <v>198176</v>
      </c>
      <c r="O489" s="2" t="str">
        <f>IF(TBL_Employees[[#This Row],[ Annual Salary]]&lt;70000,"Low Income",IF(AND(TBL_Employees[[#This Row],[ Annual Salary]]&gt;=70000,TBL_Employees[[#This Row],[ Annual Salary]]&lt;=140000),"Middle Income","High Income" ))</f>
        <v>High Income</v>
      </c>
      <c r="P489" s="3">
        <v>0.17</v>
      </c>
      <c r="Q489" s="13">
        <f>TBL_Employees[[#This Row],[Bonus %]]*TBL_Employees[[#This Row],[ Annual Salary]]</f>
        <v>33689.920000000006</v>
      </c>
      <c r="R489" t="s">
        <v>51</v>
      </c>
      <c r="S489" t="s">
        <v>80</v>
      </c>
      <c r="T489" s="1" t="s">
        <v>20</v>
      </c>
      <c r="U489" t="str">
        <f>IF(TBL_Employees[[#This Row],[Exit Date]]="","Employed","Resign")</f>
        <v>Employed</v>
      </c>
    </row>
    <row r="490" spans="1:21" x14ac:dyDescent="0.35">
      <c r="A490" t="s">
        <v>193</v>
      </c>
      <c r="B490" t="s">
        <v>1860</v>
      </c>
      <c r="C490" t="s">
        <v>60</v>
      </c>
      <c r="D490" t="s">
        <v>22</v>
      </c>
      <c r="E490" t="s">
        <v>43</v>
      </c>
      <c r="F490" t="s">
        <v>16</v>
      </c>
      <c r="G490" t="s">
        <v>46</v>
      </c>
      <c r="H490">
        <v>25</v>
      </c>
      <c r="I490" s="1">
        <v>44272</v>
      </c>
      <c r="J490" s="9">
        <f>DAY(TBL_Employees[[#This Row],[Hire Date]])</f>
        <v>17</v>
      </c>
      <c r="K490" s="9">
        <f>MONTH(TBL_Employees[[#This Row],[Hire Date]])</f>
        <v>3</v>
      </c>
      <c r="L490" s="9" t="str">
        <f>UPPER(TEXT(DATE(2025,TBL_Employees[[#This Row],[Month]],1), "mmm"))</f>
        <v>MAR</v>
      </c>
      <c r="M490" s="11">
        <f>YEAR(TBL_Employees[[#This Row],[Hire Date]])</f>
        <v>2021</v>
      </c>
      <c r="N490" s="2">
        <v>155080</v>
      </c>
      <c r="O490" s="2" t="str">
        <f>IF(TBL_Employees[[#This Row],[ Annual Salary]]&lt;70000,"Low Income",IF(AND(TBL_Employees[[#This Row],[ Annual Salary]]&gt;=70000,TBL_Employees[[#This Row],[ Annual Salary]]&lt;=140000),"Middle Income","High Income" ))</f>
        <v>High Income</v>
      </c>
      <c r="P490" s="3">
        <v>0.1</v>
      </c>
      <c r="Q490" s="13">
        <f>TBL_Employees[[#This Row],[Bonus %]]*TBL_Employees[[#This Row],[ Annual Salary]]</f>
        <v>15508</v>
      </c>
      <c r="R490" t="s">
        <v>18</v>
      </c>
      <c r="S490" t="s">
        <v>24</v>
      </c>
      <c r="T490" s="1" t="s">
        <v>20</v>
      </c>
      <c r="U490" t="str">
        <f>IF(TBL_Employees[[#This Row],[Exit Date]]="","Employed","Resign")</f>
        <v>Employed</v>
      </c>
    </row>
    <row r="491" spans="1:21" x14ac:dyDescent="0.35">
      <c r="A491" t="s">
        <v>559</v>
      </c>
      <c r="B491" t="s">
        <v>1884</v>
      </c>
      <c r="C491" t="s">
        <v>39</v>
      </c>
      <c r="D491" t="s">
        <v>22</v>
      </c>
      <c r="E491" t="s">
        <v>43</v>
      </c>
      <c r="F491" t="s">
        <v>16</v>
      </c>
      <c r="G491" t="s">
        <v>50</v>
      </c>
      <c r="H491">
        <v>52</v>
      </c>
      <c r="I491" s="1">
        <v>34209</v>
      </c>
      <c r="J491" s="9">
        <f>DAY(TBL_Employees[[#This Row],[Hire Date]])</f>
        <v>28</v>
      </c>
      <c r="K491" s="9">
        <f>MONTH(TBL_Employees[[#This Row],[Hire Date]])</f>
        <v>8</v>
      </c>
      <c r="L491" s="9" t="str">
        <f>UPPER(TEXT(DATE(2025,TBL_Employees[[#This Row],[Month]],1), "mmm"))</f>
        <v>AUG</v>
      </c>
      <c r="M491" s="11">
        <f>YEAR(TBL_Employees[[#This Row],[Hire Date]])</f>
        <v>1993</v>
      </c>
      <c r="N491" s="2">
        <v>177443</v>
      </c>
      <c r="O491" s="2" t="str">
        <f>IF(TBL_Employees[[#This Row],[ Annual Salary]]&lt;70000,"Low Income",IF(AND(TBL_Employees[[#This Row],[ Annual Salary]]&gt;=70000,TBL_Employees[[#This Row],[ Annual Salary]]&lt;=140000),"Middle Income","High Income" ))</f>
        <v>High Income</v>
      </c>
      <c r="P491" s="3">
        <v>0.25</v>
      </c>
      <c r="Q491" s="13">
        <f>TBL_Employees[[#This Row],[Bonus %]]*TBL_Employees[[#This Row],[ Annual Salary]]</f>
        <v>44360.75</v>
      </c>
      <c r="R491" t="s">
        <v>51</v>
      </c>
      <c r="S491" t="s">
        <v>52</v>
      </c>
      <c r="T491" s="1" t="s">
        <v>20</v>
      </c>
      <c r="U491" t="str">
        <f>IF(TBL_Employees[[#This Row],[Exit Date]]="","Employed","Resign")</f>
        <v>Employed</v>
      </c>
    </row>
    <row r="492" spans="1:21" x14ac:dyDescent="0.35">
      <c r="A492" t="s">
        <v>1887</v>
      </c>
      <c r="B492" t="s">
        <v>1888</v>
      </c>
      <c r="C492" t="s">
        <v>13</v>
      </c>
      <c r="D492" t="s">
        <v>22</v>
      </c>
      <c r="E492" t="s">
        <v>31</v>
      </c>
      <c r="F492" t="s">
        <v>27</v>
      </c>
      <c r="G492" t="s">
        <v>50</v>
      </c>
      <c r="H492">
        <v>44</v>
      </c>
      <c r="I492" s="1">
        <v>39335</v>
      </c>
      <c r="J492" s="9">
        <f>DAY(TBL_Employees[[#This Row],[Hire Date]])</f>
        <v>10</v>
      </c>
      <c r="K492" s="9">
        <f>MONTH(TBL_Employees[[#This Row],[Hire Date]])</f>
        <v>9</v>
      </c>
      <c r="L492" s="9" t="str">
        <f>UPPER(TEXT(DATE(2025,TBL_Employees[[#This Row],[Month]],1), "mmm"))</f>
        <v>SEP</v>
      </c>
      <c r="M492" s="11">
        <f>YEAR(TBL_Employees[[#This Row],[Hire Date]])</f>
        <v>2007</v>
      </c>
      <c r="N492" s="2">
        <v>181247</v>
      </c>
      <c r="O492" s="2" t="str">
        <f>IF(TBL_Employees[[#This Row],[ Annual Salary]]&lt;70000,"Low Income",IF(AND(TBL_Employees[[#This Row],[ Annual Salary]]&gt;=70000,TBL_Employees[[#This Row],[ Annual Salary]]&lt;=140000),"Middle Income","High Income" ))</f>
        <v>High Income</v>
      </c>
      <c r="P492" s="3">
        <v>0.33</v>
      </c>
      <c r="Q492" s="13">
        <f>TBL_Employees[[#This Row],[Bonus %]]*TBL_Employees[[#This Row],[ Annual Salary]]</f>
        <v>59811.51</v>
      </c>
      <c r="R492" t="s">
        <v>51</v>
      </c>
      <c r="S492" t="s">
        <v>52</v>
      </c>
      <c r="T492" s="1" t="s">
        <v>20</v>
      </c>
      <c r="U492" t="str">
        <f>IF(TBL_Employees[[#This Row],[Exit Date]]="","Employed","Resign")</f>
        <v>Employed</v>
      </c>
    </row>
    <row r="493" spans="1:21" x14ac:dyDescent="0.35">
      <c r="A493" t="s">
        <v>1889</v>
      </c>
      <c r="B493" t="s">
        <v>1890</v>
      </c>
      <c r="C493" t="s">
        <v>60</v>
      </c>
      <c r="D493" t="s">
        <v>22</v>
      </c>
      <c r="E493" t="s">
        <v>15</v>
      </c>
      <c r="F493" t="s">
        <v>27</v>
      </c>
      <c r="G493" t="s">
        <v>46</v>
      </c>
      <c r="H493">
        <v>42</v>
      </c>
      <c r="I493" s="1">
        <v>37914</v>
      </c>
      <c r="J493" s="9">
        <f>DAY(TBL_Employees[[#This Row],[Hire Date]])</f>
        <v>20</v>
      </c>
      <c r="K493" s="9">
        <f>MONTH(TBL_Employees[[#This Row],[Hire Date]])</f>
        <v>10</v>
      </c>
      <c r="L493" s="9" t="str">
        <f>UPPER(TEXT(DATE(2025,TBL_Employees[[#This Row],[Month]],1), "mmm"))</f>
        <v>OCT</v>
      </c>
      <c r="M493" s="11">
        <f>YEAR(TBL_Employees[[#This Row],[Hire Date]])</f>
        <v>2003</v>
      </c>
      <c r="N493" s="2">
        <v>135558</v>
      </c>
      <c r="O493" s="2" t="str">
        <f>IF(TBL_Employees[[#This Row],[ Annual Salary]]&lt;70000,"Low Income",IF(AND(TBL_Employees[[#This Row],[ Annual Salary]]&gt;=70000,TBL_Employees[[#This Row],[ Annual Salary]]&lt;=140000),"Middle Income","High Income" ))</f>
        <v>Middle Income</v>
      </c>
      <c r="P493" s="3">
        <v>0.14000000000000001</v>
      </c>
      <c r="Q493" s="13">
        <f>TBL_Employees[[#This Row],[Bonus %]]*TBL_Employees[[#This Row],[ Annual Salary]]</f>
        <v>18978.120000000003</v>
      </c>
      <c r="R493" t="s">
        <v>18</v>
      </c>
      <c r="S493" t="s">
        <v>38</v>
      </c>
      <c r="T493" s="1" t="s">
        <v>20</v>
      </c>
      <c r="U493" t="str">
        <f>IF(TBL_Employees[[#This Row],[Exit Date]]="","Employed","Resign")</f>
        <v>Employed</v>
      </c>
    </row>
    <row r="494" spans="1:21" x14ac:dyDescent="0.35">
      <c r="A494" t="s">
        <v>1447</v>
      </c>
      <c r="B494" t="s">
        <v>1895</v>
      </c>
      <c r="C494" t="s">
        <v>13</v>
      </c>
      <c r="D494" t="s">
        <v>22</v>
      </c>
      <c r="E494" t="s">
        <v>43</v>
      </c>
      <c r="F494" t="s">
        <v>27</v>
      </c>
      <c r="G494" t="s">
        <v>23</v>
      </c>
      <c r="H494">
        <v>31</v>
      </c>
      <c r="I494" s="1">
        <v>42018</v>
      </c>
      <c r="J494" s="9">
        <f>DAY(TBL_Employees[[#This Row],[Hire Date]])</f>
        <v>14</v>
      </c>
      <c r="K494" s="9">
        <f>MONTH(TBL_Employees[[#This Row],[Hire Date]])</f>
        <v>1</v>
      </c>
      <c r="L494" s="9" t="str">
        <f>UPPER(TEXT(DATE(2025,TBL_Employees[[#This Row],[Month]],1), "mmm"))</f>
        <v>JAN</v>
      </c>
      <c r="M494" s="11">
        <f>YEAR(TBL_Employees[[#This Row],[Hire Date]])</f>
        <v>2015</v>
      </c>
      <c r="N494" s="2">
        <v>230025</v>
      </c>
      <c r="O494" s="2" t="str">
        <f>IF(TBL_Employees[[#This Row],[ Annual Salary]]&lt;70000,"Low Income",IF(AND(TBL_Employees[[#This Row],[ Annual Salary]]&gt;=70000,TBL_Employees[[#This Row],[ Annual Salary]]&lt;=140000),"Middle Income","High Income" ))</f>
        <v>High Income</v>
      </c>
      <c r="P494" s="3">
        <v>0.34</v>
      </c>
      <c r="Q494" s="13">
        <f>TBL_Employees[[#This Row],[Bonus %]]*TBL_Employees[[#This Row],[ Annual Salary]]</f>
        <v>78208.5</v>
      </c>
      <c r="R494" t="s">
        <v>18</v>
      </c>
      <c r="S494" t="s">
        <v>38</v>
      </c>
      <c r="T494" s="1" t="s">
        <v>20</v>
      </c>
      <c r="U494" t="str">
        <f>IF(TBL_Employees[[#This Row],[Exit Date]]="","Employed","Resign")</f>
        <v>Employed</v>
      </c>
    </row>
    <row r="495" spans="1:21" x14ac:dyDescent="0.35">
      <c r="A495" t="s">
        <v>406</v>
      </c>
      <c r="B495" t="s">
        <v>1896</v>
      </c>
      <c r="C495" t="s">
        <v>60</v>
      </c>
      <c r="D495" t="s">
        <v>22</v>
      </c>
      <c r="E495" t="s">
        <v>43</v>
      </c>
      <c r="F495" t="s">
        <v>16</v>
      </c>
      <c r="G495" t="s">
        <v>23</v>
      </c>
      <c r="H495">
        <v>36</v>
      </c>
      <c r="I495" s="1">
        <v>40248</v>
      </c>
      <c r="J495" s="9">
        <f>DAY(TBL_Employees[[#This Row],[Hire Date]])</f>
        <v>11</v>
      </c>
      <c r="K495" s="9">
        <f>MONTH(TBL_Employees[[#This Row],[Hire Date]])</f>
        <v>3</v>
      </c>
      <c r="L495" s="9" t="str">
        <f>UPPER(TEXT(DATE(2025,TBL_Employees[[#This Row],[Month]],1), "mmm"))</f>
        <v>MAR</v>
      </c>
      <c r="M495" s="11">
        <f>YEAR(TBL_Employees[[#This Row],[Hire Date]])</f>
        <v>2010</v>
      </c>
      <c r="N495" s="2">
        <v>134006</v>
      </c>
      <c r="O495" s="2" t="str">
        <f>IF(TBL_Employees[[#This Row],[ Annual Salary]]&lt;70000,"Low Income",IF(AND(TBL_Employees[[#This Row],[ Annual Salary]]&gt;=70000,TBL_Employees[[#This Row],[ Annual Salary]]&lt;=140000),"Middle Income","High Income" ))</f>
        <v>Middle Income</v>
      </c>
      <c r="P495" s="3">
        <v>0.13</v>
      </c>
      <c r="Q495" s="13">
        <f>TBL_Employees[[#This Row],[Bonus %]]*TBL_Employees[[#This Row],[ Annual Salary]]</f>
        <v>17420.78</v>
      </c>
      <c r="R495" t="s">
        <v>32</v>
      </c>
      <c r="S495" t="s">
        <v>59</v>
      </c>
      <c r="T495" s="1" t="s">
        <v>20</v>
      </c>
      <c r="U495" t="str">
        <f>IF(TBL_Employees[[#This Row],[Exit Date]]="","Employed","Resign")</f>
        <v>Employed</v>
      </c>
    </row>
    <row r="496" spans="1:21" x14ac:dyDescent="0.35">
      <c r="A496" t="s">
        <v>1907</v>
      </c>
      <c r="B496" t="s">
        <v>1908</v>
      </c>
      <c r="C496" t="s">
        <v>39</v>
      </c>
      <c r="D496" t="s">
        <v>22</v>
      </c>
      <c r="E496" t="s">
        <v>31</v>
      </c>
      <c r="F496" t="s">
        <v>16</v>
      </c>
      <c r="G496" t="s">
        <v>50</v>
      </c>
      <c r="H496">
        <v>53</v>
      </c>
      <c r="I496" s="1">
        <v>38919</v>
      </c>
      <c r="J496" s="9">
        <f>DAY(TBL_Employees[[#This Row],[Hire Date]])</f>
        <v>21</v>
      </c>
      <c r="K496" s="9">
        <f>MONTH(TBL_Employees[[#This Row],[Hire Date]])</f>
        <v>7</v>
      </c>
      <c r="L496" s="9" t="str">
        <f>UPPER(TEXT(DATE(2025,TBL_Employees[[#This Row],[Month]],1), "mmm"))</f>
        <v>JUL</v>
      </c>
      <c r="M496" s="11">
        <f>YEAR(TBL_Employees[[#This Row],[Hire Date]])</f>
        <v>2006</v>
      </c>
      <c r="N496" s="2">
        <v>151246</v>
      </c>
      <c r="O496" s="2" t="str">
        <f>IF(TBL_Employees[[#This Row],[ Annual Salary]]&lt;70000,"Low Income",IF(AND(TBL_Employees[[#This Row],[ Annual Salary]]&gt;=70000,TBL_Employees[[#This Row],[ Annual Salary]]&lt;=140000),"Middle Income","High Income" ))</f>
        <v>High Income</v>
      </c>
      <c r="P496" s="3">
        <v>0.21</v>
      </c>
      <c r="Q496" s="13">
        <f>TBL_Employees[[#This Row],[Bonus %]]*TBL_Employees[[#This Row],[ Annual Salary]]</f>
        <v>31761.66</v>
      </c>
      <c r="R496" t="s">
        <v>51</v>
      </c>
      <c r="S496" t="s">
        <v>52</v>
      </c>
      <c r="T496" s="1" t="s">
        <v>20</v>
      </c>
      <c r="U496" t="str">
        <f>IF(TBL_Employees[[#This Row],[Exit Date]]="","Employed","Resign")</f>
        <v>Employed</v>
      </c>
    </row>
    <row r="497" spans="1:21" x14ac:dyDescent="0.35">
      <c r="A497" t="s">
        <v>1133</v>
      </c>
      <c r="B497" t="s">
        <v>1911</v>
      </c>
      <c r="C497" t="s">
        <v>39</v>
      </c>
      <c r="D497" t="s">
        <v>22</v>
      </c>
      <c r="E497" t="s">
        <v>35</v>
      </c>
      <c r="F497" t="s">
        <v>16</v>
      </c>
      <c r="G497" t="s">
        <v>17</v>
      </c>
      <c r="H497">
        <v>54</v>
      </c>
      <c r="I497" s="1">
        <v>34603</v>
      </c>
      <c r="J497" s="9">
        <f>DAY(TBL_Employees[[#This Row],[Hire Date]])</f>
        <v>26</v>
      </c>
      <c r="K497" s="9">
        <f>MONTH(TBL_Employees[[#This Row],[Hire Date]])</f>
        <v>9</v>
      </c>
      <c r="L497" s="9" t="str">
        <f>UPPER(TEXT(DATE(2025,TBL_Employees[[#This Row],[Month]],1), "mmm"))</f>
        <v>SEP</v>
      </c>
      <c r="M497" s="11">
        <f>YEAR(TBL_Employees[[#This Row],[Hire Date]])</f>
        <v>1994</v>
      </c>
      <c r="N497" s="2">
        <v>162978</v>
      </c>
      <c r="O497" s="2" t="str">
        <f>IF(TBL_Employees[[#This Row],[ Annual Salary]]&lt;70000,"Low Income",IF(AND(TBL_Employees[[#This Row],[ Annual Salary]]&gt;=70000,TBL_Employees[[#This Row],[ Annual Salary]]&lt;=140000),"Middle Income","High Income" ))</f>
        <v>High Income</v>
      </c>
      <c r="P497" s="3">
        <v>0.17</v>
      </c>
      <c r="Q497" s="13">
        <f>TBL_Employees[[#This Row],[Bonus %]]*TBL_Employees[[#This Row],[ Annual Salary]]</f>
        <v>27706.260000000002</v>
      </c>
      <c r="R497" t="s">
        <v>18</v>
      </c>
      <c r="S497" t="s">
        <v>44</v>
      </c>
      <c r="T497" s="1">
        <v>38131</v>
      </c>
      <c r="U497" t="str">
        <f>IF(TBL_Employees[[#This Row],[Exit Date]]="","Employed","Resign")</f>
        <v>Resign</v>
      </c>
    </row>
    <row r="498" spans="1:21" x14ac:dyDescent="0.35">
      <c r="A498" t="s">
        <v>1924</v>
      </c>
      <c r="B498" t="s">
        <v>1925</v>
      </c>
      <c r="C498" t="s">
        <v>39</v>
      </c>
      <c r="D498" t="s">
        <v>22</v>
      </c>
      <c r="E498" t="s">
        <v>43</v>
      </c>
      <c r="F498" t="s">
        <v>27</v>
      </c>
      <c r="G498" t="s">
        <v>23</v>
      </c>
      <c r="H498">
        <v>47</v>
      </c>
      <c r="I498" s="1">
        <v>43772</v>
      </c>
      <c r="J498" s="9">
        <f>DAY(TBL_Employees[[#This Row],[Hire Date]])</f>
        <v>3</v>
      </c>
      <c r="K498" s="9">
        <f>MONTH(TBL_Employees[[#This Row],[Hire Date]])</f>
        <v>11</v>
      </c>
      <c r="L498" s="9" t="str">
        <f>UPPER(TEXT(DATE(2025,TBL_Employees[[#This Row],[Month]],1), "mmm"))</f>
        <v>NOV</v>
      </c>
      <c r="M498" s="11">
        <f>YEAR(TBL_Employees[[#This Row],[Hire Date]])</f>
        <v>2019</v>
      </c>
      <c r="N498" s="2">
        <v>195385</v>
      </c>
      <c r="O498" s="2" t="str">
        <f>IF(TBL_Employees[[#This Row],[ Annual Salary]]&lt;70000,"Low Income",IF(AND(TBL_Employees[[#This Row],[ Annual Salary]]&gt;=70000,TBL_Employees[[#This Row],[ Annual Salary]]&lt;=140000),"Middle Income","High Income" ))</f>
        <v>High Income</v>
      </c>
      <c r="P498" s="3">
        <v>0.21</v>
      </c>
      <c r="Q498" s="13">
        <f>TBL_Employees[[#This Row],[Bonus %]]*TBL_Employees[[#This Row],[ Annual Salary]]</f>
        <v>41030.85</v>
      </c>
      <c r="R498" t="s">
        <v>32</v>
      </c>
      <c r="S498" t="s">
        <v>33</v>
      </c>
      <c r="T498" s="1" t="s">
        <v>20</v>
      </c>
      <c r="U498" t="str">
        <f>IF(TBL_Employees[[#This Row],[Exit Date]]="","Employed","Resign")</f>
        <v>Employed</v>
      </c>
    </row>
    <row r="499" spans="1:21" x14ac:dyDescent="0.35">
      <c r="A499" t="s">
        <v>1939</v>
      </c>
      <c r="B499" t="s">
        <v>1940</v>
      </c>
      <c r="C499" t="s">
        <v>13</v>
      </c>
      <c r="D499" t="s">
        <v>22</v>
      </c>
      <c r="E499" t="s">
        <v>31</v>
      </c>
      <c r="F499" t="s">
        <v>27</v>
      </c>
      <c r="G499" t="s">
        <v>46</v>
      </c>
      <c r="H499">
        <v>45</v>
      </c>
      <c r="I499" s="1">
        <v>40524</v>
      </c>
      <c r="J499" s="9">
        <f>DAY(TBL_Employees[[#This Row],[Hire Date]])</f>
        <v>12</v>
      </c>
      <c r="K499" s="9">
        <f>MONTH(TBL_Employees[[#This Row],[Hire Date]])</f>
        <v>12</v>
      </c>
      <c r="L499" s="9" t="str">
        <f>UPPER(TEXT(DATE(2025,TBL_Employees[[#This Row],[Month]],1), "mmm"))</f>
        <v>DEC</v>
      </c>
      <c r="M499" s="11">
        <f>YEAR(TBL_Employees[[#This Row],[Hire Date]])</f>
        <v>2010</v>
      </c>
      <c r="N499" s="2">
        <v>190512</v>
      </c>
      <c r="O499" s="2" t="str">
        <f>IF(TBL_Employees[[#This Row],[ Annual Salary]]&lt;70000,"Low Income",IF(AND(TBL_Employees[[#This Row],[ Annual Salary]]&gt;=70000,TBL_Employees[[#This Row],[ Annual Salary]]&lt;=140000),"Middle Income","High Income" ))</f>
        <v>High Income</v>
      </c>
      <c r="P499" s="3">
        <v>0.32</v>
      </c>
      <c r="Q499" s="13">
        <f>TBL_Employees[[#This Row],[Bonus %]]*TBL_Employees[[#This Row],[ Annual Salary]]</f>
        <v>60963.840000000004</v>
      </c>
      <c r="R499" t="s">
        <v>18</v>
      </c>
      <c r="S499" t="s">
        <v>28</v>
      </c>
      <c r="T499" s="1" t="s">
        <v>20</v>
      </c>
      <c r="U499" t="str">
        <f>IF(TBL_Employees[[#This Row],[Exit Date]]="","Employed","Resign")</f>
        <v>Employed</v>
      </c>
    </row>
    <row r="500" spans="1:21" x14ac:dyDescent="0.35">
      <c r="A500" t="s">
        <v>1965</v>
      </c>
      <c r="B500" t="s">
        <v>1966</v>
      </c>
      <c r="C500" t="s">
        <v>76</v>
      </c>
      <c r="D500" t="s">
        <v>22</v>
      </c>
      <c r="E500" t="s">
        <v>15</v>
      </c>
      <c r="F500" t="s">
        <v>27</v>
      </c>
      <c r="G500" t="s">
        <v>50</v>
      </c>
      <c r="H500">
        <v>48</v>
      </c>
      <c r="I500" s="1">
        <v>35907</v>
      </c>
      <c r="J500" s="9">
        <f>DAY(TBL_Employees[[#This Row],[Hire Date]])</f>
        <v>22</v>
      </c>
      <c r="K500" s="9">
        <f>MONTH(TBL_Employees[[#This Row],[Hire Date]])</f>
        <v>4</v>
      </c>
      <c r="L500" s="9" t="str">
        <f>UPPER(TEXT(DATE(2025,TBL_Employees[[#This Row],[Month]],1), "mmm"))</f>
        <v>APR</v>
      </c>
      <c r="M500" s="11">
        <f>YEAR(TBL_Employees[[#This Row],[Hire Date]])</f>
        <v>1998</v>
      </c>
      <c r="N500" s="2">
        <v>85369</v>
      </c>
      <c r="O500" s="2" t="str">
        <f>IF(TBL_Employees[[#This Row],[ Annual Salary]]&lt;70000,"Low Income",IF(AND(TBL_Employees[[#This Row],[ Annual Salary]]&gt;=70000,TBL_Employees[[#This Row],[ Annual Salary]]&lt;=140000),"Middle Income","High Income" ))</f>
        <v>Middle Income</v>
      </c>
      <c r="P500" s="3">
        <v>0</v>
      </c>
      <c r="Q500" s="13">
        <f>TBL_Employees[[#This Row],[Bonus %]]*TBL_Employees[[#This Row],[ Annual Salary]]</f>
        <v>0</v>
      </c>
      <c r="R500" t="s">
        <v>51</v>
      </c>
      <c r="S500" t="s">
        <v>80</v>
      </c>
      <c r="T500" s="1">
        <v>38318</v>
      </c>
      <c r="U500" t="str">
        <f>IF(TBL_Employees[[#This Row],[Exit Date]]="","Employed","Resign")</f>
        <v>Resign</v>
      </c>
    </row>
    <row r="501" spans="1:21" x14ac:dyDescent="0.35">
      <c r="A501" t="s">
        <v>409</v>
      </c>
      <c r="B501" t="s">
        <v>410</v>
      </c>
      <c r="C501" t="s">
        <v>60</v>
      </c>
      <c r="D501" t="s">
        <v>26</v>
      </c>
      <c r="E501" t="s">
        <v>15</v>
      </c>
      <c r="F501" t="s">
        <v>16</v>
      </c>
      <c r="G501" t="s">
        <v>46</v>
      </c>
      <c r="H501">
        <v>55</v>
      </c>
      <c r="I501" s="1">
        <v>42468</v>
      </c>
      <c r="J501" s="9">
        <f>DAY(TBL_Employees[[#This Row],[Hire Date]])</f>
        <v>8</v>
      </c>
      <c r="K501" s="9">
        <f>MONTH(TBL_Employees[[#This Row],[Hire Date]])</f>
        <v>4</v>
      </c>
      <c r="L501" s="9" t="str">
        <f>UPPER(TEXT(DATE(2025,TBL_Employees[[#This Row],[Month]],1), "mmm"))</f>
        <v>APR</v>
      </c>
      <c r="M501" s="11">
        <f>YEAR(TBL_Employees[[#This Row],[Hire Date]])</f>
        <v>2016</v>
      </c>
      <c r="N501" s="2">
        <v>141604</v>
      </c>
      <c r="O501" s="2" t="str">
        <f>IF(TBL_Employees[[#This Row],[ Annual Salary]]&lt;70000,"Low Income",IF(AND(TBL_Employees[[#This Row],[ Annual Salary]]&gt;=70000,TBL_Employees[[#This Row],[ Annual Salary]]&lt;=140000),"Middle Income","High Income" ))</f>
        <v>High Income</v>
      </c>
      <c r="P501" s="3">
        <v>0.15</v>
      </c>
      <c r="Q501" s="13">
        <f>TBL_Employees[[#This Row],[Bonus %]]*TBL_Employees[[#This Row],[ Annual Salary]]</f>
        <v>21240.6</v>
      </c>
      <c r="R501" t="s">
        <v>18</v>
      </c>
      <c r="S501" t="s">
        <v>62</v>
      </c>
      <c r="T501" s="1">
        <v>44485</v>
      </c>
      <c r="U501" t="str">
        <f>IF(TBL_Employees[[#This Row],[Exit Date]]="","Employed","Resign")</f>
        <v>Resign</v>
      </c>
    </row>
    <row r="502" spans="1:21" x14ac:dyDescent="0.35">
      <c r="A502" t="s">
        <v>411</v>
      </c>
      <c r="B502" t="s">
        <v>412</v>
      </c>
      <c r="C502" t="s">
        <v>54</v>
      </c>
      <c r="D502" t="s">
        <v>26</v>
      </c>
      <c r="E502" t="s">
        <v>35</v>
      </c>
      <c r="F502" t="s">
        <v>27</v>
      </c>
      <c r="G502" t="s">
        <v>23</v>
      </c>
      <c r="H502">
        <v>59</v>
      </c>
      <c r="I502" s="1">
        <v>35763</v>
      </c>
      <c r="J502" s="9">
        <f>DAY(TBL_Employees[[#This Row],[Hire Date]])</f>
        <v>29</v>
      </c>
      <c r="K502" s="9">
        <f>MONTH(TBL_Employees[[#This Row],[Hire Date]])</f>
        <v>11</v>
      </c>
      <c r="L502" s="9" t="str">
        <f>UPPER(TEXT(DATE(2025,TBL_Employees[[#This Row],[Month]],1), "mmm"))</f>
        <v>NOV</v>
      </c>
      <c r="M502" s="11">
        <f>YEAR(TBL_Employees[[#This Row],[Hire Date]])</f>
        <v>1997</v>
      </c>
      <c r="N502" s="2">
        <v>99975</v>
      </c>
      <c r="O502" s="2" t="str">
        <f>IF(TBL_Employees[[#This Row],[ Annual Salary]]&lt;70000,"Low Income",IF(AND(TBL_Employees[[#This Row],[ Annual Salary]]&gt;=70000,TBL_Employees[[#This Row],[ Annual Salary]]&lt;=140000),"Middle Income","High Income" ))</f>
        <v>Middle Income</v>
      </c>
      <c r="P502" s="3">
        <v>0</v>
      </c>
      <c r="Q502" s="13">
        <f>TBL_Employees[[#This Row],[Bonus %]]*TBL_Employees[[#This Row],[ Annual Salary]]</f>
        <v>0</v>
      </c>
      <c r="R502" t="s">
        <v>32</v>
      </c>
      <c r="S502" t="s">
        <v>79</v>
      </c>
      <c r="T502" s="1" t="s">
        <v>20</v>
      </c>
      <c r="U502" t="str">
        <f>IF(TBL_Employees[[#This Row],[Exit Date]]="","Employed","Resign")</f>
        <v>Employed</v>
      </c>
    </row>
    <row r="503" spans="1:21" x14ac:dyDescent="0.35">
      <c r="A503" t="s">
        <v>99</v>
      </c>
      <c r="B503" t="s">
        <v>414</v>
      </c>
      <c r="C503" t="s">
        <v>55</v>
      </c>
      <c r="D503" t="s">
        <v>26</v>
      </c>
      <c r="E503" t="s">
        <v>35</v>
      </c>
      <c r="F503" t="s">
        <v>16</v>
      </c>
      <c r="G503" t="s">
        <v>17</v>
      </c>
      <c r="H503">
        <v>26</v>
      </c>
      <c r="I503" s="1">
        <v>43735</v>
      </c>
      <c r="J503" s="9">
        <f>DAY(TBL_Employees[[#This Row],[Hire Date]])</f>
        <v>27</v>
      </c>
      <c r="K503" s="9">
        <f>MONTH(TBL_Employees[[#This Row],[Hire Date]])</f>
        <v>9</v>
      </c>
      <c r="L503" s="9" t="str">
        <f>UPPER(TEXT(DATE(2025,TBL_Employees[[#This Row],[Month]],1), "mmm"))</f>
        <v>SEP</v>
      </c>
      <c r="M503" s="11">
        <f>YEAR(TBL_Employees[[#This Row],[Hire Date]])</f>
        <v>2019</v>
      </c>
      <c r="N503" s="2">
        <v>84913</v>
      </c>
      <c r="O503" s="2" t="str">
        <f>IF(TBL_Employees[[#This Row],[ Annual Salary]]&lt;70000,"Low Income",IF(AND(TBL_Employees[[#This Row],[ Annual Salary]]&gt;=70000,TBL_Employees[[#This Row],[ Annual Salary]]&lt;=140000),"Middle Income","High Income" ))</f>
        <v>Middle Income</v>
      </c>
      <c r="P503" s="3">
        <v>7.0000000000000007E-2</v>
      </c>
      <c r="Q503" s="13">
        <f>TBL_Employees[[#This Row],[Bonus %]]*TBL_Employees[[#This Row],[ Annual Salary]]</f>
        <v>5943.9100000000008</v>
      </c>
      <c r="R503" t="s">
        <v>18</v>
      </c>
      <c r="S503" t="s">
        <v>19</v>
      </c>
      <c r="T503" s="1" t="s">
        <v>20</v>
      </c>
      <c r="U503" t="str">
        <f>IF(TBL_Employees[[#This Row],[Exit Date]]="","Employed","Resign")</f>
        <v>Employed</v>
      </c>
    </row>
    <row r="504" spans="1:21" x14ac:dyDescent="0.35">
      <c r="A504" t="s">
        <v>98</v>
      </c>
      <c r="B504" t="s">
        <v>256</v>
      </c>
      <c r="C504" t="s">
        <v>61</v>
      </c>
      <c r="D504" t="s">
        <v>26</v>
      </c>
      <c r="E504" t="s">
        <v>31</v>
      </c>
      <c r="F504" t="s">
        <v>16</v>
      </c>
      <c r="G504" t="s">
        <v>17</v>
      </c>
      <c r="H504">
        <v>27</v>
      </c>
      <c r="I504" s="1">
        <v>44013</v>
      </c>
      <c r="J504" s="9">
        <f>DAY(TBL_Employees[[#This Row],[Hire Date]])</f>
        <v>1</v>
      </c>
      <c r="K504" s="9">
        <f>MONTH(TBL_Employees[[#This Row],[Hire Date]])</f>
        <v>7</v>
      </c>
      <c r="L504" s="9" t="str">
        <f>UPPER(TEXT(DATE(2025,TBL_Employees[[#This Row],[Month]],1), "mmm"))</f>
        <v>JUL</v>
      </c>
      <c r="M504" s="11">
        <f>YEAR(TBL_Employees[[#This Row],[Hire Date]])</f>
        <v>2020</v>
      </c>
      <c r="N504" s="2">
        <v>119746</v>
      </c>
      <c r="O504" s="2" t="str">
        <f>IF(TBL_Employees[[#This Row],[ Annual Salary]]&lt;70000,"Low Income",IF(AND(TBL_Employees[[#This Row],[ Annual Salary]]&gt;=70000,TBL_Employees[[#This Row],[ Annual Salary]]&lt;=140000),"Middle Income","High Income" ))</f>
        <v>Middle Income</v>
      </c>
      <c r="P504" s="3">
        <v>0.1</v>
      </c>
      <c r="Q504" s="13">
        <f>TBL_Employees[[#This Row],[Bonus %]]*TBL_Employees[[#This Row],[ Annual Salary]]</f>
        <v>11974.6</v>
      </c>
      <c r="R504" t="s">
        <v>18</v>
      </c>
      <c r="S504" t="s">
        <v>38</v>
      </c>
      <c r="T504" s="1" t="s">
        <v>20</v>
      </c>
      <c r="U504" t="str">
        <f>IF(TBL_Employees[[#This Row],[Exit Date]]="","Employed","Resign")</f>
        <v>Employed</v>
      </c>
    </row>
    <row r="505" spans="1:21" x14ac:dyDescent="0.35">
      <c r="A505" t="s">
        <v>437</v>
      </c>
      <c r="B505" t="s">
        <v>438</v>
      </c>
      <c r="C505" t="s">
        <v>39</v>
      </c>
      <c r="D505" t="s">
        <v>26</v>
      </c>
      <c r="E505" t="s">
        <v>31</v>
      </c>
      <c r="F505" t="s">
        <v>27</v>
      </c>
      <c r="G505" t="s">
        <v>17</v>
      </c>
      <c r="H505">
        <v>64</v>
      </c>
      <c r="I505" s="1">
        <v>41581</v>
      </c>
      <c r="J505" s="9">
        <f>DAY(TBL_Employees[[#This Row],[Hire Date]])</f>
        <v>3</v>
      </c>
      <c r="K505" s="9">
        <f>MONTH(TBL_Employees[[#This Row],[Hire Date]])</f>
        <v>11</v>
      </c>
      <c r="L505" s="9" t="str">
        <f>UPPER(TEXT(DATE(2025,TBL_Employees[[#This Row],[Month]],1), "mmm"))</f>
        <v>NOV</v>
      </c>
      <c r="M505" s="11">
        <f>YEAR(TBL_Employees[[#This Row],[Hire Date]])</f>
        <v>2013</v>
      </c>
      <c r="N505" s="2">
        <v>186503</v>
      </c>
      <c r="O505" s="2" t="str">
        <f>IF(TBL_Employees[[#This Row],[ Annual Salary]]&lt;70000,"Low Income",IF(AND(TBL_Employees[[#This Row],[ Annual Salary]]&gt;=70000,TBL_Employees[[#This Row],[ Annual Salary]]&lt;=140000),"Middle Income","High Income" ))</f>
        <v>High Income</v>
      </c>
      <c r="P505" s="3">
        <v>0.24</v>
      </c>
      <c r="Q505" s="13">
        <f>TBL_Employees[[#This Row],[Bonus %]]*TBL_Employees[[#This Row],[ Annual Salary]]</f>
        <v>44760.72</v>
      </c>
      <c r="R505" t="s">
        <v>18</v>
      </c>
      <c r="S505" t="s">
        <v>28</v>
      </c>
      <c r="T505" s="1" t="s">
        <v>20</v>
      </c>
      <c r="U505" t="str">
        <f>IF(TBL_Employees[[#This Row],[Exit Date]]="","Employed","Resign")</f>
        <v>Employed</v>
      </c>
    </row>
    <row r="506" spans="1:21" x14ac:dyDescent="0.35">
      <c r="A506" t="s">
        <v>381</v>
      </c>
      <c r="B506" t="s">
        <v>440</v>
      </c>
      <c r="C506" t="s">
        <v>60</v>
      </c>
      <c r="D506" t="s">
        <v>26</v>
      </c>
      <c r="E506" t="s">
        <v>35</v>
      </c>
      <c r="F506" t="s">
        <v>27</v>
      </c>
      <c r="G506" t="s">
        <v>50</v>
      </c>
      <c r="H506">
        <v>56</v>
      </c>
      <c r="I506" s="1">
        <v>40917</v>
      </c>
      <c r="J506" s="9">
        <f>DAY(TBL_Employees[[#This Row],[Hire Date]])</f>
        <v>9</v>
      </c>
      <c r="K506" s="9">
        <f>MONTH(TBL_Employees[[#This Row],[Hire Date]])</f>
        <v>1</v>
      </c>
      <c r="L506" s="9" t="str">
        <f>UPPER(TEXT(DATE(2025,TBL_Employees[[#This Row],[Month]],1), "mmm"))</f>
        <v>JAN</v>
      </c>
      <c r="M506" s="11">
        <f>YEAR(TBL_Employees[[#This Row],[Hire Date]])</f>
        <v>2012</v>
      </c>
      <c r="N506" s="2">
        <v>146140</v>
      </c>
      <c r="O506" s="2" t="str">
        <f>IF(TBL_Employees[[#This Row],[ Annual Salary]]&lt;70000,"Low Income",IF(AND(TBL_Employees[[#This Row],[ Annual Salary]]&gt;=70000,TBL_Employees[[#This Row],[ Annual Salary]]&lt;=140000),"Middle Income","High Income" ))</f>
        <v>High Income</v>
      </c>
      <c r="P506" s="3">
        <v>0.1</v>
      </c>
      <c r="Q506" s="13">
        <f>TBL_Employees[[#This Row],[Bonus %]]*TBL_Employees[[#This Row],[ Annual Salary]]</f>
        <v>14614</v>
      </c>
      <c r="R506" t="s">
        <v>51</v>
      </c>
      <c r="S506" t="s">
        <v>80</v>
      </c>
      <c r="T506" s="1" t="s">
        <v>20</v>
      </c>
      <c r="U506" t="str">
        <f>IF(TBL_Employees[[#This Row],[Exit Date]]="","Employed","Resign")</f>
        <v>Employed</v>
      </c>
    </row>
    <row r="507" spans="1:21" x14ac:dyDescent="0.35">
      <c r="A507" t="s">
        <v>442</v>
      </c>
      <c r="B507" t="s">
        <v>443</v>
      </c>
      <c r="C507" t="s">
        <v>39</v>
      </c>
      <c r="D507" t="s">
        <v>26</v>
      </c>
      <c r="E507" t="s">
        <v>15</v>
      </c>
      <c r="F507" t="s">
        <v>27</v>
      </c>
      <c r="G507" t="s">
        <v>50</v>
      </c>
      <c r="H507">
        <v>59</v>
      </c>
      <c r="I507" s="1">
        <v>37400</v>
      </c>
      <c r="J507" s="9">
        <f>DAY(TBL_Employees[[#This Row],[Hire Date]])</f>
        <v>24</v>
      </c>
      <c r="K507" s="9">
        <f>MONTH(TBL_Employees[[#This Row],[Hire Date]])</f>
        <v>5</v>
      </c>
      <c r="L507" s="9" t="str">
        <f>UPPER(TEXT(DATE(2025,TBL_Employees[[#This Row],[Month]],1), "mmm"))</f>
        <v>MAY</v>
      </c>
      <c r="M507" s="11">
        <f>YEAR(TBL_Employees[[#This Row],[Hire Date]])</f>
        <v>2002</v>
      </c>
      <c r="N507" s="2">
        <v>172787</v>
      </c>
      <c r="O507" s="2" t="str">
        <f>IF(TBL_Employees[[#This Row],[ Annual Salary]]&lt;70000,"Low Income",IF(AND(TBL_Employees[[#This Row],[ Annual Salary]]&gt;=70000,TBL_Employees[[#This Row],[ Annual Salary]]&lt;=140000),"Middle Income","High Income" ))</f>
        <v>High Income</v>
      </c>
      <c r="P507" s="3">
        <v>0.28000000000000003</v>
      </c>
      <c r="Q507" s="13">
        <f>TBL_Employees[[#This Row],[Bonus %]]*TBL_Employees[[#This Row],[ Annual Salary]]</f>
        <v>48380.360000000008</v>
      </c>
      <c r="R507" t="s">
        <v>51</v>
      </c>
      <c r="S507" t="s">
        <v>65</v>
      </c>
      <c r="T507" s="1" t="s">
        <v>20</v>
      </c>
      <c r="U507" t="str">
        <f>IF(TBL_Employees[[#This Row],[Exit Date]]="","Employed","Resign")</f>
        <v>Employed</v>
      </c>
    </row>
    <row r="508" spans="1:21" x14ac:dyDescent="0.35">
      <c r="A508" t="s">
        <v>453</v>
      </c>
      <c r="B508" t="s">
        <v>454</v>
      </c>
      <c r="C508" t="s">
        <v>13</v>
      </c>
      <c r="D508" t="s">
        <v>26</v>
      </c>
      <c r="E508" t="s">
        <v>31</v>
      </c>
      <c r="F508" t="s">
        <v>27</v>
      </c>
      <c r="G508" t="s">
        <v>23</v>
      </c>
      <c r="H508">
        <v>63</v>
      </c>
      <c r="I508" s="1">
        <v>41040</v>
      </c>
      <c r="J508" s="9">
        <f>DAY(TBL_Employees[[#This Row],[Hire Date]])</f>
        <v>11</v>
      </c>
      <c r="K508" s="9">
        <f>MONTH(TBL_Employees[[#This Row],[Hire Date]])</f>
        <v>5</v>
      </c>
      <c r="L508" s="9" t="str">
        <f>UPPER(TEXT(DATE(2025,TBL_Employees[[#This Row],[Month]],1), "mmm"))</f>
        <v>MAY</v>
      </c>
      <c r="M508" s="11">
        <f>YEAR(TBL_Employees[[#This Row],[Hire Date]])</f>
        <v>2012</v>
      </c>
      <c r="N508" s="2">
        <v>231141</v>
      </c>
      <c r="O508" s="2" t="str">
        <f>IF(TBL_Employees[[#This Row],[ Annual Salary]]&lt;70000,"Low Income",IF(AND(TBL_Employees[[#This Row],[ Annual Salary]]&gt;=70000,TBL_Employees[[#This Row],[ Annual Salary]]&lt;=140000),"Middle Income","High Income" ))</f>
        <v>High Income</v>
      </c>
      <c r="P508" s="3">
        <v>0.34</v>
      </c>
      <c r="Q508" s="13">
        <f>TBL_Employees[[#This Row],[Bonus %]]*TBL_Employees[[#This Row],[ Annual Salary]]</f>
        <v>78587.94</v>
      </c>
      <c r="R508" t="s">
        <v>32</v>
      </c>
      <c r="S508" t="s">
        <v>59</v>
      </c>
      <c r="T508" s="1" t="s">
        <v>20</v>
      </c>
      <c r="U508" t="str">
        <f>IF(TBL_Employees[[#This Row],[Exit Date]]="","Employed","Resign")</f>
        <v>Employed</v>
      </c>
    </row>
    <row r="509" spans="1:21" x14ac:dyDescent="0.35">
      <c r="A509" t="s">
        <v>455</v>
      </c>
      <c r="B509" t="s">
        <v>456</v>
      </c>
      <c r="C509" t="s">
        <v>72</v>
      </c>
      <c r="D509" t="s">
        <v>26</v>
      </c>
      <c r="E509" t="s">
        <v>15</v>
      </c>
      <c r="F509" t="s">
        <v>27</v>
      </c>
      <c r="G509" t="s">
        <v>23</v>
      </c>
      <c r="H509">
        <v>28</v>
      </c>
      <c r="I509" s="1">
        <v>42911</v>
      </c>
      <c r="J509" s="9">
        <f>DAY(TBL_Employees[[#This Row],[Hire Date]])</f>
        <v>25</v>
      </c>
      <c r="K509" s="9">
        <f>MONTH(TBL_Employees[[#This Row],[Hire Date]])</f>
        <v>6</v>
      </c>
      <c r="L509" s="9" t="str">
        <f>UPPER(TEXT(DATE(2025,TBL_Employees[[#This Row],[Month]],1), "mmm"))</f>
        <v>JUN</v>
      </c>
      <c r="M509" s="11">
        <f>YEAR(TBL_Employees[[#This Row],[Hire Date]])</f>
        <v>2017</v>
      </c>
      <c r="N509" s="2">
        <v>54775</v>
      </c>
      <c r="O509" s="2" t="str">
        <f>IF(TBL_Employees[[#This Row],[ Annual Salary]]&lt;70000,"Low Income",IF(AND(TBL_Employees[[#This Row],[ Annual Salary]]&gt;=70000,TBL_Employees[[#This Row],[ Annual Salary]]&lt;=140000),"Middle Income","High Income" ))</f>
        <v>Low Income</v>
      </c>
      <c r="P509" s="3">
        <v>0</v>
      </c>
      <c r="Q509" s="13">
        <f>TBL_Employees[[#This Row],[Bonus %]]*TBL_Employees[[#This Row],[ Annual Salary]]</f>
        <v>0</v>
      </c>
      <c r="R509" t="s">
        <v>18</v>
      </c>
      <c r="S509" t="s">
        <v>28</v>
      </c>
      <c r="T509" s="1" t="s">
        <v>20</v>
      </c>
      <c r="U509" t="str">
        <f>IF(TBL_Employees[[#This Row],[Exit Date]]="","Employed","Resign")</f>
        <v>Employed</v>
      </c>
    </row>
    <row r="510" spans="1:21" x14ac:dyDescent="0.35">
      <c r="A510" t="s">
        <v>226</v>
      </c>
      <c r="B510" t="s">
        <v>464</v>
      </c>
      <c r="C510" t="s">
        <v>25</v>
      </c>
      <c r="D510" t="s">
        <v>26</v>
      </c>
      <c r="E510" t="s">
        <v>35</v>
      </c>
      <c r="F510" t="s">
        <v>16</v>
      </c>
      <c r="G510" t="s">
        <v>17</v>
      </c>
      <c r="H510">
        <v>32</v>
      </c>
      <c r="I510" s="1">
        <v>41681</v>
      </c>
      <c r="J510" s="9">
        <f>DAY(TBL_Employees[[#This Row],[Hire Date]])</f>
        <v>11</v>
      </c>
      <c r="K510" s="9">
        <f>MONTH(TBL_Employees[[#This Row],[Hire Date]])</f>
        <v>2</v>
      </c>
      <c r="L510" s="9" t="str">
        <f>UPPER(TEXT(DATE(2025,TBL_Employees[[#This Row],[Month]],1), "mmm"))</f>
        <v>FEB</v>
      </c>
      <c r="M510" s="11">
        <f>YEAR(TBL_Employees[[#This Row],[Hire Date]])</f>
        <v>2014</v>
      </c>
      <c r="N510" s="2">
        <v>99575</v>
      </c>
      <c r="O510" s="2" t="str">
        <f>IF(TBL_Employees[[#This Row],[ Annual Salary]]&lt;70000,"Low Income",IF(AND(TBL_Employees[[#This Row],[ Annual Salary]]&gt;=70000,TBL_Employees[[#This Row],[ Annual Salary]]&lt;=140000),"Middle Income","High Income" ))</f>
        <v>Middle Income</v>
      </c>
      <c r="P510" s="3">
        <v>0</v>
      </c>
      <c r="Q510" s="13">
        <f>TBL_Employees[[#This Row],[Bonus %]]*TBL_Employees[[#This Row],[ Annual Salary]]</f>
        <v>0</v>
      </c>
      <c r="R510" t="s">
        <v>18</v>
      </c>
      <c r="S510" t="s">
        <v>24</v>
      </c>
      <c r="T510" s="1" t="s">
        <v>20</v>
      </c>
      <c r="U510" t="str">
        <f>IF(TBL_Employees[[#This Row],[Exit Date]]="","Employed","Resign")</f>
        <v>Employed</v>
      </c>
    </row>
    <row r="511" spans="1:21" x14ac:dyDescent="0.35">
      <c r="A511" t="s">
        <v>100</v>
      </c>
      <c r="B511" t="s">
        <v>468</v>
      </c>
      <c r="C511" t="s">
        <v>54</v>
      </c>
      <c r="D511" t="s">
        <v>26</v>
      </c>
      <c r="E511" t="s">
        <v>35</v>
      </c>
      <c r="F511" t="s">
        <v>16</v>
      </c>
      <c r="G511" t="s">
        <v>50</v>
      </c>
      <c r="H511">
        <v>35</v>
      </c>
      <c r="I511" s="1">
        <v>41409</v>
      </c>
      <c r="J511" s="9">
        <f>DAY(TBL_Employees[[#This Row],[Hire Date]])</f>
        <v>15</v>
      </c>
      <c r="K511" s="9">
        <f>MONTH(TBL_Employees[[#This Row],[Hire Date]])</f>
        <v>5</v>
      </c>
      <c r="L511" s="9" t="str">
        <f>UPPER(TEXT(DATE(2025,TBL_Employees[[#This Row],[Month]],1), "mmm"))</f>
        <v>MAY</v>
      </c>
      <c r="M511" s="11">
        <f>YEAR(TBL_Employees[[#This Row],[Hire Date]])</f>
        <v>2013</v>
      </c>
      <c r="N511" s="2">
        <v>78940</v>
      </c>
      <c r="O511" s="2" t="str">
        <f>IF(TBL_Employees[[#This Row],[ Annual Salary]]&lt;70000,"Low Income",IF(AND(TBL_Employees[[#This Row],[ Annual Salary]]&gt;=70000,TBL_Employees[[#This Row],[ Annual Salary]]&lt;=140000),"Middle Income","High Income" ))</f>
        <v>Middle Income</v>
      </c>
      <c r="P511" s="3">
        <v>0</v>
      </c>
      <c r="Q511" s="13">
        <f>TBL_Employees[[#This Row],[Bonus %]]*TBL_Employees[[#This Row],[ Annual Salary]]</f>
        <v>0</v>
      </c>
      <c r="R511" t="s">
        <v>18</v>
      </c>
      <c r="S511" t="s">
        <v>44</v>
      </c>
      <c r="T511" s="1" t="s">
        <v>20</v>
      </c>
      <c r="U511" t="str">
        <f>IF(TBL_Employees[[#This Row],[Exit Date]]="","Employed","Resign")</f>
        <v>Employed</v>
      </c>
    </row>
    <row r="512" spans="1:21" x14ac:dyDescent="0.35">
      <c r="A512" t="s">
        <v>469</v>
      </c>
      <c r="B512" t="s">
        <v>470</v>
      </c>
      <c r="C512" t="s">
        <v>25</v>
      </c>
      <c r="D512" t="s">
        <v>26</v>
      </c>
      <c r="E512" t="s">
        <v>31</v>
      </c>
      <c r="F512" t="s">
        <v>16</v>
      </c>
      <c r="G512" t="s">
        <v>50</v>
      </c>
      <c r="H512">
        <v>57</v>
      </c>
      <c r="I512" s="1">
        <v>34337</v>
      </c>
      <c r="J512" s="9">
        <f>DAY(TBL_Employees[[#This Row],[Hire Date]])</f>
        <v>3</v>
      </c>
      <c r="K512" s="9">
        <f>MONTH(TBL_Employees[[#This Row],[Hire Date]])</f>
        <v>1</v>
      </c>
      <c r="L512" s="9" t="str">
        <f>UPPER(TEXT(DATE(2025,TBL_Employees[[#This Row],[Month]],1), "mmm"))</f>
        <v>JAN</v>
      </c>
      <c r="M512" s="11">
        <f>YEAR(TBL_Employees[[#This Row],[Hire Date]])</f>
        <v>1994</v>
      </c>
      <c r="N512" s="2">
        <v>82872</v>
      </c>
      <c r="O512" s="2" t="str">
        <f>IF(TBL_Employees[[#This Row],[ Annual Salary]]&lt;70000,"Low Income",IF(AND(TBL_Employees[[#This Row],[ Annual Salary]]&gt;=70000,TBL_Employees[[#This Row],[ Annual Salary]]&lt;=140000),"Middle Income","High Income" ))</f>
        <v>Middle Income</v>
      </c>
      <c r="P512" s="3">
        <v>0</v>
      </c>
      <c r="Q512" s="13">
        <f>TBL_Employees[[#This Row],[Bonus %]]*TBL_Employees[[#This Row],[ Annual Salary]]</f>
        <v>0</v>
      </c>
      <c r="R512" t="s">
        <v>51</v>
      </c>
      <c r="S512" t="s">
        <v>80</v>
      </c>
      <c r="T512" s="1" t="s">
        <v>20</v>
      </c>
      <c r="U512" t="str">
        <f>IF(TBL_Employees[[#This Row],[Exit Date]]="","Employed","Resign")</f>
        <v>Employed</v>
      </c>
    </row>
    <row r="513" spans="1:21" x14ac:dyDescent="0.35">
      <c r="A513" t="s">
        <v>278</v>
      </c>
      <c r="B513" t="s">
        <v>473</v>
      </c>
      <c r="C513" t="s">
        <v>13</v>
      </c>
      <c r="D513" t="s">
        <v>26</v>
      </c>
      <c r="E513" t="s">
        <v>43</v>
      </c>
      <c r="F513" t="s">
        <v>27</v>
      </c>
      <c r="G513" t="s">
        <v>17</v>
      </c>
      <c r="H513">
        <v>52</v>
      </c>
      <c r="I513" s="1">
        <v>38664</v>
      </c>
      <c r="J513" s="9">
        <f>DAY(TBL_Employees[[#This Row],[Hire Date]])</f>
        <v>8</v>
      </c>
      <c r="K513" s="9">
        <f>MONTH(TBL_Employees[[#This Row],[Hire Date]])</f>
        <v>11</v>
      </c>
      <c r="L513" s="9" t="str">
        <f>UPPER(TEXT(DATE(2025,TBL_Employees[[#This Row],[Month]],1), "mmm"))</f>
        <v>NOV</v>
      </c>
      <c r="M513" s="11">
        <f>YEAR(TBL_Employees[[#This Row],[Hire Date]])</f>
        <v>2005</v>
      </c>
      <c r="N513" s="2">
        <v>199808</v>
      </c>
      <c r="O513" s="2" t="str">
        <f>IF(TBL_Employees[[#This Row],[ Annual Salary]]&lt;70000,"Low Income",IF(AND(TBL_Employees[[#This Row],[ Annual Salary]]&gt;=70000,TBL_Employees[[#This Row],[ Annual Salary]]&lt;=140000),"Middle Income","High Income" ))</f>
        <v>High Income</v>
      </c>
      <c r="P513" s="3">
        <v>0.32</v>
      </c>
      <c r="Q513" s="13">
        <f>TBL_Employees[[#This Row],[Bonus %]]*TBL_Employees[[#This Row],[ Annual Salary]]</f>
        <v>63938.560000000005</v>
      </c>
      <c r="R513" t="s">
        <v>18</v>
      </c>
      <c r="S513" t="s">
        <v>62</v>
      </c>
      <c r="T513" s="1" t="s">
        <v>20</v>
      </c>
      <c r="U513" t="str">
        <f>IF(TBL_Employees[[#This Row],[Exit Date]]="","Employed","Resign")</f>
        <v>Employed</v>
      </c>
    </row>
    <row r="514" spans="1:21" x14ac:dyDescent="0.35">
      <c r="A514" t="s">
        <v>478</v>
      </c>
      <c r="B514" t="s">
        <v>479</v>
      </c>
      <c r="C514" t="s">
        <v>25</v>
      </c>
      <c r="D514" t="s">
        <v>26</v>
      </c>
      <c r="E514" t="s">
        <v>15</v>
      </c>
      <c r="F514" t="s">
        <v>27</v>
      </c>
      <c r="G514" t="s">
        <v>17</v>
      </c>
      <c r="H514">
        <v>40</v>
      </c>
      <c r="I514" s="1">
        <v>40486</v>
      </c>
      <c r="J514" s="9">
        <f>DAY(TBL_Employees[[#This Row],[Hire Date]])</f>
        <v>4</v>
      </c>
      <c r="K514" s="9">
        <f>MONTH(TBL_Employees[[#This Row],[Hire Date]])</f>
        <v>11</v>
      </c>
      <c r="L514" s="9" t="str">
        <f>UPPER(TEXT(DATE(2025,TBL_Employees[[#This Row],[Month]],1), "mmm"))</f>
        <v>NOV</v>
      </c>
      <c r="M514" s="11">
        <f>YEAR(TBL_Employees[[#This Row],[Hire Date]])</f>
        <v>2010</v>
      </c>
      <c r="N514" s="2">
        <v>92952</v>
      </c>
      <c r="O514" s="2" t="str">
        <f>IF(TBL_Employees[[#This Row],[ Annual Salary]]&lt;70000,"Low Income",IF(AND(TBL_Employees[[#This Row],[ Annual Salary]]&gt;=70000,TBL_Employees[[#This Row],[ Annual Salary]]&lt;=140000),"Middle Income","High Income" ))</f>
        <v>Middle Income</v>
      </c>
      <c r="P514" s="3">
        <v>0</v>
      </c>
      <c r="Q514" s="13">
        <f>TBL_Employees[[#This Row],[Bonus %]]*TBL_Employees[[#This Row],[ Annual Salary]]</f>
        <v>0</v>
      </c>
      <c r="R514" t="s">
        <v>18</v>
      </c>
      <c r="S514" t="s">
        <v>62</v>
      </c>
      <c r="T514" s="1" t="s">
        <v>20</v>
      </c>
      <c r="U514" t="str">
        <f>IF(TBL_Employees[[#This Row],[Exit Date]]="","Employed","Resign")</f>
        <v>Employed</v>
      </c>
    </row>
    <row r="515" spans="1:21" x14ac:dyDescent="0.35">
      <c r="A515" t="s">
        <v>480</v>
      </c>
      <c r="B515" t="s">
        <v>481</v>
      </c>
      <c r="C515" t="s">
        <v>55</v>
      </c>
      <c r="D515" t="s">
        <v>26</v>
      </c>
      <c r="E515" t="s">
        <v>31</v>
      </c>
      <c r="F515" t="s">
        <v>27</v>
      </c>
      <c r="G515" t="s">
        <v>50</v>
      </c>
      <c r="H515">
        <v>32</v>
      </c>
      <c r="I515" s="1">
        <v>41353</v>
      </c>
      <c r="J515" s="9">
        <f>DAY(TBL_Employees[[#This Row],[Hire Date]])</f>
        <v>20</v>
      </c>
      <c r="K515" s="9">
        <f>MONTH(TBL_Employees[[#This Row],[Hire Date]])</f>
        <v>3</v>
      </c>
      <c r="L515" s="9" t="str">
        <f>UPPER(TEXT(DATE(2025,TBL_Employees[[#This Row],[Month]],1), "mmm"))</f>
        <v>MAR</v>
      </c>
      <c r="M515" s="11">
        <f>YEAR(TBL_Employees[[#This Row],[Hire Date]])</f>
        <v>2013</v>
      </c>
      <c r="N515" s="2">
        <v>79921</v>
      </c>
      <c r="O515" s="2" t="str">
        <f>IF(TBL_Employees[[#This Row],[ Annual Salary]]&lt;70000,"Low Income",IF(AND(TBL_Employees[[#This Row],[ Annual Salary]]&gt;=70000,TBL_Employees[[#This Row],[ Annual Salary]]&lt;=140000),"Middle Income","High Income" ))</f>
        <v>Middle Income</v>
      </c>
      <c r="P515" s="3">
        <v>0.05</v>
      </c>
      <c r="Q515" s="13">
        <f>TBL_Employees[[#This Row],[Bonus %]]*TBL_Employees[[#This Row],[ Annual Salary]]</f>
        <v>3996.05</v>
      </c>
      <c r="R515" t="s">
        <v>18</v>
      </c>
      <c r="S515" t="s">
        <v>24</v>
      </c>
      <c r="T515" s="1" t="s">
        <v>20</v>
      </c>
      <c r="U515" t="str">
        <f>IF(TBL_Employees[[#This Row],[Exit Date]]="","Employed","Resign")</f>
        <v>Employed</v>
      </c>
    </row>
    <row r="516" spans="1:21" x14ac:dyDescent="0.35">
      <c r="A516" t="s">
        <v>482</v>
      </c>
      <c r="B516" t="s">
        <v>483</v>
      </c>
      <c r="C516" t="s">
        <v>39</v>
      </c>
      <c r="D516" t="s">
        <v>26</v>
      </c>
      <c r="E516" t="s">
        <v>15</v>
      </c>
      <c r="F516" t="s">
        <v>16</v>
      </c>
      <c r="G516" t="s">
        <v>46</v>
      </c>
      <c r="H516">
        <v>37</v>
      </c>
      <c r="I516" s="1">
        <v>40076</v>
      </c>
      <c r="J516" s="9">
        <f>DAY(TBL_Employees[[#This Row],[Hire Date]])</f>
        <v>20</v>
      </c>
      <c r="K516" s="9">
        <f>MONTH(TBL_Employees[[#This Row],[Hire Date]])</f>
        <v>9</v>
      </c>
      <c r="L516" s="9" t="str">
        <f>UPPER(TEXT(DATE(2025,TBL_Employees[[#This Row],[Month]],1), "mmm"))</f>
        <v>SEP</v>
      </c>
      <c r="M516" s="11">
        <f>YEAR(TBL_Employees[[#This Row],[Hire Date]])</f>
        <v>2009</v>
      </c>
      <c r="N516" s="2">
        <v>167199</v>
      </c>
      <c r="O516" s="2" t="str">
        <f>IF(TBL_Employees[[#This Row],[ Annual Salary]]&lt;70000,"Low Income",IF(AND(TBL_Employees[[#This Row],[ Annual Salary]]&gt;=70000,TBL_Employees[[#This Row],[ Annual Salary]]&lt;=140000),"Middle Income","High Income" ))</f>
        <v>High Income</v>
      </c>
      <c r="P516" s="3">
        <v>0.2</v>
      </c>
      <c r="Q516" s="13">
        <f>TBL_Employees[[#This Row],[Bonus %]]*TBL_Employees[[#This Row],[ Annual Salary]]</f>
        <v>33439.800000000003</v>
      </c>
      <c r="R516" t="s">
        <v>18</v>
      </c>
      <c r="S516" t="s">
        <v>62</v>
      </c>
      <c r="T516" s="1" t="s">
        <v>20</v>
      </c>
      <c r="U516" t="str">
        <f>IF(TBL_Employees[[#This Row],[Exit Date]]="","Employed","Resign")</f>
        <v>Employed</v>
      </c>
    </row>
    <row r="517" spans="1:21" x14ac:dyDescent="0.35">
      <c r="A517" t="s">
        <v>491</v>
      </c>
      <c r="B517" t="s">
        <v>492</v>
      </c>
      <c r="C517" t="s">
        <v>60</v>
      </c>
      <c r="D517" t="s">
        <v>26</v>
      </c>
      <c r="E517" t="s">
        <v>35</v>
      </c>
      <c r="F517" t="s">
        <v>16</v>
      </c>
      <c r="G517" t="s">
        <v>23</v>
      </c>
      <c r="H517">
        <v>25</v>
      </c>
      <c r="I517" s="1">
        <v>44379</v>
      </c>
      <c r="J517" s="9">
        <f>DAY(TBL_Employees[[#This Row],[Hire Date]])</f>
        <v>2</v>
      </c>
      <c r="K517" s="9">
        <f>MONTH(TBL_Employees[[#This Row],[Hire Date]])</f>
        <v>7</v>
      </c>
      <c r="L517" s="9" t="str">
        <f>UPPER(TEXT(DATE(2025,TBL_Employees[[#This Row],[Month]],1), "mmm"))</f>
        <v>JUL</v>
      </c>
      <c r="M517" s="11">
        <f>YEAR(TBL_Employees[[#This Row],[Hire Date]])</f>
        <v>2021</v>
      </c>
      <c r="N517" s="2">
        <v>125633</v>
      </c>
      <c r="O517" s="2" t="str">
        <f>IF(TBL_Employees[[#This Row],[ Annual Salary]]&lt;70000,"Low Income",IF(AND(TBL_Employees[[#This Row],[ Annual Salary]]&gt;=70000,TBL_Employees[[#This Row],[ Annual Salary]]&lt;=140000),"Middle Income","High Income" ))</f>
        <v>Middle Income</v>
      </c>
      <c r="P517" s="3">
        <v>0.11</v>
      </c>
      <c r="Q517" s="13">
        <f>TBL_Employees[[#This Row],[Bonus %]]*TBL_Employees[[#This Row],[ Annual Salary]]</f>
        <v>13819.63</v>
      </c>
      <c r="R517" t="s">
        <v>32</v>
      </c>
      <c r="S517" t="s">
        <v>59</v>
      </c>
      <c r="T517" s="1" t="s">
        <v>20</v>
      </c>
      <c r="U517" t="str">
        <f>IF(TBL_Employees[[#This Row],[Exit Date]]="","Employed","Resign")</f>
        <v>Employed</v>
      </c>
    </row>
    <row r="518" spans="1:21" x14ac:dyDescent="0.35">
      <c r="A518" t="s">
        <v>202</v>
      </c>
      <c r="B518" t="s">
        <v>506</v>
      </c>
      <c r="C518" t="s">
        <v>60</v>
      </c>
      <c r="D518" t="s">
        <v>26</v>
      </c>
      <c r="E518" t="s">
        <v>31</v>
      </c>
      <c r="F518" t="s">
        <v>16</v>
      </c>
      <c r="G518" t="s">
        <v>50</v>
      </c>
      <c r="H518">
        <v>55</v>
      </c>
      <c r="I518" s="1">
        <v>38945</v>
      </c>
      <c r="J518" s="9">
        <f>DAY(TBL_Employees[[#This Row],[Hire Date]])</f>
        <v>16</v>
      </c>
      <c r="K518" s="9">
        <f>MONTH(TBL_Employees[[#This Row],[Hire Date]])</f>
        <v>8</v>
      </c>
      <c r="L518" s="9" t="str">
        <f>UPPER(TEXT(DATE(2025,TBL_Employees[[#This Row],[Month]],1), "mmm"))</f>
        <v>AUG</v>
      </c>
      <c r="M518" s="11">
        <f>YEAR(TBL_Employees[[#This Row],[Hire Date]])</f>
        <v>2006</v>
      </c>
      <c r="N518" s="2">
        <v>159044</v>
      </c>
      <c r="O518" s="2" t="str">
        <f>IF(TBL_Employees[[#This Row],[ Annual Salary]]&lt;70000,"Low Income",IF(AND(TBL_Employees[[#This Row],[ Annual Salary]]&gt;=70000,TBL_Employees[[#This Row],[ Annual Salary]]&lt;=140000),"Middle Income","High Income" ))</f>
        <v>High Income</v>
      </c>
      <c r="P518" s="3">
        <v>0.1</v>
      </c>
      <c r="Q518" s="13">
        <f>TBL_Employees[[#This Row],[Bonus %]]*TBL_Employees[[#This Row],[ Annual Salary]]</f>
        <v>15904.400000000001</v>
      </c>
      <c r="R518" t="s">
        <v>51</v>
      </c>
      <c r="S518" t="s">
        <v>80</v>
      </c>
      <c r="T518" s="1" t="s">
        <v>20</v>
      </c>
      <c r="U518" t="str">
        <f>IF(TBL_Employees[[#This Row],[Exit Date]]="","Employed","Resign")</f>
        <v>Employed</v>
      </c>
    </row>
    <row r="519" spans="1:21" x14ac:dyDescent="0.35">
      <c r="A519" t="s">
        <v>176</v>
      </c>
      <c r="B519" t="s">
        <v>517</v>
      </c>
      <c r="C519" t="s">
        <v>13</v>
      </c>
      <c r="D519" t="s">
        <v>26</v>
      </c>
      <c r="E519" t="s">
        <v>43</v>
      </c>
      <c r="F519" t="s">
        <v>16</v>
      </c>
      <c r="G519" t="s">
        <v>50</v>
      </c>
      <c r="H519">
        <v>43</v>
      </c>
      <c r="I519" s="1">
        <v>40029</v>
      </c>
      <c r="J519" s="9">
        <f>DAY(TBL_Employees[[#This Row],[Hire Date]])</f>
        <v>4</v>
      </c>
      <c r="K519" s="9">
        <f>MONTH(TBL_Employees[[#This Row],[Hire Date]])</f>
        <v>8</v>
      </c>
      <c r="L519" s="9" t="str">
        <f>UPPER(TEXT(DATE(2025,TBL_Employees[[#This Row],[Month]],1), "mmm"))</f>
        <v>AUG</v>
      </c>
      <c r="M519" s="11">
        <f>YEAR(TBL_Employees[[#This Row],[Hire Date]])</f>
        <v>2009</v>
      </c>
      <c r="N519" s="2">
        <v>208415</v>
      </c>
      <c r="O519" s="2" t="str">
        <f>IF(TBL_Employees[[#This Row],[ Annual Salary]]&lt;70000,"Low Income",IF(AND(TBL_Employees[[#This Row],[ Annual Salary]]&gt;=70000,TBL_Employees[[#This Row],[ Annual Salary]]&lt;=140000),"Middle Income","High Income" ))</f>
        <v>High Income</v>
      </c>
      <c r="P519" s="3">
        <v>0.35</v>
      </c>
      <c r="Q519" s="13">
        <f>TBL_Employees[[#This Row],[Bonus %]]*TBL_Employees[[#This Row],[ Annual Salary]]</f>
        <v>72945.25</v>
      </c>
      <c r="R519" t="s">
        <v>18</v>
      </c>
      <c r="S519" t="s">
        <v>62</v>
      </c>
      <c r="T519" s="1" t="s">
        <v>20</v>
      </c>
      <c r="U519" t="str">
        <f>IF(TBL_Employees[[#This Row],[Exit Date]]="","Employed","Resign")</f>
        <v>Employed</v>
      </c>
    </row>
    <row r="520" spans="1:21" x14ac:dyDescent="0.35">
      <c r="A520" t="s">
        <v>518</v>
      </c>
      <c r="B520" t="s">
        <v>519</v>
      </c>
      <c r="C520" t="s">
        <v>37</v>
      </c>
      <c r="D520" t="s">
        <v>26</v>
      </c>
      <c r="E520" t="s">
        <v>43</v>
      </c>
      <c r="F520" t="s">
        <v>16</v>
      </c>
      <c r="G520" t="s">
        <v>23</v>
      </c>
      <c r="H520">
        <v>32</v>
      </c>
      <c r="I520" s="1">
        <v>43835</v>
      </c>
      <c r="J520" s="9">
        <f>DAY(TBL_Employees[[#This Row],[Hire Date]])</f>
        <v>5</v>
      </c>
      <c r="K520" s="9">
        <f>MONTH(TBL_Employees[[#This Row],[Hire Date]])</f>
        <v>1</v>
      </c>
      <c r="L520" s="9" t="str">
        <f>UPPER(TEXT(DATE(2025,TBL_Employees[[#This Row],[Month]],1), "mmm"))</f>
        <v>JAN</v>
      </c>
      <c r="M520" s="11">
        <f>YEAR(TBL_Employees[[#This Row],[Hire Date]])</f>
        <v>2020</v>
      </c>
      <c r="N520" s="2">
        <v>78844</v>
      </c>
      <c r="O520" s="2" t="str">
        <f>IF(TBL_Employees[[#This Row],[ Annual Salary]]&lt;70000,"Low Income",IF(AND(TBL_Employees[[#This Row],[ Annual Salary]]&gt;=70000,TBL_Employees[[#This Row],[ Annual Salary]]&lt;=140000),"Middle Income","High Income" ))</f>
        <v>Middle Income</v>
      </c>
      <c r="P520" s="3">
        <v>0</v>
      </c>
      <c r="Q520" s="13">
        <f>TBL_Employees[[#This Row],[Bonus %]]*TBL_Employees[[#This Row],[ Annual Salary]]</f>
        <v>0</v>
      </c>
      <c r="R520" t="s">
        <v>18</v>
      </c>
      <c r="S520" t="s">
        <v>62</v>
      </c>
      <c r="T520" s="1" t="s">
        <v>20</v>
      </c>
      <c r="U520" t="str">
        <f>IF(TBL_Employees[[#This Row],[Exit Date]]="","Employed","Resign")</f>
        <v>Employed</v>
      </c>
    </row>
    <row r="521" spans="1:21" x14ac:dyDescent="0.35">
      <c r="A521" t="s">
        <v>168</v>
      </c>
      <c r="B521" t="s">
        <v>528</v>
      </c>
      <c r="C521" t="s">
        <v>72</v>
      </c>
      <c r="D521" t="s">
        <v>26</v>
      </c>
      <c r="E521" t="s">
        <v>35</v>
      </c>
      <c r="F521" t="s">
        <v>27</v>
      </c>
      <c r="G521" t="s">
        <v>50</v>
      </c>
      <c r="H521">
        <v>36</v>
      </c>
      <c r="I521" s="1">
        <v>40535</v>
      </c>
      <c r="J521" s="9">
        <f>DAY(TBL_Employees[[#This Row],[Hire Date]])</f>
        <v>23</v>
      </c>
      <c r="K521" s="9">
        <f>MONTH(TBL_Employees[[#This Row],[Hire Date]])</f>
        <v>12</v>
      </c>
      <c r="L521" s="9" t="str">
        <f>UPPER(TEXT(DATE(2025,TBL_Employees[[#This Row],[Month]],1), "mmm"))</f>
        <v>DEC</v>
      </c>
      <c r="M521" s="11">
        <f>YEAR(TBL_Employees[[#This Row],[Hire Date]])</f>
        <v>2010</v>
      </c>
      <c r="N521" s="2">
        <v>53215</v>
      </c>
      <c r="O521" s="2" t="str">
        <f>IF(TBL_Employees[[#This Row],[ Annual Salary]]&lt;70000,"Low Income",IF(AND(TBL_Employees[[#This Row],[ Annual Salary]]&gt;=70000,TBL_Employees[[#This Row],[ Annual Salary]]&lt;=140000),"Middle Income","High Income" ))</f>
        <v>Low Income</v>
      </c>
      <c r="P521" s="3">
        <v>0</v>
      </c>
      <c r="Q521" s="13">
        <f>TBL_Employees[[#This Row],[Bonus %]]*TBL_Employees[[#This Row],[ Annual Salary]]</f>
        <v>0</v>
      </c>
      <c r="R521" t="s">
        <v>51</v>
      </c>
      <c r="S521" t="s">
        <v>52</v>
      </c>
      <c r="T521" s="1">
        <v>41725</v>
      </c>
      <c r="U521" t="str">
        <f>IF(TBL_Employees[[#This Row],[Exit Date]]="","Employed","Resign")</f>
        <v>Resign</v>
      </c>
    </row>
    <row r="522" spans="1:21" x14ac:dyDescent="0.35">
      <c r="A522" t="s">
        <v>530</v>
      </c>
      <c r="B522" t="s">
        <v>531</v>
      </c>
      <c r="C522" t="s">
        <v>55</v>
      </c>
      <c r="D522" t="s">
        <v>26</v>
      </c>
      <c r="E522" t="s">
        <v>35</v>
      </c>
      <c r="F522" t="s">
        <v>27</v>
      </c>
      <c r="G522" t="s">
        <v>23</v>
      </c>
      <c r="H522">
        <v>40</v>
      </c>
      <c r="I522" s="1">
        <v>39265</v>
      </c>
      <c r="J522" s="9">
        <f>DAY(TBL_Employees[[#This Row],[Hire Date]])</f>
        <v>2</v>
      </c>
      <c r="K522" s="9">
        <f>MONTH(TBL_Employees[[#This Row],[Hire Date]])</f>
        <v>7</v>
      </c>
      <c r="L522" s="9" t="str">
        <f>UPPER(TEXT(DATE(2025,TBL_Employees[[#This Row],[Month]],1), "mmm"))</f>
        <v>JUL</v>
      </c>
      <c r="M522" s="11">
        <f>YEAR(TBL_Employees[[#This Row],[Hire Date]])</f>
        <v>2007</v>
      </c>
      <c r="N522" s="2">
        <v>93971</v>
      </c>
      <c r="O522" s="2" t="str">
        <f>IF(TBL_Employees[[#This Row],[ Annual Salary]]&lt;70000,"Low Income",IF(AND(TBL_Employees[[#This Row],[ Annual Salary]]&gt;=70000,TBL_Employees[[#This Row],[ Annual Salary]]&lt;=140000),"Middle Income","High Income" ))</f>
        <v>Middle Income</v>
      </c>
      <c r="P522" s="3">
        <v>0.08</v>
      </c>
      <c r="Q522" s="13">
        <f>TBL_Employees[[#This Row],[Bonus %]]*TBL_Employees[[#This Row],[ Annual Salary]]</f>
        <v>7517.68</v>
      </c>
      <c r="R522" t="s">
        <v>32</v>
      </c>
      <c r="S522" t="s">
        <v>79</v>
      </c>
      <c r="T522" s="1" t="s">
        <v>20</v>
      </c>
      <c r="U522" t="str">
        <f>IF(TBL_Employees[[#This Row],[Exit Date]]="","Employed","Resign")</f>
        <v>Employed</v>
      </c>
    </row>
    <row r="523" spans="1:21" x14ac:dyDescent="0.35">
      <c r="A523" t="s">
        <v>307</v>
      </c>
      <c r="B523" t="s">
        <v>550</v>
      </c>
      <c r="C523" t="s">
        <v>37</v>
      </c>
      <c r="D523" t="s">
        <v>26</v>
      </c>
      <c r="E523" t="s">
        <v>31</v>
      </c>
      <c r="F523" t="s">
        <v>16</v>
      </c>
      <c r="G523" t="s">
        <v>50</v>
      </c>
      <c r="H523">
        <v>41</v>
      </c>
      <c r="I523" s="1">
        <v>39931</v>
      </c>
      <c r="J523" s="9">
        <f>DAY(TBL_Employees[[#This Row],[Hire Date]])</f>
        <v>28</v>
      </c>
      <c r="K523" s="9">
        <f>MONTH(TBL_Employees[[#This Row],[Hire Date]])</f>
        <v>4</v>
      </c>
      <c r="L523" s="9" t="str">
        <f>UPPER(TEXT(DATE(2025,TBL_Employees[[#This Row],[Month]],1), "mmm"))</f>
        <v>APR</v>
      </c>
      <c r="M523" s="11">
        <f>YEAR(TBL_Employees[[#This Row],[Hire Date]])</f>
        <v>2009</v>
      </c>
      <c r="N523" s="2">
        <v>69803</v>
      </c>
      <c r="O523" s="2" t="str">
        <f>IF(TBL_Employees[[#This Row],[ Annual Salary]]&lt;70000,"Low Income",IF(AND(TBL_Employees[[#This Row],[ Annual Salary]]&gt;=70000,TBL_Employees[[#This Row],[ Annual Salary]]&lt;=140000),"Middle Income","High Income" ))</f>
        <v>Low Income</v>
      </c>
      <c r="P523" s="3">
        <v>0</v>
      </c>
      <c r="Q523" s="13">
        <f>TBL_Employees[[#This Row],[Bonus %]]*TBL_Employees[[#This Row],[ Annual Salary]]</f>
        <v>0</v>
      </c>
      <c r="R523" t="s">
        <v>51</v>
      </c>
      <c r="S523" t="s">
        <v>80</v>
      </c>
      <c r="T523" s="1" t="s">
        <v>20</v>
      </c>
      <c r="U523" t="str">
        <f>IF(TBL_Employees[[#This Row],[Exit Date]]="","Employed","Resign")</f>
        <v>Employed</v>
      </c>
    </row>
    <row r="524" spans="1:21" x14ac:dyDescent="0.35">
      <c r="A524" t="s">
        <v>189</v>
      </c>
      <c r="B524" t="s">
        <v>551</v>
      </c>
      <c r="C524" t="s">
        <v>70</v>
      </c>
      <c r="D524" t="s">
        <v>26</v>
      </c>
      <c r="E524" t="s">
        <v>31</v>
      </c>
      <c r="F524" t="s">
        <v>16</v>
      </c>
      <c r="G524" t="s">
        <v>50</v>
      </c>
      <c r="H524">
        <v>48</v>
      </c>
      <c r="I524" s="1">
        <v>43650</v>
      </c>
      <c r="J524" s="9">
        <f>DAY(TBL_Employees[[#This Row],[Hire Date]])</f>
        <v>4</v>
      </c>
      <c r="K524" s="9">
        <f>MONTH(TBL_Employees[[#This Row],[Hire Date]])</f>
        <v>7</v>
      </c>
      <c r="L524" s="9" t="str">
        <f>UPPER(TEXT(DATE(2025,TBL_Employees[[#This Row],[Month]],1), "mmm"))</f>
        <v>JUL</v>
      </c>
      <c r="M524" s="11">
        <f>YEAR(TBL_Employees[[#This Row],[Hire Date]])</f>
        <v>2019</v>
      </c>
      <c r="N524" s="2">
        <v>76588</v>
      </c>
      <c r="O524" s="2" t="str">
        <f>IF(TBL_Employees[[#This Row],[ Annual Salary]]&lt;70000,"Low Income",IF(AND(TBL_Employees[[#This Row],[ Annual Salary]]&gt;=70000,TBL_Employees[[#This Row],[ Annual Salary]]&lt;=140000),"Middle Income","High Income" ))</f>
        <v>Middle Income</v>
      </c>
      <c r="P524" s="3">
        <v>0</v>
      </c>
      <c r="Q524" s="13">
        <f>TBL_Employees[[#This Row],[Bonus %]]*TBL_Employees[[#This Row],[ Annual Salary]]</f>
        <v>0</v>
      </c>
      <c r="R524" t="s">
        <v>51</v>
      </c>
      <c r="S524" t="s">
        <v>65</v>
      </c>
      <c r="T524" s="1" t="s">
        <v>20</v>
      </c>
      <c r="U524" t="str">
        <f>IF(TBL_Employees[[#This Row],[Exit Date]]="","Employed","Resign")</f>
        <v>Employed</v>
      </c>
    </row>
    <row r="525" spans="1:21" x14ac:dyDescent="0.35">
      <c r="A525" t="s">
        <v>552</v>
      </c>
      <c r="B525" t="s">
        <v>553</v>
      </c>
      <c r="C525" t="s">
        <v>34</v>
      </c>
      <c r="D525" t="s">
        <v>26</v>
      </c>
      <c r="E525" t="s">
        <v>35</v>
      </c>
      <c r="F525" t="s">
        <v>27</v>
      </c>
      <c r="G525" t="s">
        <v>17</v>
      </c>
      <c r="H525">
        <v>29</v>
      </c>
      <c r="I525" s="1">
        <v>43444</v>
      </c>
      <c r="J525" s="9">
        <f>DAY(TBL_Employees[[#This Row],[Hire Date]])</f>
        <v>10</v>
      </c>
      <c r="K525" s="9">
        <f>MONTH(TBL_Employees[[#This Row],[Hire Date]])</f>
        <v>12</v>
      </c>
      <c r="L525" s="9" t="str">
        <f>UPPER(TEXT(DATE(2025,TBL_Employees[[#This Row],[Month]],1), "mmm"))</f>
        <v>DEC</v>
      </c>
      <c r="M525" s="11">
        <f>YEAR(TBL_Employees[[#This Row],[Hire Date]])</f>
        <v>2018</v>
      </c>
      <c r="N525" s="2">
        <v>84596</v>
      </c>
      <c r="O525" s="2" t="str">
        <f>IF(TBL_Employees[[#This Row],[ Annual Salary]]&lt;70000,"Low Income",IF(AND(TBL_Employees[[#This Row],[ Annual Salary]]&gt;=70000,TBL_Employees[[#This Row],[ Annual Salary]]&lt;=140000),"Middle Income","High Income" ))</f>
        <v>Middle Income</v>
      </c>
      <c r="P525" s="3">
        <v>0</v>
      </c>
      <c r="Q525" s="13">
        <f>TBL_Employees[[#This Row],[Bonus %]]*TBL_Employees[[#This Row],[ Annual Salary]]</f>
        <v>0</v>
      </c>
      <c r="R525" t="s">
        <v>18</v>
      </c>
      <c r="S525" t="s">
        <v>44</v>
      </c>
      <c r="T525" s="1" t="s">
        <v>20</v>
      </c>
      <c r="U525" t="str">
        <f>IF(TBL_Employees[[#This Row],[Exit Date]]="","Employed","Resign")</f>
        <v>Employed</v>
      </c>
    </row>
    <row r="526" spans="1:21" x14ac:dyDescent="0.35">
      <c r="A526" t="s">
        <v>566</v>
      </c>
      <c r="B526" t="s">
        <v>567</v>
      </c>
      <c r="C526" t="s">
        <v>70</v>
      </c>
      <c r="D526" t="s">
        <v>26</v>
      </c>
      <c r="E526" t="s">
        <v>35</v>
      </c>
      <c r="F526" t="s">
        <v>16</v>
      </c>
      <c r="G526" t="s">
        <v>50</v>
      </c>
      <c r="H526">
        <v>32</v>
      </c>
      <c r="I526" s="1">
        <v>44474</v>
      </c>
      <c r="J526" s="9">
        <f>DAY(TBL_Employees[[#This Row],[Hire Date]])</f>
        <v>5</v>
      </c>
      <c r="K526" s="9">
        <f>MONTH(TBL_Employees[[#This Row],[Hire Date]])</f>
        <v>10</v>
      </c>
      <c r="L526" s="9" t="str">
        <f>UPPER(TEXT(DATE(2025,TBL_Employees[[#This Row],[Month]],1), "mmm"))</f>
        <v>OCT</v>
      </c>
      <c r="M526" s="11">
        <f>YEAR(TBL_Employees[[#This Row],[Hire Date]])</f>
        <v>2021</v>
      </c>
      <c r="N526" s="2">
        <v>88072</v>
      </c>
      <c r="O526" s="2" t="str">
        <f>IF(TBL_Employees[[#This Row],[ Annual Salary]]&lt;70000,"Low Income",IF(AND(TBL_Employees[[#This Row],[ Annual Salary]]&gt;=70000,TBL_Employees[[#This Row],[ Annual Salary]]&lt;=140000),"Middle Income","High Income" ))</f>
        <v>Middle Income</v>
      </c>
      <c r="P526" s="3">
        <v>0</v>
      </c>
      <c r="Q526" s="13">
        <f>TBL_Employees[[#This Row],[Bonus %]]*TBL_Employees[[#This Row],[ Annual Salary]]</f>
        <v>0</v>
      </c>
      <c r="R526" t="s">
        <v>51</v>
      </c>
      <c r="S526" t="s">
        <v>52</v>
      </c>
      <c r="T526" s="1" t="s">
        <v>20</v>
      </c>
      <c r="U526" t="str">
        <f>IF(TBL_Employees[[#This Row],[Exit Date]]="","Employed","Resign")</f>
        <v>Employed</v>
      </c>
    </row>
    <row r="527" spans="1:21" x14ac:dyDescent="0.35">
      <c r="A527" t="s">
        <v>240</v>
      </c>
      <c r="B527" t="s">
        <v>568</v>
      </c>
      <c r="C527" t="s">
        <v>55</v>
      </c>
      <c r="D527" t="s">
        <v>26</v>
      </c>
      <c r="E527" t="s">
        <v>15</v>
      </c>
      <c r="F527" t="s">
        <v>27</v>
      </c>
      <c r="G527" t="s">
        <v>23</v>
      </c>
      <c r="H527">
        <v>28</v>
      </c>
      <c r="I527" s="1">
        <v>43977</v>
      </c>
      <c r="J527" s="9">
        <f>DAY(TBL_Employees[[#This Row],[Hire Date]])</f>
        <v>26</v>
      </c>
      <c r="K527" s="9">
        <f>MONTH(TBL_Employees[[#This Row],[Hire Date]])</f>
        <v>5</v>
      </c>
      <c r="L527" s="9" t="str">
        <f>UPPER(TEXT(DATE(2025,TBL_Employees[[#This Row],[Month]],1), "mmm"))</f>
        <v>MAY</v>
      </c>
      <c r="M527" s="11">
        <f>YEAR(TBL_Employees[[#This Row],[Hire Date]])</f>
        <v>2020</v>
      </c>
      <c r="N527" s="2">
        <v>67925</v>
      </c>
      <c r="O527" s="2" t="str">
        <f>IF(TBL_Employees[[#This Row],[ Annual Salary]]&lt;70000,"Low Income",IF(AND(TBL_Employees[[#This Row],[ Annual Salary]]&gt;=70000,TBL_Employees[[#This Row],[ Annual Salary]]&lt;=140000),"Middle Income","High Income" ))</f>
        <v>Low Income</v>
      </c>
      <c r="P527" s="3">
        <v>0.08</v>
      </c>
      <c r="Q527" s="13">
        <f>TBL_Employees[[#This Row],[Bonus %]]*TBL_Employees[[#This Row],[ Annual Salary]]</f>
        <v>5434</v>
      </c>
      <c r="R527" t="s">
        <v>32</v>
      </c>
      <c r="S527" t="s">
        <v>73</v>
      </c>
      <c r="T527" s="1" t="s">
        <v>20</v>
      </c>
      <c r="U527" t="str">
        <f>IF(TBL_Employees[[#This Row],[Exit Date]]="","Employed","Resign")</f>
        <v>Employed</v>
      </c>
    </row>
    <row r="528" spans="1:21" x14ac:dyDescent="0.35">
      <c r="A528" t="s">
        <v>399</v>
      </c>
      <c r="B528" t="s">
        <v>573</v>
      </c>
      <c r="C528" t="s">
        <v>55</v>
      </c>
      <c r="D528" t="s">
        <v>26</v>
      </c>
      <c r="E528" t="s">
        <v>43</v>
      </c>
      <c r="F528" t="s">
        <v>16</v>
      </c>
      <c r="G528" t="s">
        <v>23</v>
      </c>
      <c r="H528">
        <v>48</v>
      </c>
      <c r="I528" s="1">
        <v>39091</v>
      </c>
      <c r="J528" s="9">
        <f>DAY(TBL_Employees[[#This Row],[Hire Date]])</f>
        <v>9</v>
      </c>
      <c r="K528" s="9">
        <f>MONTH(TBL_Employees[[#This Row],[Hire Date]])</f>
        <v>1</v>
      </c>
      <c r="L528" s="9" t="str">
        <f>UPPER(TEXT(DATE(2025,TBL_Employees[[#This Row],[Month]],1), "mmm"))</f>
        <v>JAN</v>
      </c>
      <c r="M528" s="11">
        <f>YEAR(TBL_Employees[[#This Row],[Hire Date]])</f>
        <v>2007</v>
      </c>
      <c r="N528" s="2">
        <v>74546</v>
      </c>
      <c r="O528" s="2" t="str">
        <f>IF(TBL_Employees[[#This Row],[ Annual Salary]]&lt;70000,"Low Income",IF(AND(TBL_Employees[[#This Row],[ Annual Salary]]&gt;=70000,TBL_Employees[[#This Row],[ Annual Salary]]&lt;=140000),"Middle Income","High Income" ))</f>
        <v>Middle Income</v>
      </c>
      <c r="P528" s="3">
        <v>0.09</v>
      </c>
      <c r="Q528" s="13">
        <f>TBL_Employees[[#This Row],[Bonus %]]*TBL_Employees[[#This Row],[ Annual Salary]]</f>
        <v>6709.1399999999994</v>
      </c>
      <c r="R528" t="s">
        <v>18</v>
      </c>
      <c r="S528" t="s">
        <v>62</v>
      </c>
      <c r="T528" s="1" t="s">
        <v>20</v>
      </c>
      <c r="U528" t="str">
        <f>IF(TBL_Employees[[#This Row],[Exit Date]]="","Employed","Resign")</f>
        <v>Employed</v>
      </c>
    </row>
    <row r="529" spans="1:21" x14ac:dyDescent="0.35">
      <c r="A529" t="s">
        <v>588</v>
      </c>
      <c r="B529" t="s">
        <v>589</v>
      </c>
      <c r="C529" t="s">
        <v>39</v>
      </c>
      <c r="D529" t="s">
        <v>26</v>
      </c>
      <c r="E529" t="s">
        <v>15</v>
      </c>
      <c r="F529" t="s">
        <v>16</v>
      </c>
      <c r="G529" t="s">
        <v>23</v>
      </c>
      <c r="H529">
        <v>29</v>
      </c>
      <c r="I529" s="1">
        <v>44052</v>
      </c>
      <c r="J529" s="9">
        <f>DAY(TBL_Employees[[#This Row],[Hire Date]])</f>
        <v>9</v>
      </c>
      <c r="K529" s="9">
        <f>MONTH(TBL_Employees[[#This Row],[Hire Date]])</f>
        <v>8</v>
      </c>
      <c r="L529" s="9" t="str">
        <f>UPPER(TEXT(DATE(2025,TBL_Employees[[#This Row],[Month]],1), "mmm"))</f>
        <v>AUG</v>
      </c>
      <c r="M529" s="11">
        <f>YEAR(TBL_Employees[[#This Row],[Hire Date]])</f>
        <v>2020</v>
      </c>
      <c r="N529" s="2">
        <v>161203</v>
      </c>
      <c r="O529" s="2" t="str">
        <f>IF(TBL_Employees[[#This Row],[ Annual Salary]]&lt;70000,"Low Income",IF(AND(TBL_Employees[[#This Row],[ Annual Salary]]&gt;=70000,TBL_Employees[[#This Row],[ Annual Salary]]&lt;=140000),"Middle Income","High Income" ))</f>
        <v>High Income</v>
      </c>
      <c r="P529" s="3">
        <v>0.15</v>
      </c>
      <c r="Q529" s="13">
        <f>TBL_Employees[[#This Row],[Bonus %]]*TBL_Employees[[#This Row],[ Annual Salary]]</f>
        <v>24180.45</v>
      </c>
      <c r="R529" t="s">
        <v>32</v>
      </c>
      <c r="S529" t="s">
        <v>33</v>
      </c>
      <c r="T529" s="1" t="s">
        <v>20</v>
      </c>
      <c r="U529" t="str">
        <f>IF(TBL_Employees[[#This Row],[Exit Date]]="","Employed","Resign")</f>
        <v>Employed</v>
      </c>
    </row>
    <row r="530" spans="1:21" x14ac:dyDescent="0.35">
      <c r="A530" t="s">
        <v>590</v>
      </c>
      <c r="B530" t="s">
        <v>591</v>
      </c>
      <c r="C530" t="s">
        <v>97</v>
      </c>
      <c r="D530" t="s">
        <v>26</v>
      </c>
      <c r="E530" t="s">
        <v>35</v>
      </c>
      <c r="F530" t="s">
        <v>16</v>
      </c>
      <c r="G530" t="s">
        <v>17</v>
      </c>
      <c r="H530">
        <v>44</v>
      </c>
      <c r="I530" s="1">
        <v>39064</v>
      </c>
      <c r="J530" s="9">
        <f>DAY(TBL_Employees[[#This Row],[Hire Date]])</f>
        <v>13</v>
      </c>
      <c r="K530" s="9">
        <f>MONTH(TBL_Employees[[#This Row],[Hire Date]])</f>
        <v>12</v>
      </c>
      <c r="L530" s="9" t="str">
        <f>UPPER(TEXT(DATE(2025,TBL_Employees[[#This Row],[Month]],1), "mmm"))</f>
        <v>DEC</v>
      </c>
      <c r="M530" s="11">
        <f>YEAR(TBL_Employees[[#This Row],[Hire Date]])</f>
        <v>2006</v>
      </c>
      <c r="N530" s="2">
        <v>74738</v>
      </c>
      <c r="O530" s="2" t="str">
        <f>IF(TBL_Employees[[#This Row],[ Annual Salary]]&lt;70000,"Low Income",IF(AND(TBL_Employees[[#This Row],[ Annual Salary]]&gt;=70000,TBL_Employees[[#This Row],[ Annual Salary]]&lt;=140000),"Middle Income","High Income" ))</f>
        <v>Middle Income</v>
      </c>
      <c r="P530" s="3">
        <v>0</v>
      </c>
      <c r="Q530" s="13">
        <f>TBL_Employees[[#This Row],[Bonus %]]*TBL_Employees[[#This Row],[ Annual Salary]]</f>
        <v>0</v>
      </c>
      <c r="R530" t="s">
        <v>18</v>
      </c>
      <c r="S530" t="s">
        <v>44</v>
      </c>
      <c r="T530" s="1" t="s">
        <v>20</v>
      </c>
      <c r="U530" t="str">
        <f>IF(TBL_Employees[[#This Row],[Exit Date]]="","Employed","Resign")</f>
        <v>Employed</v>
      </c>
    </row>
    <row r="531" spans="1:21" x14ac:dyDescent="0.35">
      <c r="A531" t="s">
        <v>597</v>
      </c>
      <c r="B531" t="s">
        <v>598</v>
      </c>
      <c r="C531" t="s">
        <v>60</v>
      </c>
      <c r="D531" t="s">
        <v>26</v>
      </c>
      <c r="E531" t="s">
        <v>35</v>
      </c>
      <c r="F531" t="s">
        <v>16</v>
      </c>
      <c r="G531" t="s">
        <v>23</v>
      </c>
      <c r="H531">
        <v>49</v>
      </c>
      <c r="I531" s="1">
        <v>38825</v>
      </c>
      <c r="J531" s="9">
        <f>DAY(TBL_Employees[[#This Row],[Hire Date]])</f>
        <v>18</v>
      </c>
      <c r="K531" s="9">
        <f>MONTH(TBL_Employees[[#This Row],[Hire Date]])</f>
        <v>4</v>
      </c>
      <c r="L531" s="9" t="str">
        <f>UPPER(TEXT(DATE(2025,TBL_Employees[[#This Row],[Month]],1), "mmm"))</f>
        <v>APR</v>
      </c>
      <c r="M531" s="11">
        <f>YEAR(TBL_Employees[[#This Row],[Hire Date]])</f>
        <v>2006</v>
      </c>
      <c r="N531" s="2">
        <v>134486</v>
      </c>
      <c r="O531" s="2" t="str">
        <f>IF(TBL_Employees[[#This Row],[ Annual Salary]]&lt;70000,"Low Income",IF(AND(TBL_Employees[[#This Row],[ Annual Salary]]&gt;=70000,TBL_Employees[[#This Row],[ Annual Salary]]&lt;=140000),"Middle Income","High Income" ))</f>
        <v>Middle Income</v>
      </c>
      <c r="P531" s="3">
        <v>0.14000000000000001</v>
      </c>
      <c r="Q531" s="13">
        <f>TBL_Employees[[#This Row],[Bonus %]]*TBL_Employees[[#This Row],[ Annual Salary]]</f>
        <v>18828.04</v>
      </c>
      <c r="R531" t="s">
        <v>18</v>
      </c>
      <c r="S531" t="s">
        <v>24</v>
      </c>
      <c r="T531" s="1" t="s">
        <v>20</v>
      </c>
      <c r="U531" t="str">
        <f>IF(TBL_Employees[[#This Row],[Exit Date]]="","Employed","Resign")</f>
        <v>Employed</v>
      </c>
    </row>
    <row r="532" spans="1:21" x14ac:dyDescent="0.35">
      <c r="A532" t="s">
        <v>603</v>
      </c>
      <c r="B532" t="s">
        <v>604</v>
      </c>
      <c r="C532" t="s">
        <v>25</v>
      </c>
      <c r="D532" t="s">
        <v>26</v>
      </c>
      <c r="E532" t="s">
        <v>35</v>
      </c>
      <c r="F532" t="s">
        <v>16</v>
      </c>
      <c r="G532" t="s">
        <v>23</v>
      </c>
      <c r="H532">
        <v>55</v>
      </c>
      <c r="I532" s="1">
        <v>38573</v>
      </c>
      <c r="J532" s="9">
        <f>DAY(TBL_Employees[[#This Row],[Hire Date]])</f>
        <v>9</v>
      </c>
      <c r="K532" s="9">
        <f>MONTH(TBL_Employees[[#This Row],[Hire Date]])</f>
        <v>8</v>
      </c>
      <c r="L532" s="9" t="str">
        <f>UPPER(TEXT(DATE(2025,TBL_Employees[[#This Row],[Month]],1), "mmm"))</f>
        <v>AUG</v>
      </c>
      <c r="M532" s="11">
        <f>YEAR(TBL_Employees[[#This Row],[Hire Date]])</f>
        <v>2005</v>
      </c>
      <c r="N532" s="2">
        <v>92771</v>
      </c>
      <c r="O532" s="2" t="str">
        <f>IF(TBL_Employees[[#This Row],[ Annual Salary]]&lt;70000,"Low Income",IF(AND(TBL_Employees[[#This Row],[ Annual Salary]]&gt;=70000,TBL_Employees[[#This Row],[ Annual Salary]]&lt;=140000),"Middle Income","High Income" ))</f>
        <v>Middle Income</v>
      </c>
      <c r="P532" s="3">
        <v>0</v>
      </c>
      <c r="Q532" s="13">
        <f>TBL_Employees[[#This Row],[Bonus %]]*TBL_Employees[[#This Row],[ Annual Salary]]</f>
        <v>0</v>
      </c>
      <c r="R532" t="s">
        <v>18</v>
      </c>
      <c r="S532" t="s">
        <v>44</v>
      </c>
      <c r="T532" s="1" t="s">
        <v>20</v>
      </c>
      <c r="U532" t="str">
        <f>IF(TBL_Employees[[#This Row],[Exit Date]]="","Employed","Resign")</f>
        <v>Employed</v>
      </c>
    </row>
    <row r="533" spans="1:21" x14ac:dyDescent="0.35">
      <c r="A533" t="s">
        <v>366</v>
      </c>
      <c r="B533" t="s">
        <v>607</v>
      </c>
      <c r="C533" t="s">
        <v>37</v>
      </c>
      <c r="D533" t="s">
        <v>26</v>
      </c>
      <c r="E533" t="s">
        <v>43</v>
      </c>
      <c r="F533" t="s">
        <v>27</v>
      </c>
      <c r="G533" t="s">
        <v>46</v>
      </c>
      <c r="H533">
        <v>28</v>
      </c>
      <c r="I533" s="1">
        <v>43530</v>
      </c>
      <c r="J533" s="9">
        <f>DAY(TBL_Employees[[#This Row],[Hire Date]])</f>
        <v>6</v>
      </c>
      <c r="K533" s="9">
        <f>MONTH(TBL_Employees[[#This Row],[Hire Date]])</f>
        <v>3</v>
      </c>
      <c r="L533" s="9" t="str">
        <f>UPPER(TEXT(DATE(2025,TBL_Employees[[#This Row],[Month]],1), "mmm"))</f>
        <v>MAR</v>
      </c>
      <c r="M533" s="11">
        <f>YEAR(TBL_Employees[[#This Row],[Hire Date]])</f>
        <v>2019</v>
      </c>
      <c r="N533" s="2">
        <v>90304</v>
      </c>
      <c r="O533" s="2" t="str">
        <f>IF(TBL_Employees[[#This Row],[ Annual Salary]]&lt;70000,"Low Income",IF(AND(TBL_Employees[[#This Row],[ Annual Salary]]&gt;=70000,TBL_Employees[[#This Row],[ Annual Salary]]&lt;=140000),"Middle Income","High Income" ))</f>
        <v>Middle Income</v>
      </c>
      <c r="P533" s="3">
        <v>0</v>
      </c>
      <c r="Q533" s="13">
        <f>TBL_Employees[[#This Row],[Bonus %]]*TBL_Employees[[#This Row],[ Annual Salary]]</f>
        <v>0</v>
      </c>
      <c r="R533" t="s">
        <v>18</v>
      </c>
      <c r="S533" t="s">
        <v>19</v>
      </c>
      <c r="T533" s="1" t="s">
        <v>20</v>
      </c>
      <c r="U533" t="str">
        <f>IF(TBL_Employees[[#This Row],[Exit Date]]="","Employed","Resign")</f>
        <v>Employed</v>
      </c>
    </row>
    <row r="534" spans="1:21" x14ac:dyDescent="0.35">
      <c r="A534" t="s">
        <v>614</v>
      </c>
      <c r="B534" t="s">
        <v>615</v>
      </c>
      <c r="C534" t="s">
        <v>75</v>
      </c>
      <c r="D534" t="s">
        <v>26</v>
      </c>
      <c r="E534" t="s">
        <v>35</v>
      </c>
      <c r="F534" t="s">
        <v>16</v>
      </c>
      <c r="G534" t="s">
        <v>17</v>
      </c>
      <c r="H534">
        <v>63</v>
      </c>
      <c r="I534" s="1">
        <v>33695</v>
      </c>
      <c r="J534" s="9">
        <f>DAY(TBL_Employees[[#This Row],[Hire Date]])</f>
        <v>1</v>
      </c>
      <c r="K534" s="9">
        <f>MONTH(TBL_Employees[[#This Row],[Hire Date]])</f>
        <v>4</v>
      </c>
      <c r="L534" s="9" t="str">
        <f>UPPER(TEXT(DATE(2025,TBL_Employees[[#This Row],[Month]],1), "mmm"))</f>
        <v>APR</v>
      </c>
      <c r="M534" s="11">
        <f>YEAR(TBL_Employees[[#This Row],[Hire Date]])</f>
        <v>1992</v>
      </c>
      <c r="N534" s="2">
        <v>53809</v>
      </c>
      <c r="O534" s="2" t="str">
        <f>IF(TBL_Employees[[#This Row],[ Annual Salary]]&lt;70000,"Low Income",IF(AND(TBL_Employees[[#This Row],[ Annual Salary]]&gt;=70000,TBL_Employees[[#This Row],[ Annual Salary]]&lt;=140000),"Middle Income","High Income" ))</f>
        <v>Low Income</v>
      </c>
      <c r="P534" s="3">
        <v>0</v>
      </c>
      <c r="Q534" s="13">
        <f>TBL_Employees[[#This Row],[Bonus %]]*TBL_Employees[[#This Row],[ Annual Salary]]</f>
        <v>0</v>
      </c>
      <c r="R534" t="s">
        <v>18</v>
      </c>
      <c r="S534" t="s">
        <v>38</v>
      </c>
      <c r="T534" s="1" t="s">
        <v>20</v>
      </c>
      <c r="U534" t="str">
        <f>IF(TBL_Employees[[#This Row],[Exit Date]]="","Employed","Resign")</f>
        <v>Employed</v>
      </c>
    </row>
    <row r="535" spans="1:21" x14ac:dyDescent="0.35">
      <c r="A535" t="s">
        <v>103</v>
      </c>
      <c r="B535" t="s">
        <v>620</v>
      </c>
      <c r="C535" t="s">
        <v>60</v>
      </c>
      <c r="D535" t="s">
        <v>26</v>
      </c>
      <c r="E535" t="s">
        <v>35</v>
      </c>
      <c r="F535" t="s">
        <v>27</v>
      </c>
      <c r="G535" t="s">
        <v>17</v>
      </c>
      <c r="H535">
        <v>37</v>
      </c>
      <c r="I535" s="1">
        <v>41695</v>
      </c>
      <c r="J535" s="9">
        <f>DAY(TBL_Employees[[#This Row],[Hire Date]])</f>
        <v>25</v>
      </c>
      <c r="K535" s="9">
        <f>MONTH(TBL_Employees[[#This Row],[Hire Date]])</f>
        <v>2</v>
      </c>
      <c r="L535" s="9" t="str">
        <f>UPPER(TEXT(DATE(2025,TBL_Employees[[#This Row],[Month]],1), "mmm"))</f>
        <v>FEB</v>
      </c>
      <c r="M535" s="11">
        <f>YEAR(TBL_Employees[[#This Row],[Hire Date]])</f>
        <v>2014</v>
      </c>
      <c r="N535" s="2">
        <v>128984</v>
      </c>
      <c r="O535" s="2" t="str">
        <f>IF(TBL_Employees[[#This Row],[ Annual Salary]]&lt;70000,"Low Income",IF(AND(TBL_Employees[[#This Row],[ Annual Salary]]&gt;=70000,TBL_Employees[[#This Row],[ Annual Salary]]&lt;=140000),"Middle Income","High Income" ))</f>
        <v>Middle Income</v>
      </c>
      <c r="P535" s="3">
        <v>0.12</v>
      </c>
      <c r="Q535" s="13">
        <f>TBL_Employees[[#This Row],[Bonus %]]*TBL_Employees[[#This Row],[ Annual Salary]]</f>
        <v>15478.08</v>
      </c>
      <c r="R535" t="s">
        <v>18</v>
      </c>
      <c r="S535" t="s">
        <v>44</v>
      </c>
      <c r="T535" s="1">
        <v>44317</v>
      </c>
      <c r="U535" t="str">
        <f>IF(TBL_Employees[[#This Row],[Exit Date]]="","Employed","Resign")</f>
        <v>Resign</v>
      </c>
    </row>
    <row r="536" spans="1:21" x14ac:dyDescent="0.35">
      <c r="A536" t="s">
        <v>628</v>
      </c>
      <c r="B536" t="s">
        <v>629</v>
      </c>
      <c r="C536" t="s">
        <v>25</v>
      </c>
      <c r="D536" t="s">
        <v>26</v>
      </c>
      <c r="E536" t="s">
        <v>35</v>
      </c>
      <c r="F536" t="s">
        <v>27</v>
      </c>
      <c r="G536" t="s">
        <v>17</v>
      </c>
      <c r="H536">
        <v>40</v>
      </c>
      <c r="I536" s="1">
        <v>40565</v>
      </c>
      <c r="J536" s="9">
        <f>DAY(TBL_Employees[[#This Row],[Hire Date]])</f>
        <v>22</v>
      </c>
      <c r="K536" s="9">
        <f>MONTH(TBL_Employees[[#This Row],[Hire Date]])</f>
        <v>1</v>
      </c>
      <c r="L536" s="9" t="str">
        <f>UPPER(TEXT(DATE(2025,TBL_Employees[[#This Row],[Month]],1), "mmm"))</f>
        <v>JAN</v>
      </c>
      <c r="M536" s="11">
        <f>YEAR(TBL_Employees[[#This Row],[Hire Date]])</f>
        <v>2011</v>
      </c>
      <c r="N536" s="2">
        <v>97339</v>
      </c>
      <c r="O536" s="2" t="str">
        <f>IF(TBL_Employees[[#This Row],[ Annual Salary]]&lt;70000,"Low Income",IF(AND(TBL_Employees[[#This Row],[ Annual Salary]]&gt;=70000,TBL_Employees[[#This Row],[ Annual Salary]]&lt;=140000),"Middle Income","High Income" ))</f>
        <v>Middle Income</v>
      </c>
      <c r="P536" s="3">
        <v>0</v>
      </c>
      <c r="Q536" s="13">
        <f>TBL_Employees[[#This Row],[Bonus %]]*TBL_Employees[[#This Row],[ Annual Salary]]</f>
        <v>0</v>
      </c>
      <c r="R536" t="s">
        <v>18</v>
      </c>
      <c r="S536" t="s">
        <v>24</v>
      </c>
      <c r="T536" s="1" t="s">
        <v>20</v>
      </c>
      <c r="U536" t="str">
        <f>IF(TBL_Employees[[#This Row],[Exit Date]]="","Employed","Resign")</f>
        <v>Employed</v>
      </c>
    </row>
    <row r="537" spans="1:21" x14ac:dyDescent="0.35">
      <c r="A537" t="s">
        <v>282</v>
      </c>
      <c r="B537" t="s">
        <v>642</v>
      </c>
      <c r="C537" t="s">
        <v>34</v>
      </c>
      <c r="D537" t="s">
        <v>26</v>
      </c>
      <c r="E537" t="s">
        <v>43</v>
      </c>
      <c r="F537" t="s">
        <v>27</v>
      </c>
      <c r="G537" t="s">
        <v>23</v>
      </c>
      <c r="H537">
        <v>45</v>
      </c>
      <c r="I537" s="1">
        <v>38613</v>
      </c>
      <c r="J537" s="9">
        <f>DAY(TBL_Employees[[#This Row],[Hire Date]])</f>
        <v>18</v>
      </c>
      <c r="K537" s="9">
        <f>MONTH(TBL_Employees[[#This Row],[Hire Date]])</f>
        <v>9</v>
      </c>
      <c r="L537" s="9" t="str">
        <f>UPPER(TEXT(DATE(2025,TBL_Employees[[#This Row],[Month]],1), "mmm"))</f>
        <v>SEP</v>
      </c>
      <c r="M537" s="11">
        <f>YEAR(TBL_Employees[[#This Row],[Hire Date]])</f>
        <v>2005</v>
      </c>
      <c r="N537" s="2">
        <v>67686</v>
      </c>
      <c r="O537" s="2" t="str">
        <f>IF(TBL_Employees[[#This Row],[ Annual Salary]]&lt;70000,"Low Income",IF(AND(TBL_Employees[[#This Row],[ Annual Salary]]&gt;=70000,TBL_Employees[[#This Row],[ Annual Salary]]&lt;=140000),"Middle Income","High Income" ))</f>
        <v>Low Income</v>
      </c>
      <c r="P537" s="3">
        <v>0</v>
      </c>
      <c r="Q537" s="13">
        <f>TBL_Employees[[#This Row],[Bonus %]]*TBL_Employees[[#This Row],[ Annual Salary]]</f>
        <v>0</v>
      </c>
      <c r="R537" t="s">
        <v>32</v>
      </c>
      <c r="S537" t="s">
        <v>59</v>
      </c>
      <c r="T537" s="1" t="s">
        <v>20</v>
      </c>
      <c r="U537" t="str">
        <f>IF(TBL_Employees[[#This Row],[Exit Date]]="","Employed","Resign")</f>
        <v>Employed</v>
      </c>
    </row>
    <row r="538" spans="1:21" x14ac:dyDescent="0.35">
      <c r="A538" t="s">
        <v>229</v>
      </c>
      <c r="B538" t="s">
        <v>643</v>
      </c>
      <c r="C538" t="s">
        <v>54</v>
      </c>
      <c r="D538" t="s">
        <v>26</v>
      </c>
      <c r="E538" t="s">
        <v>15</v>
      </c>
      <c r="F538" t="s">
        <v>27</v>
      </c>
      <c r="G538" t="s">
        <v>50</v>
      </c>
      <c r="H538">
        <v>51</v>
      </c>
      <c r="I538" s="1">
        <v>39553</v>
      </c>
      <c r="J538" s="9">
        <f>DAY(TBL_Employees[[#This Row],[Hire Date]])</f>
        <v>15</v>
      </c>
      <c r="K538" s="9">
        <f>MONTH(TBL_Employees[[#This Row],[Hire Date]])</f>
        <v>4</v>
      </c>
      <c r="L538" s="9" t="str">
        <f>UPPER(TEXT(DATE(2025,TBL_Employees[[#This Row],[Month]],1), "mmm"))</f>
        <v>APR</v>
      </c>
      <c r="M538" s="11">
        <f>YEAR(TBL_Employees[[#This Row],[Hire Date]])</f>
        <v>2008</v>
      </c>
      <c r="N538" s="2">
        <v>86431</v>
      </c>
      <c r="O538" s="2" t="str">
        <f>IF(TBL_Employees[[#This Row],[ Annual Salary]]&lt;70000,"Low Income",IF(AND(TBL_Employees[[#This Row],[ Annual Salary]]&gt;=70000,TBL_Employees[[#This Row],[ Annual Salary]]&lt;=140000),"Middle Income","High Income" ))</f>
        <v>Middle Income</v>
      </c>
      <c r="P538" s="3">
        <v>0</v>
      </c>
      <c r="Q538" s="13">
        <f>TBL_Employees[[#This Row],[Bonus %]]*TBL_Employees[[#This Row],[ Annual Salary]]</f>
        <v>0</v>
      </c>
      <c r="R538" t="s">
        <v>18</v>
      </c>
      <c r="S538" t="s">
        <v>28</v>
      </c>
      <c r="T538" s="1" t="s">
        <v>20</v>
      </c>
      <c r="U538" t="str">
        <f>IF(TBL_Employees[[#This Row],[Exit Date]]="","Employed","Resign")</f>
        <v>Employed</v>
      </c>
    </row>
    <row r="539" spans="1:21" x14ac:dyDescent="0.35">
      <c r="A539" t="s">
        <v>390</v>
      </c>
      <c r="B539" t="s">
        <v>649</v>
      </c>
      <c r="C539" t="s">
        <v>87</v>
      </c>
      <c r="D539" t="s">
        <v>26</v>
      </c>
      <c r="E539" t="s">
        <v>15</v>
      </c>
      <c r="F539" t="s">
        <v>27</v>
      </c>
      <c r="G539" t="s">
        <v>23</v>
      </c>
      <c r="H539">
        <v>54</v>
      </c>
      <c r="I539" s="1">
        <v>41468</v>
      </c>
      <c r="J539" s="9">
        <f>DAY(TBL_Employees[[#This Row],[Hire Date]])</f>
        <v>13</v>
      </c>
      <c r="K539" s="9">
        <f>MONTH(TBL_Employees[[#This Row],[Hire Date]])</f>
        <v>7</v>
      </c>
      <c r="L539" s="9" t="str">
        <f>UPPER(TEXT(DATE(2025,TBL_Employees[[#This Row],[Month]],1), "mmm"))</f>
        <v>JUL</v>
      </c>
      <c r="M539" s="11">
        <f>YEAR(TBL_Employees[[#This Row],[Hire Date]])</f>
        <v>2013</v>
      </c>
      <c r="N539" s="2">
        <v>83639</v>
      </c>
      <c r="O539" s="2" t="str">
        <f>IF(TBL_Employees[[#This Row],[ Annual Salary]]&lt;70000,"Low Income",IF(AND(TBL_Employees[[#This Row],[ Annual Salary]]&gt;=70000,TBL_Employees[[#This Row],[ Annual Salary]]&lt;=140000),"Middle Income","High Income" ))</f>
        <v>Middle Income</v>
      </c>
      <c r="P539" s="3">
        <v>0</v>
      </c>
      <c r="Q539" s="13">
        <f>TBL_Employees[[#This Row],[Bonus %]]*TBL_Employees[[#This Row],[ Annual Salary]]</f>
        <v>0</v>
      </c>
      <c r="R539" t="s">
        <v>32</v>
      </c>
      <c r="S539" t="s">
        <v>59</v>
      </c>
      <c r="T539" s="1" t="s">
        <v>20</v>
      </c>
      <c r="U539" t="str">
        <f>IF(TBL_Employees[[#This Row],[Exit Date]]="","Employed","Resign")</f>
        <v>Employed</v>
      </c>
    </row>
    <row r="540" spans="1:21" x14ac:dyDescent="0.35">
      <c r="A540" t="s">
        <v>650</v>
      </c>
      <c r="B540" t="s">
        <v>651</v>
      </c>
      <c r="C540" t="s">
        <v>70</v>
      </c>
      <c r="D540" t="s">
        <v>26</v>
      </c>
      <c r="E540" t="s">
        <v>15</v>
      </c>
      <c r="F540" t="s">
        <v>16</v>
      </c>
      <c r="G540" t="s">
        <v>17</v>
      </c>
      <c r="H540">
        <v>54</v>
      </c>
      <c r="I540" s="1">
        <v>35933</v>
      </c>
      <c r="J540" s="9">
        <f>DAY(TBL_Employees[[#This Row],[Hire Date]])</f>
        <v>18</v>
      </c>
      <c r="K540" s="9">
        <f>MONTH(TBL_Employees[[#This Row],[Hire Date]])</f>
        <v>5</v>
      </c>
      <c r="L540" s="9" t="str">
        <f>UPPER(TEXT(DATE(2025,TBL_Employees[[#This Row],[Month]],1), "mmm"))</f>
        <v>MAY</v>
      </c>
      <c r="M540" s="11">
        <f>YEAR(TBL_Employees[[#This Row],[Hire Date]])</f>
        <v>1998</v>
      </c>
      <c r="N540" s="2">
        <v>68268</v>
      </c>
      <c r="O540" s="2" t="str">
        <f>IF(TBL_Employees[[#This Row],[ Annual Salary]]&lt;70000,"Low Income",IF(AND(TBL_Employees[[#This Row],[ Annual Salary]]&gt;=70000,TBL_Employees[[#This Row],[ Annual Salary]]&lt;=140000),"Middle Income","High Income" ))</f>
        <v>Low Income</v>
      </c>
      <c r="P540" s="3">
        <v>0</v>
      </c>
      <c r="Q540" s="13">
        <f>TBL_Employees[[#This Row],[Bonus %]]*TBL_Employees[[#This Row],[ Annual Salary]]</f>
        <v>0</v>
      </c>
      <c r="R540" t="s">
        <v>18</v>
      </c>
      <c r="S540" t="s">
        <v>38</v>
      </c>
      <c r="T540" s="1" t="s">
        <v>20</v>
      </c>
      <c r="U540" t="str">
        <f>IF(TBL_Employees[[#This Row],[Exit Date]]="","Employed","Resign")</f>
        <v>Employed</v>
      </c>
    </row>
    <row r="541" spans="1:21" x14ac:dyDescent="0.35">
      <c r="A541" t="s">
        <v>244</v>
      </c>
      <c r="B541" t="s">
        <v>657</v>
      </c>
      <c r="C541" t="s">
        <v>25</v>
      </c>
      <c r="D541" t="s">
        <v>26</v>
      </c>
      <c r="E541" t="s">
        <v>35</v>
      </c>
      <c r="F541" t="s">
        <v>16</v>
      </c>
      <c r="G541" t="s">
        <v>23</v>
      </c>
      <c r="H541">
        <v>62</v>
      </c>
      <c r="I541" s="1">
        <v>39887</v>
      </c>
      <c r="J541" s="9">
        <f>DAY(TBL_Employees[[#This Row],[Hire Date]])</f>
        <v>15</v>
      </c>
      <c r="K541" s="9">
        <f>MONTH(TBL_Employees[[#This Row],[Hire Date]])</f>
        <v>3</v>
      </c>
      <c r="L541" s="9" t="str">
        <f>UPPER(TEXT(DATE(2025,TBL_Employees[[#This Row],[Month]],1), "mmm"))</f>
        <v>MAR</v>
      </c>
      <c r="M541" s="11">
        <f>YEAR(TBL_Employees[[#This Row],[Hire Date]])</f>
        <v>2009</v>
      </c>
      <c r="N541" s="2">
        <v>82839</v>
      </c>
      <c r="O541" s="2" t="str">
        <f>IF(TBL_Employees[[#This Row],[ Annual Salary]]&lt;70000,"Low Income",IF(AND(TBL_Employees[[#This Row],[ Annual Salary]]&gt;=70000,TBL_Employees[[#This Row],[ Annual Salary]]&lt;=140000),"Middle Income","High Income" ))</f>
        <v>Middle Income</v>
      </c>
      <c r="P541" s="3">
        <v>0</v>
      </c>
      <c r="Q541" s="13">
        <f>TBL_Employees[[#This Row],[Bonus %]]*TBL_Employees[[#This Row],[ Annual Salary]]</f>
        <v>0</v>
      </c>
      <c r="R541" t="s">
        <v>18</v>
      </c>
      <c r="S541" t="s">
        <v>44</v>
      </c>
      <c r="T541" s="1" t="s">
        <v>20</v>
      </c>
      <c r="U541" t="str">
        <f>IF(TBL_Employees[[#This Row],[Exit Date]]="","Employed","Resign")</f>
        <v>Employed</v>
      </c>
    </row>
    <row r="542" spans="1:21" x14ac:dyDescent="0.35">
      <c r="A542" t="s">
        <v>658</v>
      </c>
      <c r="B542" t="s">
        <v>659</v>
      </c>
      <c r="C542" t="s">
        <v>70</v>
      </c>
      <c r="D542" t="s">
        <v>26</v>
      </c>
      <c r="E542" t="s">
        <v>43</v>
      </c>
      <c r="F542" t="s">
        <v>16</v>
      </c>
      <c r="G542" t="s">
        <v>17</v>
      </c>
      <c r="H542">
        <v>28</v>
      </c>
      <c r="I542" s="1">
        <v>44477</v>
      </c>
      <c r="J542" s="9">
        <f>DAY(TBL_Employees[[#This Row],[Hire Date]])</f>
        <v>8</v>
      </c>
      <c r="K542" s="9">
        <f>MONTH(TBL_Employees[[#This Row],[Hire Date]])</f>
        <v>10</v>
      </c>
      <c r="L542" s="9" t="str">
        <f>UPPER(TEXT(DATE(2025,TBL_Employees[[#This Row],[Month]],1), "mmm"))</f>
        <v>OCT</v>
      </c>
      <c r="M542" s="11">
        <f>YEAR(TBL_Employees[[#This Row],[Hire Date]])</f>
        <v>2021</v>
      </c>
      <c r="N542" s="2">
        <v>64475</v>
      </c>
      <c r="O542" s="2" t="str">
        <f>IF(TBL_Employees[[#This Row],[ Annual Salary]]&lt;70000,"Low Income",IF(AND(TBL_Employees[[#This Row],[ Annual Salary]]&gt;=70000,TBL_Employees[[#This Row],[ Annual Salary]]&lt;=140000),"Middle Income","High Income" ))</f>
        <v>Low Income</v>
      </c>
      <c r="P542" s="3">
        <v>0</v>
      </c>
      <c r="Q542" s="13">
        <f>TBL_Employees[[#This Row],[Bonus %]]*TBL_Employees[[#This Row],[ Annual Salary]]</f>
        <v>0</v>
      </c>
      <c r="R542" t="s">
        <v>18</v>
      </c>
      <c r="S542" t="s">
        <v>38</v>
      </c>
      <c r="T542" s="1" t="s">
        <v>20</v>
      </c>
      <c r="U542" t="str">
        <f>IF(TBL_Employees[[#This Row],[Exit Date]]="","Employed","Resign")</f>
        <v>Employed</v>
      </c>
    </row>
    <row r="543" spans="1:21" x14ac:dyDescent="0.35">
      <c r="A543" t="s">
        <v>660</v>
      </c>
      <c r="B543" t="s">
        <v>661</v>
      </c>
      <c r="C543" t="s">
        <v>70</v>
      </c>
      <c r="D543" t="s">
        <v>26</v>
      </c>
      <c r="E543" t="s">
        <v>35</v>
      </c>
      <c r="F543" t="s">
        <v>27</v>
      </c>
      <c r="G543" t="s">
        <v>23</v>
      </c>
      <c r="H543">
        <v>33</v>
      </c>
      <c r="I543" s="1">
        <v>44036</v>
      </c>
      <c r="J543" s="9">
        <f>DAY(TBL_Employees[[#This Row],[Hire Date]])</f>
        <v>24</v>
      </c>
      <c r="K543" s="9">
        <f>MONTH(TBL_Employees[[#This Row],[Hire Date]])</f>
        <v>7</v>
      </c>
      <c r="L543" s="9" t="str">
        <f>UPPER(TEXT(DATE(2025,TBL_Employees[[#This Row],[Month]],1), "mmm"))</f>
        <v>JUL</v>
      </c>
      <c r="M543" s="11">
        <f>YEAR(TBL_Employees[[#This Row],[Hire Date]])</f>
        <v>2020</v>
      </c>
      <c r="N543" s="2">
        <v>69453</v>
      </c>
      <c r="O543" s="2" t="str">
        <f>IF(TBL_Employees[[#This Row],[ Annual Salary]]&lt;70000,"Low Income",IF(AND(TBL_Employees[[#This Row],[ Annual Salary]]&gt;=70000,TBL_Employees[[#This Row],[ Annual Salary]]&lt;=140000),"Middle Income","High Income" ))</f>
        <v>Low Income</v>
      </c>
      <c r="P543" s="3">
        <v>0</v>
      </c>
      <c r="Q543" s="13">
        <f>TBL_Employees[[#This Row],[Bonus %]]*TBL_Employees[[#This Row],[ Annual Salary]]</f>
        <v>0</v>
      </c>
      <c r="R543" t="s">
        <v>32</v>
      </c>
      <c r="S543" t="s">
        <v>33</v>
      </c>
      <c r="T543" s="1" t="s">
        <v>20</v>
      </c>
      <c r="U543" t="str">
        <f>IF(TBL_Employees[[#This Row],[Exit Date]]="","Employed","Resign")</f>
        <v>Employed</v>
      </c>
    </row>
    <row r="544" spans="1:21" x14ac:dyDescent="0.35">
      <c r="A544" t="s">
        <v>662</v>
      </c>
      <c r="B544" t="s">
        <v>663</v>
      </c>
      <c r="C544" t="s">
        <v>61</v>
      </c>
      <c r="D544" t="s">
        <v>26</v>
      </c>
      <c r="E544" t="s">
        <v>31</v>
      </c>
      <c r="F544" t="s">
        <v>27</v>
      </c>
      <c r="G544" t="s">
        <v>17</v>
      </c>
      <c r="H544">
        <v>32</v>
      </c>
      <c r="I544" s="1">
        <v>41642</v>
      </c>
      <c r="J544" s="9">
        <f>DAY(TBL_Employees[[#This Row],[Hire Date]])</f>
        <v>3</v>
      </c>
      <c r="K544" s="9">
        <f>MONTH(TBL_Employees[[#This Row],[Hire Date]])</f>
        <v>1</v>
      </c>
      <c r="L544" s="9" t="str">
        <f>UPPER(TEXT(DATE(2025,TBL_Employees[[#This Row],[Month]],1), "mmm"))</f>
        <v>JAN</v>
      </c>
      <c r="M544" s="11">
        <f>YEAR(TBL_Employees[[#This Row],[Hire Date]])</f>
        <v>2014</v>
      </c>
      <c r="N544" s="2">
        <v>127148</v>
      </c>
      <c r="O544" s="2" t="str">
        <f>IF(TBL_Employees[[#This Row],[ Annual Salary]]&lt;70000,"Low Income",IF(AND(TBL_Employees[[#This Row],[ Annual Salary]]&gt;=70000,TBL_Employees[[#This Row],[ Annual Salary]]&lt;=140000),"Middle Income","High Income" ))</f>
        <v>Middle Income</v>
      </c>
      <c r="P544" s="3">
        <v>0.1</v>
      </c>
      <c r="Q544" s="13">
        <f>TBL_Employees[[#This Row],[Bonus %]]*TBL_Employees[[#This Row],[ Annual Salary]]</f>
        <v>12714.800000000001</v>
      </c>
      <c r="R544" t="s">
        <v>18</v>
      </c>
      <c r="S544" t="s">
        <v>44</v>
      </c>
      <c r="T544" s="1" t="s">
        <v>20</v>
      </c>
      <c r="U544" t="str">
        <f>IF(TBL_Employees[[#This Row],[Exit Date]]="","Employed","Resign")</f>
        <v>Employed</v>
      </c>
    </row>
    <row r="545" spans="1:21" x14ac:dyDescent="0.35">
      <c r="A545" t="s">
        <v>673</v>
      </c>
      <c r="B545" t="s">
        <v>674</v>
      </c>
      <c r="C545" t="s">
        <v>25</v>
      </c>
      <c r="D545" t="s">
        <v>26</v>
      </c>
      <c r="E545" t="s">
        <v>35</v>
      </c>
      <c r="F545" t="s">
        <v>27</v>
      </c>
      <c r="G545" t="s">
        <v>50</v>
      </c>
      <c r="H545">
        <v>47</v>
      </c>
      <c r="I545" s="1">
        <v>36233</v>
      </c>
      <c r="J545" s="9">
        <f>DAY(TBL_Employees[[#This Row],[Hire Date]])</f>
        <v>14</v>
      </c>
      <c r="K545" s="9">
        <f>MONTH(TBL_Employees[[#This Row],[Hire Date]])</f>
        <v>3</v>
      </c>
      <c r="L545" s="9" t="str">
        <f>UPPER(TEXT(DATE(2025,TBL_Employees[[#This Row],[Month]],1), "mmm"))</f>
        <v>MAR</v>
      </c>
      <c r="M545" s="11">
        <f>YEAR(TBL_Employees[[#This Row],[Hire Date]])</f>
        <v>1999</v>
      </c>
      <c r="N545" s="2">
        <v>92897</v>
      </c>
      <c r="O545" s="2" t="str">
        <f>IF(TBL_Employees[[#This Row],[ Annual Salary]]&lt;70000,"Low Income",IF(AND(TBL_Employees[[#This Row],[ Annual Salary]]&gt;=70000,TBL_Employees[[#This Row],[ Annual Salary]]&lt;=140000),"Middle Income","High Income" ))</f>
        <v>Middle Income</v>
      </c>
      <c r="P545" s="3">
        <v>0</v>
      </c>
      <c r="Q545" s="13">
        <f>TBL_Employees[[#This Row],[Bonus %]]*TBL_Employees[[#This Row],[ Annual Salary]]</f>
        <v>0</v>
      </c>
      <c r="R545" t="s">
        <v>51</v>
      </c>
      <c r="S545" t="s">
        <v>52</v>
      </c>
      <c r="T545" s="1" t="s">
        <v>20</v>
      </c>
      <c r="U545" t="str">
        <f>IF(TBL_Employees[[#This Row],[Exit Date]]="","Employed","Resign")</f>
        <v>Employed</v>
      </c>
    </row>
    <row r="546" spans="1:21" x14ac:dyDescent="0.35">
      <c r="A546" t="s">
        <v>684</v>
      </c>
      <c r="B546" t="s">
        <v>685</v>
      </c>
      <c r="C546" t="s">
        <v>54</v>
      </c>
      <c r="D546" t="s">
        <v>26</v>
      </c>
      <c r="E546" t="s">
        <v>15</v>
      </c>
      <c r="F546" t="s">
        <v>27</v>
      </c>
      <c r="G546" t="s">
        <v>23</v>
      </c>
      <c r="H546">
        <v>46</v>
      </c>
      <c r="I546" s="1">
        <v>44495</v>
      </c>
      <c r="J546" s="9">
        <f>DAY(TBL_Employees[[#This Row],[Hire Date]])</f>
        <v>26</v>
      </c>
      <c r="K546" s="9">
        <f>MONTH(TBL_Employees[[#This Row],[Hire Date]])</f>
        <v>10</v>
      </c>
      <c r="L546" s="9" t="str">
        <f>UPPER(TEXT(DATE(2025,TBL_Employees[[#This Row],[Month]],1), "mmm"))</f>
        <v>OCT</v>
      </c>
      <c r="M546" s="11">
        <f>YEAR(TBL_Employees[[#This Row],[Hire Date]])</f>
        <v>2021</v>
      </c>
      <c r="N546" s="2">
        <v>94790</v>
      </c>
      <c r="O546" s="2" t="str">
        <f>IF(TBL_Employees[[#This Row],[ Annual Salary]]&lt;70000,"Low Income",IF(AND(TBL_Employees[[#This Row],[ Annual Salary]]&gt;=70000,TBL_Employees[[#This Row],[ Annual Salary]]&lt;=140000),"Middle Income","High Income" ))</f>
        <v>Middle Income</v>
      </c>
      <c r="P546" s="3">
        <v>0</v>
      </c>
      <c r="Q546" s="13">
        <f>TBL_Employees[[#This Row],[Bonus %]]*TBL_Employees[[#This Row],[ Annual Salary]]</f>
        <v>0</v>
      </c>
      <c r="R546" t="s">
        <v>32</v>
      </c>
      <c r="S546" t="s">
        <v>79</v>
      </c>
      <c r="T546" s="1" t="s">
        <v>20</v>
      </c>
      <c r="U546" t="str">
        <f>IF(TBL_Employees[[#This Row],[Exit Date]]="","Employed","Resign")</f>
        <v>Employed</v>
      </c>
    </row>
    <row r="547" spans="1:21" x14ac:dyDescent="0.35">
      <c r="A547" t="s">
        <v>688</v>
      </c>
      <c r="B547" t="s">
        <v>689</v>
      </c>
      <c r="C547" t="s">
        <v>61</v>
      </c>
      <c r="D547" t="s">
        <v>26</v>
      </c>
      <c r="E547" t="s">
        <v>43</v>
      </c>
      <c r="F547" t="s">
        <v>27</v>
      </c>
      <c r="G547" t="s">
        <v>50</v>
      </c>
      <c r="H547">
        <v>53</v>
      </c>
      <c r="I547" s="1">
        <v>39021</v>
      </c>
      <c r="J547" s="9">
        <f>DAY(TBL_Employees[[#This Row],[Hire Date]])</f>
        <v>31</v>
      </c>
      <c r="K547" s="9">
        <f>MONTH(TBL_Employees[[#This Row],[Hire Date]])</f>
        <v>10</v>
      </c>
      <c r="L547" s="9" t="str">
        <f>UPPER(TEXT(DATE(2025,TBL_Employees[[#This Row],[Month]],1), "mmm"))</f>
        <v>OCT</v>
      </c>
      <c r="M547" s="11">
        <f>YEAR(TBL_Employees[[#This Row],[Hire Date]])</f>
        <v>2006</v>
      </c>
      <c r="N547" s="2">
        <v>120128</v>
      </c>
      <c r="O547" s="2" t="str">
        <f>IF(TBL_Employees[[#This Row],[ Annual Salary]]&lt;70000,"Low Income",IF(AND(TBL_Employees[[#This Row],[ Annual Salary]]&gt;=70000,TBL_Employees[[#This Row],[ Annual Salary]]&lt;=140000),"Middle Income","High Income" ))</f>
        <v>Middle Income</v>
      </c>
      <c r="P547" s="3">
        <v>0.1</v>
      </c>
      <c r="Q547" s="13">
        <f>TBL_Employees[[#This Row],[Bonus %]]*TBL_Employees[[#This Row],[ Annual Salary]]</f>
        <v>12012.800000000001</v>
      </c>
      <c r="R547" t="s">
        <v>18</v>
      </c>
      <c r="S547" t="s">
        <v>24</v>
      </c>
      <c r="T547" s="1" t="s">
        <v>20</v>
      </c>
      <c r="U547" t="str">
        <f>IF(TBL_Employees[[#This Row],[Exit Date]]="","Employed","Resign")</f>
        <v>Employed</v>
      </c>
    </row>
    <row r="548" spans="1:21" x14ac:dyDescent="0.35">
      <c r="A548" t="s">
        <v>698</v>
      </c>
      <c r="B548" t="s">
        <v>699</v>
      </c>
      <c r="C548" t="s">
        <v>72</v>
      </c>
      <c r="D548" t="s">
        <v>26</v>
      </c>
      <c r="E548" t="s">
        <v>35</v>
      </c>
      <c r="F548" t="s">
        <v>16</v>
      </c>
      <c r="G548" t="s">
        <v>17</v>
      </c>
      <c r="H548">
        <v>54</v>
      </c>
      <c r="I548" s="1">
        <v>42731</v>
      </c>
      <c r="J548" s="9">
        <f>DAY(TBL_Employees[[#This Row],[Hire Date]])</f>
        <v>27</v>
      </c>
      <c r="K548" s="9">
        <f>MONTH(TBL_Employees[[#This Row],[Hire Date]])</f>
        <v>12</v>
      </c>
      <c r="L548" s="9" t="str">
        <f>UPPER(TEXT(DATE(2025,TBL_Employees[[#This Row],[Month]],1), "mmm"))</f>
        <v>DEC</v>
      </c>
      <c r="M548" s="11">
        <f>YEAR(TBL_Employees[[#This Row],[Hire Date]])</f>
        <v>2016</v>
      </c>
      <c r="N548" s="2">
        <v>41673</v>
      </c>
      <c r="O548" s="2" t="str">
        <f>IF(TBL_Employees[[#This Row],[ Annual Salary]]&lt;70000,"Low Income",IF(AND(TBL_Employees[[#This Row],[ Annual Salary]]&gt;=70000,TBL_Employees[[#This Row],[ Annual Salary]]&lt;=140000),"Middle Income","High Income" ))</f>
        <v>Low Income</v>
      </c>
      <c r="P548" s="3">
        <v>0</v>
      </c>
      <c r="Q548" s="13">
        <f>TBL_Employees[[#This Row],[Bonus %]]*TBL_Employees[[#This Row],[ Annual Salary]]</f>
        <v>0</v>
      </c>
      <c r="R548" t="s">
        <v>18</v>
      </c>
      <c r="S548" t="s">
        <v>44</v>
      </c>
      <c r="T548" s="1" t="s">
        <v>20</v>
      </c>
      <c r="U548" t="str">
        <f>IF(TBL_Employees[[#This Row],[Exit Date]]="","Employed","Resign")</f>
        <v>Employed</v>
      </c>
    </row>
    <row r="549" spans="1:21" x14ac:dyDescent="0.35">
      <c r="A549" t="s">
        <v>703</v>
      </c>
      <c r="B549" t="s">
        <v>704</v>
      </c>
      <c r="C549" t="s">
        <v>34</v>
      </c>
      <c r="D549" t="s">
        <v>26</v>
      </c>
      <c r="E549" t="s">
        <v>35</v>
      </c>
      <c r="F549" t="s">
        <v>16</v>
      </c>
      <c r="G549" t="s">
        <v>23</v>
      </c>
      <c r="H549">
        <v>50</v>
      </c>
      <c r="I549" s="1">
        <v>36914</v>
      </c>
      <c r="J549" s="9">
        <f>DAY(TBL_Employees[[#This Row],[Hire Date]])</f>
        <v>23</v>
      </c>
      <c r="K549" s="9">
        <f>MONTH(TBL_Employees[[#This Row],[Hire Date]])</f>
        <v>1</v>
      </c>
      <c r="L549" s="9" t="str">
        <f>UPPER(TEXT(DATE(2025,TBL_Employees[[#This Row],[Month]],1), "mmm"))</f>
        <v>JAN</v>
      </c>
      <c r="M549" s="11">
        <f>YEAR(TBL_Employees[[#This Row],[Hire Date]])</f>
        <v>2001</v>
      </c>
      <c r="N549" s="2">
        <v>97537</v>
      </c>
      <c r="O549" s="2" t="str">
        <f>IF(TBL_Employees[[#This Row],[ Annual Salary]]&lt;70000,"Low Income",IF(AND(TBL_Employees[[#This Row],[ Annual Salary]]&gt;=70000,TBL_Employees[[#This Row],[ Annual Salary]]&lt;=140000),"Middle Income","High Income" ))</f>
        <v>Middle Income</v>
      </c>
      <c r="P549" s="3">
        <v>0</v>
      </c>
      <c r="Q549" s="13">
        <f>TBL_Employees[[#This Row],[Bonus %]]*TBL_Employees[[#This Row],[ Annual Salary]]</f>
        <v>0</v>
      </c>
      <c r="R549" t="s">
        <v>32</v>
      </c>
      <c r="S549" t="s">
        <v>33</v>
      </c>
      <c r="T549" s="1" t="s">
        <v>20</v>
      </c>
      <c r="U549" t="str">
        <f>IF(TBL_Employees[[#This Row],[Exit Date]]="","Employed","Resign")</f>
        <v>Employed</v>
      </c>
    </row>
    <row r="550" spans="1:21" x14ac:dyDescent="0.35">
      <c r="A550" t="s">
        <v>404</v>
      </c>
      <c r="B550" t="s">
        <v>705</v>
      </c>
      <c r="C550" t="s">
        <v>90</v>
      </c>
      <c r="D550" t="s">
        <v>26</v>
      </c>
      <c r="E550" t="s">
        <v>15</v>
      </c>
      <c r="F550" t="s">
        <v>27</v>
      </c>
      <c r="G550" t="s">
        <v>23</v>
      </c>
      <c r="H550">
        <v>31</v>
      </c>
      <c r="I550" s="1">
        <v>44086</v>
      </c>
      <c r="J550" s="9">
        <f>DAY(TBL_Employees[[#This Row],[Hire Date]])</f>
        <v>12</v>
      </c>
      <c r="K550" s="9">
        <f>MONTH(TBL_Employees[[#This Row],[Hire Date]])</f>
        <v>9</v>
      </c>
      <c r="L550" s="9" t="str">
        <f>UPPER(TEXT(DATE(2025,TBL_Employees[[#This Row],[Month]],1), "mmm"))</f>
        <v>SEP</v>
      </c>
      <c r="M550" s="11">
        <f>YEAR(TBL_Employees[[#This Row],[Hire Date]])</f>
        <v>2020</v>
      </c>
      <c r="N550" s="2">
        <v>96567</v>
      </c>
      <c r="O550" s="2" t="str">
        <f>IF(TBL_Employees[[#This Row],[ Annual Salary]]&lt;70000,"Low Income",IF(AND(TBL_Employees[[#This Row],[ Annual Salary]]&gt;=70000,TBL_Employees[[#This Row],[ Annual Salary]]&lt;=140000),"Middle Income","High Income" ))</f>
        <v>Middle Income</v>
      </c>
      <c r="P550" s="3">
        <v>0</v>
      </c>
      <c r="Q550" s="13">
        <f>TBL_Employees[[#This Row],[Bonus %]]*TBL_Employees[[#This Row],[ Annual Salary]]</f>
        <v>0</v>
      </c>
      <c r="R550" t="s">
        <v>32</v>
      </c>
      <c r="S550" t="s">
        <v>73</v>
      </c>
      <c r="T550" s="1" t="s">
        <v>20</v>
      </c>
      <c r="U550" t="str">
        <f>IF(TBL_Employees[[#This Row],[Exit Date]]="","Employed","Resign")</f>
        <v>Employed</v>
      </c>
    </row>
    <row r="551" spans="1:21" x14ac:dyDescent="0.35">
      <c r="A551" t="s">
        <v>444</v>
      </c>
      <c r="B551" t="s">
        <v>706</v>
      </c>
      <c r="C551" t="s">
        <v>75</v>
      </c>
      <c r="D551" t="s">
        <v>26</v>
      </c>
      <c r="E551" t="s">
        <v>43</v>
      </c>
      <c r="F551" t="s">
        <v>27</v>
      </c>
      <c r="G551" t="s">
        <v>23</v>
      </c>
      <c r="H551">
        <v>47</v>
      </c>
      <c r="I551" s="1">
        <v>36229</v>
      </c>
      <c r="J551" s="9">
        <f>DAY(TBL_Employees[[#This Row],[Hire Date]])</f>
        <v>10</v>
      </c>
      <c r="K551" s="9">
        <f>MONTH(TBL_Employees[[#This Row],[Hire Date]])</f>
        <v>3</v>
      </c>
      <c r="L551" s="9" t="str">
        <f>UPPER(TEXT(DATE(2025,TBL_Employees[[#This Row],[Month]],1), "mmm"))</f>
        <v>MAR</v>
      </c>
      <c r="M551" s="11">
        <f>YEAR(TBL_Employees[[#This Row],[Hire Date]])</f>
        <v>1999</v>
      </c>
      <c r="N551" s="2">
        <v>49404</v>
      </c>
      <c r="O551" s="2" t="str">
        <f>IF(TBL_Employees[[#This Row],[ Annual Salary]]&lt;70000,"Low Income",IF(AND(TBL_Employees[[#This Row],[ Annual Salary]]&gt;=70000,TBL_Employees[[#This Row],[ Annual Salary]]&lt;=140000),"Middle Income","High Income" ))</f>
        <v>Low Income</v>
      </c>
      <c r="P551" s="3">
        <v>0</v>
      </c>
      <c r="Q551" s="13">
        <f>TBL_Employees[[#This Row],[Bonus %]]*TBL_Employees[[#This Row],[ Annual Salary]]</f>
        <v>0</v>
      </c>
      <c r="R551" t="s">
        <v>32</v>
      </c>
      <c r="S551" t="s">
        <v>59</v>
      </c>
      <c r="T551" s="1" t="s">
        <v>20</v>
      </c>
      <c r="U551" t="str">
        <f>IF(TBL_Employees[[#This Row],[Exit Date]]="","Employed","Resign")</f>
        <v>Employed</v>
      </c>
    </row>
    <row r="552" spans="1:21" x14ac:dyDescent="0.35">
      <c r="A552" t="s">
        <v>707</v>
      </c>
      <c r="B552" t="s">
        <v>708</v>
      </c>
      <c r="C552" t="s">
        <v>90</v>
      </c>
      <c r="D552" t="s">
        <v>26</v>
      </c>
      <c r="E552" t="s">
        <v>15</v>
      </c>
      <c r="F552" t="s">
        <v>27</v>
      </c>
      <c r="G552" t="s">
        <v>50</v>
      </c>
      <c r="H552">
        <v>29</v>
      </c>
      <c r="I552" s="1">
        <v>43753</v>
      </c>
      <c r="J552" s="9">
        <f>DAY(TBL_Employees[[#This Row],[Hire Date]])</f>
        <v>15</v>
      </c>
      <c r="K552" s="9">
        <f>MONTH(TBL_Employees[[#This Row],[Hire Date]])</f>
        <v>10</v>
      </c>
      <c r="L552" s="9" t="str">
        <f>UPPER(TEXT(DATE(2025,TBL_Employees[[#This Row],[Month]],1), "mmm"))</f>
        <v>OCT</v>
      </c>
      <c r="M552" s="11">
        <f>YEAR(TBL_Employees[[#This Row],[Hire Date]])</f>
        <v>2019</v>
      </c>
      <c r="N552" s="2">
        <v>66819</v>
      </c>
      <c r="O552" s="2" t="str">
        <f>IF(TBL_Employees[[#This Row],[ Annual Salary]]&lt;70000,"Low Income",IF(AND(TBL_Employees[[#This Row],[ Annual Salary]]&gt;=70000,TBL_Employees[[#This Row],[ Annual Salary]]&lt;=140000),"Middle Income","High Income" ))</f>
        <v>Low Income</v>
      </c>
      <c r="P552" s="3">
        <v>0</v>
      </c>
      <c r="Q552" s="13">
        <f>TBL_Employees[[#This Row],[Bonus %]]*TBL_Employees[[#This Row],[ Annual Salary]]</f>
        <v>0</v>
      </c>
      <c r="R552" t="s">
        <v>51</v>
      </c>
      <c r="S552" t="s">
        <v>65</v>
      </c>
      <c r="T552" s="1" t="s">
        <v>20</v>
      </c>
      <c r="U552" t="str">
        <f>IF(TBL_Employees[[#This Row],[Exit Date]]="","Employed","Resign")</f>
        <v>Employed</v>
      </c>
    </row>
    <row r="553" spans="1:21" x14ac:dyDescent="0.35">
      <c r="A553" t="s">
        <v>719</v>
      </c>
      <c r="B553" t="s">
        <v>720</v>
      </c>
      <c r="C553" t="s">
        <v>81</v>
      </c>
      <c r="D553" t="s">
        <v>26</v>
      </c>
      <c r="E553" t="s">
        <v>35</v>
      </c>
      <c r="F553" t="s">
        <v>27</v>
      </c>
      <c r="G553" t="s">
        <v>46</v>
      </c>
      <c r="H553">
        <v>54</v>
      </c>
      <c r="I553" s="1">
        <v>40540</v>
      </c>
      <c r="J553" s="9">
        <f>DAY(TBL_Employees[[#This Row],[Hire Date]])</f>
        <v>28</v>
      </c>
      <c r="K553" s="9">
        <f>MONTH(TBL_Employees[[#This Row],[Hire Date]])</f>
        <v>12</v>
      </c>
      <c r="L553" s="9" t="str">
        <f>UPPER(TEXT(DATE(2025,TBL_Employees[[#This Row],[Month]],1), "mmm"))</f>
        <v>DEC</v>
      </c>
      <c r="M553" s="11">
        <f>YEAR(TBL_Employees[[#This Row],[Hire Date]])</f>
        <v>2010</v>
      </c>
      <c r="N553" s="2">
        <v>64417</v>
      </c>
      <c r="O553" s="2" t="str">
        <f>IF(TBL_Employees[[#This Row],[ Annual Salary]]&lt;70000,"Low Income",IF(AND(TBL_Employees[[#This Row],[ Annual Salary]]&gt;=70000,TBL_Employees[[#This Row],[ Annual Salary]]&lt;=140000),"Middle Income","High Income" ))</f>
        <v>Low Income</v>
      </c>
      <c r="P553" s="3">
        <v>0</v>
      </c>
      <c r="Q553" s="13">
        <f>TBL_Employees[[#This Row],[Bonus %]]*TBL_Employees[[#This Row],[ Annual Salary]]</f>
        <v>0</v>
      </c>
      <c r="R553" t="s">
        <v>18</v>
      </c>
      <c r="S553" t="s">
        <v>28</v>
      </c>
      <c r="T553" s="1" t="s">
        <v>20</v>
      </c>
      <c r="U553" t="str">
        <f>IF(TBL_Employees[[#This Row],[Exit Date]]="","Employed","Resign")</f>
        <v>Employed</v>
      </c>
    </row>
    <row r="554" spans="1:21" x14ac:dyDescent="0.35">
      <c r="A554" t="s">
        <v>726</v>
      </c>
      <c r="B554" t="s">
        <v>727</v>
      </c>
      <c r="C554" t="s">
        <v>81</v>
      </c>
      <c r="D554" t="s">
        <v>26</v>
      </c>
      <c r="E554" t="s">
        <v>35</v>
      </c>
      <c r="F554" t="s">
        <v>16</v>
      </c>
      <c r="G554" t="s">
        <v>50</v>
      </c>
      <c r="H554">
        <v>36</v>
      </c>
      <c r="I554" s="1">
        <v>43818</v>
      </c>
      <c r="J554" s="9">
        <f>DAY(TBL_Employees[[#This Row],[Hire Date]])</f>
        <v>19</v>
      </c>
      <c r="K554" s="9">
        <f>MONTH(TBL_Employees[[#This Row],[Hire Date]])</f>
        <v>12</v>
      </c>
      <c r="L554" s="9" t="str">
        <f>UPPER(TEXT(DATE(2025,TBL_Employees[[#This Row],[Month]],1), "mmm"))</f>
        <v>DEC</v>
      </c>
      <c r="M554" s="11">
        <f>YEAR(TBL_Employees[[#This Row],[Hire Date]])</f>
        <v>2019</v>
      </c>
      <c r="N554" s="2">
        <v>91954</v>
      </c>
      <c r="O554" s="2" t="str">
        <f>IF(TBL_Employees[[#This Row],[ Annual Salary]]&lt;70000,"Low Income",IF(AND(TBL_Employees[[#This Row],[ Annual Salary]]&gt;=70000,TBL_Employees[[#This Row],[ Annual Salary]]&lt;=140000),"Middle Income","High Income" ))</f>
        <v>Middle Income</v>
      </c>
      <c r="P554" s="3">
        <v>0</v>
      </c>
      <c r="Q554" s="13">
        <f>TBL_Employees[[#This Row],[Bonus %]]*TBL_Employees[[#This Row],[ Annual Salary]]</f>
        <v>0</v>
      </c>
      <c r="R554" t="s">
        <v>18</v>
      </c>
      <c r="S554" t="s">
        <v>28</v>
      </c>
      <c r="T554" s="1" t="s">
        <v>20</v>
      </c>
      <c r="U554" t="str">
        <f>IF(TBL_Employees[[#This Row],[Exit Date]]="","Employed","Resign")</f>
        <v>Employed</v>
      </c>
    </row>
    <row r="555" spans="1:21" x14ac:dyDescent="0.35">
      <c r="A555" t="s">
        <v>331</v>
      </c>
      <c r="B555" t="s">
        <v>730</v>
      </c>
      <c r="C555" t="s">
        <v>97</v>
      </c>
      <c r="D555" t="s">
        <v>26</v>
      </c>
      <c r="E555" t="s">
        <v>35</v>
      </c>
      <c r="F555" t="s">
        <v>27</v>
      </c>
      <c r="G555" t="s">
        <v>50</v>
      </c>
      <c r="H555">
        <v>29</v>
      </c>
      <c r="I555" s="1">
        <v>42866</v>
      </c>
      <c r="J555" s="9">
        <f>DAY(TBL_Employees[[#This Row],[Hire Date]])</f>
        <v>11</v>
      </c>
      <c r="K555" s="9">
        <f>MONTH(TBL_Employees[[#This Row],[Hire Date]])</f>
        <v>5</v>
      </c>
      <c r="L555" s="9" t="str">
        <f>UPPER(TEXT(DATE(2025,TBL_Employees[[#This Row],[Month]],1), "mmm"))</f>
        <v>MAY</v>
      </c>
      <c r="M555" s="11">
        <f>YEAR(TBL_Employees[[#This Row],[Hire Date]])</f>
        <v>2017</v>
      </c>
      <c r="N555" s="2">
        <v>87536</v>
      </c>
      <c r="O555" s="2" t="str">
        <f>IF(TBL_Employees[[#This Row],[ Annual Salary]]&lt;70000,"Low Income",IF(AND(TBL_Employees[[#This Row],[ Annual Salary]]&gt;=70000,TBL_Employees[[#This Row],[ Annual Salary]]&lt;=140000),"Middle Income","High Income" ))</f>
        <v>Middle Income</v>
      </c>
      <c r="P555" s="3">
        <v>0</v>
      </c>
      <c r="Q555" s="13">
        <f>TBL_Employees[[#This Row],[Bonus %]]*TBL_Employees[[#This Row],[ Annual Salary]]</f>
        <v>0</v>
      </c>
      <c r="R555" t="s">
        <v>18</v>
      </c>
      <c r="S555" t="s">
        <v>62</v>
      </c>
      <c r="T555" s="1" t="s">
        <v>20</v>
      </c>
      <c r="U555" t="str">
        <f>IF(TBL_Employees[[#This Row],[Exit Date]]="","Employed","Resign")</f>
        <v>Employed</v>
      </c>
    </row>
    <row r="556" spans="1:21" x14ac:dyDescent="0.35">
      <c r="A556" t="s">
        <v>737</v>
      </c>
      <c r="B556" t="s">
        <v>161</v>
      </c>
      <c r="C556" t="s">
        <v>88</v>
      </c>
      <c r="D556" t="s">
        <v>26</v>
      </c>
      <c r="E556" t="s">
        <v>31</v>
      </c>
      <c r="F556" t="s">
        <v>27</v>
      </c>
      <c r="G556" t="s">
        <v>17</v>
      </c>
      <c r="H556">
        <v>58</v>
      </c>
      <c r="I556" s="1">
        <v>34176</v>
      </c>
      <c r="J556" s="9">
        <f>DAY(TBL_Employees[[#This Row],[Hire Date]])</f>
        <v>26</v>
      </c>
      <c r="K556" s="9">
        <f>MONTH(TBL_Employees[[#This Row],[Hire Date]])</f>
        <v>7</v>
      </c>
      <c r="L556" s="9" t="str">
        <f>UPPER(TEXT(DATE(2025,TBL_Employees[[#This Row],[Month]],1), "mmm"))</f>
        <v>JUL</v>
      </c>
      <c r="M556" s="11">
        <f>YEAR(TBL_Employees[[#This Row],[Hire Date]])</f>
        <v>1993</v>
      </c>
      <c r="N556" s="2">
        <v>69260</v>
      </c>
      <c r="O556" s="2" t="str">
        <f>IF(TBL_Employees[[#This Row],[ Annual Salary]]&lt;70000,"Low Income",IF(AND(TBL_Employees[[#This Row],[ Annual Salary]]&gt;=70000,TBL_Employees[[#This Row],[ Annual Salary]]&lt;=140000),"Middle Income","High Income" ))</f>
        <v>Low Income</v>
      </c>
      <c r="P556" s="3">
        <v>0</v>
      </c>
      <c r="Q556" s="13">
        <f>TBL_Employees[[#This Row],[Bonus %]]*TBL_Employees[[#This Row],[ Annual Salary]]</f>
        <v>0</v>
      </c>
      <c r="R556" t="s">
        <v>18</v>
      </c>
      <c r="S556" t="s">
        <v>38</v>
      </c>
      <c r="T556" s="1" t="s">
        <v>20</v>
      </c>
      <c r="U556" t="str">
        <f>IF(TBL_Employees[[#This Row],[Exit Date]]="","Employed","Resign")</f>
        <v>Employed</v>
      </c>
    </row>
    <row r="557" spans="1:21" x14ac:dyDescent="0.35">
      <c r="A557" t="s">
        <v>751</v>
      </c>
      <c r="B557" t="s">
        <v>752</v>
      </c>
      <c r="C557" t="s">
        <v>61</v>
      </c>
      <c r="D557" t="s">
        <v>26</v>
      </c>
      <c r="E557" t="s">
        <v>31</v>
      </c>
      <c r="F557" t="s">
        <v>27</v>
      </c>
      <c r="G557" t="s">
        <v>23</v>
      </c>
      <c r="H557">
        <v>51</v>
      </c>
      <c r="I557" s="1">
        <v>34388</v>
      </c>
      <c r="J557" s="9">
        <f>DAY(TBL_Employees[[#This Row],[Hire Date]])</f>
        <v>23</v>
      </c>
      <c r="K557" s="9">
        <f>MONTH(TBL_Employees[[#This Row],[Hire Date]])</f>
        <v>2</v>
      </c>
      <c r="L557" s="9" t="str">
        <f>UPPER(TEXT(DATE(2025,TBL_Employees[[#This Row],[Month]],1), "mmm"))</f>
        <v>FEB</v>
      </c>
      <c r="M557" s="11">
        <f>YEAR(TBL_Employees[[#This Row],[Hire Date]])</f>
        <v>1994</v>
      </c>
      <c r="N557" s="2">
        <v>122802</v>
      </c>
      <c r="O557" s="2" t="str">
        <f>IF(TBL_Employees[[#This Row],[ Annual Salary]]&lt;70000,"Low Income",IF(AND(TBL_Employees[[#This Row],[ Annual Salary]]&gt;=70000,TBL_Employees[[#This Row],[ Annual Salary]]&lt;=140000),"Middle Income","High Income" ))</f>
        <v>Middle Income</v>
      </c>
      <c r="P557" s="3">
        <v>0.05</v>
      </c>
      <c r="Q557" s="13">
        <f>TBL_Employees[[#This Row],[Bonus %]]*TBL_Employees[[#This Row],[ Annual Salary]]</f>
        <v>6140.1</v>
      </c>
      <c r="R557" t="s">
        <v>32</v>
      </c>
      <c r="S557" t="s">
        <v>73</v>
      </c>
      <c r="T557" s="1" t="s">
        <v>20</v>
      </c>
      <c r="U557" t="str">
        <f>IF(TBL_Employees[[#This Row],[Exit Date]]="","Employed","Resign")</f>
        <v>Employed</v>
      </c>
    </row>
    <row r="558" spans="1:21" x14ac:dyDescent="0.35">
      <c r="A558" t="s">
        <v>763</v>
      </c>
      <c r="B558" t="s">
        <v>764</v>
      </c>
      <c r="C558" t="s">
        <v>81</v>
      </c>
      <c r="D558" t="s">
        <v>26</v>
      </c>
      <c r="E558" t="s">
        <v>35</v>
      </c>
      <c r="F558" t="s">
        <v>16</v>
      </c>
      <c r="G558" t="s">
        <v>23</v>
      </c>
      <c r="H558">
        <v>48</v>
      </c>
      <c r="I558" s="1">
        <v>37855</v>
      </c>
      <c r="J558" s="9">
        <f>DAY(TBL_Employees[[#This Row],[Hire Date]])</f>
        <v>22</v>
      </c>
      <c r="K558" s="9">
        <f>MONTH(TBL_Employees[[#This Row],[Hire Date]])</f>
        <v>8</v>
      </c>
      <c r="L558" s="9" t="str">
        <f>UPPER(TEXT(DATE(2025,TBL_Employees[[#This Row],[Month]],1), "mmm"))</f>
        <v>AUG</v>
      </c>
      <c r="M558" s="11">
        <f>YEAR(TBL_Employees[[#This Row],[Hire Date]])</f>
        <v>2003</v>
      </c>
      <c r="N558" s="2">
        <v>82017</v>
      </c>
      <c r="O558" s="2" t="str">
        <f>IF(TBL_Employees[[#This Row],[ Annual Salary]]&lt;70000,"Low Income",IF(AND(TBL_Employees[[#This Row],[ Annual Salary]]&gt;=70000,TBL_Employees[[#This Row],[ Annual Salary]]&lt;=140000),"Middle Income","High Income" ))</f>
        <v>Middle Income</v>
      </c>
      <c r="P558" s="3">
        <v>0</v>
      </c>
      <c r="Q558" s="13">
        <f>TBL_Employees[[#This Row],[Bonus %]]*TBL_Employees[[#This Row],[ Annual Salary]]</f>
        <v>0</v>
      </c>
      <c r="R558" t="s">
        <v>32</v>
      </c>
      <c r="S558" t="s">
        <v>59</v>
      </c>
      <c r="T558" s="1" t="s">
        <v>20</v>
      </c>
      <c r="U558" t="str">
        <f>IF(TBL_Employees[[#This Row],[Exit Date]]="","Employed","Resign")</f>
        <v>Employed</v>
      </c>
    </row>
    <row r="559" spans="1:21" x14ac:dyDescent="0.35">
      <c r="A559" t="s">
        <v>769</v>
      </c>
      <c r="B559" t="s">
        <v>770</v>
      </c>
      <c r="C559" t="s">
        <v>37</v>
      </c>
      <c r="D559" t="s">
        <v>26</v>
      </c>
      <c r="E559" t="s">
        <v>35</v>
      </c>
      <c r="F559" t="s">
        <v>16</v>
      </c>
      <c r="G559" t="s">
        <v>17</v>
      </c>
      <c r="H559">
        <v>36</v>
      </c>
      <c r="I559" s="1">
        <v>41789</v>
      </c>
      <c r="J559" s="9">
        <f>DAY(TBL_Employees[[#This Row],[Hire Date]])</f>
        <v>30</v>
      </c>
      <c r="K559" s="9">
        <f>MONTH(TBL_Employees[[#This Row],[Hire Date]])</f>
        <v>5</v>
      </c>
      <c r="L559" s="9" t="str">
        <f>UPPER(TEXT(DATE(2025,TBL_Employees[[#This Row],[Month]],1), "mmm"))</f>
        <v>MAY</v>
      </c>
      <c r="M559" s="11">
        <f>YEAR(TBL_Employees[[#This Row],[Hire Date]])</f>
        <v>2014</v>
      </c>
      <c r="N559" s="2">
        <v>99080</v>
      </c>
      <c r="O559" s="2" t="str">
        <f>IF(TBL_Employees[[#This Row],[ Annual Salary]]&lt;70000,"Low Income",IF(AND(TBL_Employees[[#This Row],[ Annual Salary]]&gt;=70000,TBL_Employees[[#This Row],[ Annual Salary]]&lt;=140000),"Middle Income","High Income" ))</f>
        <v>Middle Income</v>
      </c>
      <c r="P559" s="3">
        <v>0</v>
      </c>
      <c r="Q559" s="13">
        <f>TBL_Employees[[#This Row],[Bonus %]]*TBL_Employees[[#This Row],[ Annual Salary]]</f>
        <v>0</v>
      </c>
      <c r="R559" t="s">
        <v>18</v>
      </c>
      <c r="S559" t="s">
        <v>19</v>
      </c>
      <c r="T559" s="1" t="s">
        <v>20</v>
      </c>
      <c r="U559" t="str">
        <f>IF(TBL_Employees[[#This Row],[Exit Date]]="","Employed","Resign")</f>
        <v>Employed</v>
      </c>
    </row>
    <row r="560" spans="1:21" x14ac:dyDescent="0.35">
      <c r="A560" t="s">
        <v>800</v>
      </c>
      <c r="B560" t="s">
        <v>801</v>
      </c>
      <c r="C560" t="s">
        <v>13</v>
      </c>
      <c r="D560" t="s">
        <v>26</v>
      </c>
      <c r="E560" t="s">
        <v>31</v>
      </c>
      <c r="F560" t="s">
        <v>16</v>
      </c>
      <c r="G560" t="s">
        <v>23</v>
      </c>
      <c r="H560">
        <v>53</v>
      </c>
      <c r="I560" s="1">
        <v>39568</v>
      </c>
      <c r="J560" s="9">
        <f>DAY(TBL_Employees[[#This Row],[Hire Date]])</f>
        <v>30</v>
      </c>
      <c r="K560" s="9">
        <f>MONTH(TBL_Employees[[#This Row],[Hire Date]])</f>
        <v>4</v>
      </c>
      <c r="L560" s="9" t="str">
        <f>UPPER(TEXT(DATE(2025,TBL_Employees[[#This Row],[Month]],1), "mmm"))</f>
        <v>APR</v>
      </c>
      <c r="M560" s="11">
        <f>YEAR(TBL_Employees[[#This Row],[Hire Date]])</f>
        <v>2008</v>
      </c>
      <c r="N560" s="2">
        <v>182202</v>
      </c>
      <c r="O560" s="2" t="str">
        <f>IF(TBL_Employees[[#This Row],[ Annual Salary]]&lt;70000,"Low Income",IF(AND(TBL_Employees[[#This Row],[ Annual Salary]]&gt;=70000,TBL_Employees[[#This Row],[ Annual Salary]]&lt;=140000),"Middle Income","High Income" ))</f>
        <v>High Income</v>
      </c>
      <c r="P560" s="3">
        <v>0.3</v>
      </c>
      <c r="Q560" s="13">
        <f>TBL_Employees[[#This Row],[Bonus %]]*TBL_Employees[[#This Row],[ Annual Salary]]</f>
        <v>54660.6</v>
      </c>
      <c r="R560" t="s">
        <v>18</v>
      </c>
      <c r="S560" t="s">
        <v>24</v>
      </c>
      <c r="T560" s="1" t="s">
        <v>20</v>
      </c>
      <c r="U560" t="str">
        <f>IF(TBL_Employees[[#This Row],[Exit Date]]="","Employed","Resign")</f>
        <v>Employed</v>
      </c>
    </row>
    <row r="561" spans="1:21" x14ac:dyDescent="0.35">
      <c r="A561" t="s">
        <v>156</v>
      </c>
      <c r="B561" t="s">
        <v>820</v>
      </c>
      <c r="C561" t="s">
        <v>25</v>
      </c>
      <c r="D561" t="s">
        <v>26</v>
      </c>
      <c r="E561" t="s">
        <v>31</v>
      </c>
      <c r="F561" t="s">
        <v>16</v>
      </c>
      <c r="G561" t="s">
        <v>46</v>
      </c>
      <c r="H561">
        <v>39</v>
      </c>
      <c r="I561" s="1">
        <v>43229</v>
      </c>
      <c r="J561" s="9">
        <f>DAY(TBL_Employees[[#This Row],[Hire Date]])</f>
        <v>9</v>
      </c>
      <c r="K561" s="9">
        <f>MONTH(TBL_Employees[[#This Row],[Hire Date]])</f>
        <v>5</v>
      </c>
      <c r="L561" s="9" t="str">
        <f>UPPER(TEXT(DATE(2025,TBL_Employees[[#This Row],[Month]],1), "mmm"))</f>
        <v>MAY</v>
      </c>
      <c r="M561" s="11">
        <f>YEAR(TBL_Employees[[#This Row],[Hire Date]])</f>
        <v>2018</v>
      </c>
      <c r="N561" s="2">
        <v>73317</v>
      </c>
      <c r="O561" s="2" t="str">
        <f>IF(TBL_Employees[[#This Row],[ Annual Salary]]&lt;70000,"Low Income",IF(AND(TBL_Employees[[#This Row],[ Annual Salary]]&gt;=70000,TBL_Employees[[#This Row],[ Annual Salary]]&lt;=140000),"Middle Income","High Income" ))</f>
        <v>Middle Income</v>
      </c>
      <c r="P561" s="3">
        <v>0</v>
      </c>
      <c r="Q561" s="13">
        <f>TBL_Employees[[#This Row],[Bonus %]]*TBL_Employees[[#This Row],[ Annual Salary]]</f>
        <v>0</v>
      </c>
      <c r="R561" t="s">
        <v>18</v>
      </c>
      <c r="S561" t="s">
        <v>44</v>
      </c>
      <c r="T561" s="1" t="s">
        <v>20</v>
      </c>
      <c r="U561" t="str">
        <f>IF(TBL_Employees[[#This Row],[Exit Date]]="","Employed","Resign")</f>
        <v>Employed</v>
      </c>
    </row>
    <row r="562" spans="1:21" x14ac:dyDescent="0.35">
      <c r="A562" t="s">
        <v>821</v>
      </c>
      <c r="B562" t="s">
        <v>822</v>
      </c>
      <c r="C562" t="s">
        <v>81</v>
      </c>
      <c r="D562" t="s">
        <v>26</v>
      </c>
      <c r="E562" t="s">
        <v>43</v>
      </c>
      <c r="F562" t="s">
        <v>16</v>
      </c>
      <c r="G562" t="s">
        <v>23</v>
      </c>
      <c r="H562">
        <v>40</v>
      </c>
      <c r="I562" s="1">
        <v>41451</v>
      </c>
      <c r="J562" s="9">
        <f>DAY(TBL_Employees[[#This Row],[Hire Date]])</f>
        <v>26</v>
      </c>
      <c r="K562" s="9">
        <f>MONTH(TBL_Employees[[#This Row],[Hire Date]])</f>
        <v>6</v>
      </c>
      <c r="L562" s="9" t="str">
        <f>UPPER(TEXT(DATE(2025,TBL_Employees[[#This Row],[Month]],1), "mmm"))</f>
        <v>JUN</v>
      </c>
      <c r="M562" s="11">
        <f>YEAR(TBL_Employees[[#This Row],[Hire Date]])</f>
        <v>2013</v>
      </c>
      <c r="N562" s="2">
        <v>69096</v>
      </c>
      <c r="O562" s="2" t="str">
        <f>IF(TBL_Employees[[#This Row],[ Annual Salary]]&lt;70000,"Low Income",IF(AND(TBL_Employees[[#This Row],[ Annual Salary]]&gt;=70000,TBL_Employees[[#This Row],[ Annual Salary]]&lt;=140000),"Middle Income","High Income" ))</f>
        <v>Low Income</v>
      </c>
      <c r="P562" s="3">
        <v>0</v>
      </c>
      <c r="Q562" s="13">
        <f>TBL_Employees[[#This Row],[Bonus %]]*TBL_Employees[[#This Row],[ Annual Salary]]</f>
        <v>0</v>
      </c>
      <c r="R562" t="s">
        <v>18</v>
      </c>
      <c r="S562" t="s">
        <v>62</v>
      </c>
      <c r="T562" s="1" t="s">
        <v>20</v>
      </c>
      <c r="U562" t="str">
        <f>IF(TBL_Employees[[#This Row],[Exit Date]]="","Employed","Resign")</f>
        <v>Employed</v>
      </c>
    </row>
    <row r="563" spans="1:21" x14ac:dyDescent="0.35">
      <c r="A563" t="s">
        <v>353</v>
      </c>
      <c r="B563" t="s">
        <v>829</v>
      </c>
      <c r="C563" t="s">
        <v>75</v>
      </c>
      <c r="D563" t="s">
        <v>26</v>
      </c>
      <c r="E563" t="s">
        <v>15</v>
      </c>
      <c r="F563" t="s">
        <v>27</v>
      </c>
      <c r="G563" t="s">
        <v>23</v>
      </c>
      <c r="H563">
        <v>43</v>
      </c>
      <c r="I563" s="1">
        <v>43224</v>
      </c>
      <c r="J563" s="9">
        <f>DAY(TBL_Employees[[#This Row],[Hire Date]])</f>
        <v>4</v>
      </c>
      <c r="K563" s="9">
        <f>MONTH(TBL_Employees[[#This Row],[Hire Date]])</f>
        <v>5</v>
      </c>
      <c r="L563" s="9" t="str">
        <f>UPPER(TEXT(DATE(2025,TBL_Employees[[#This Row],[Month]],1), "mmm"))</f>
        <v>MAY</v>
      </c>
      <c r="M563" s="11">
        <f>YEAR(TBL_Employees[[#This Row],[Hire Date]])</f>
        <v>2018</v>
      </c>
      <c r="N563" s="2">
        <v>59888</v>
      </c>
      <c r="O563" s="2" t="str">
        <f>IF(TBL_Employees[[#This Row],[ Annual Salary]]&lt;70000,"Low Income",IF(AND(TBL_Employees[[#This Row],[ Annual Salary]]&gt;=70000,TBL_Employees[[#This Row],[ Annual Salary]]&lt;=140000),"Middle Income","High Income" ))</f>
        <v>Low Income</v>
      </c>
      <c r="P563" s="3">
        <v>0</v>
      </c>
      <c r="Q563" s="13">
        <f>TBL_Employees[[#This Row],[Bonus %]]*TBL_Employees[[#This Row],[ Annual Salary]]</f>
        <v>0</v>
      </c>
      <c r="R563" t="s">
        <v>32</v>
      </c>
      <c r="S563" t="s">
        <v>59</v>
      </c>
      <c r="T563" s="1" t="s">
        <v>20</v>
      </c>
      <c r="U563" t="str">
        <f>IF(TBL_Employees[[#This Row],[Exit Date]]="","Employed","Resign")</f>
        <v>Employed</v>
      </c>
    </row>
    <row r="564" spans="1:21" x14ac:dyDescent="0.35">
      <c r="A564" t="s">
        <v>837</v>
      </c>
      <c r="B564" t="s">
        <v>838</v>
      </c>
      <c r="C564" t="s">
        <v>39</v>
      </c>
      <c r="D564" t="s">
        <v>26</v>
      </c>
      <c r="E564" t="s">
        <v>43</v>
      </c>
      <c r="F564" t="s">
        <v>16</v>
      </c>
      <c r="G564" t="s">
        <v>23</v>
      </c>
      <c r="H564">
        <v>47</v>
      </c>
      <c r="I564" s="1">
        <v>41208</v>
      </c>
      <c r="J564" s="9">
        <f>DAY(TBL_Employees[[#This Row],[Hire Date]])</f>
        <v>26</v>
      </c>
      <c r="K564" s="9">
        <f>MONTH(TBL_Employees[[#This Row],[Hire Date]])</f>
        <v>10</v>
      </c>
      <c r="L564" s="9" t="str">
        <f>UPPER(TEXT(DATE(2025,TBL_Employees[[#This Row],[Month]],1), "mmm"))</f>
        <v>OCT</v>
      </c>
      <c r="M564" s="11">
        <f>YEAR(TBL_Employees[[#This Row],[Hire Date]])</f>
        <v>2012</v>
      </c>
      <c r="N564" s="2">
        <v>183156</v>
      </c>
      <c r="O564" s="2" t="str">
        <f>IF(TBL_Employees[[#This Row],[ Annual Salary]]&lt;70000,"Low Income",IF(AND(TBL_Employees[[#This Row],[ Annual Salary]]&gt;=70000,TBL_Employees[[#This Row],[ Annual Salary]]&lt;=140000),"Middle Income","High Income" ))</f>
        <v>High Income</v>
      </c>
      <c r="P564" s="3">
        <v>0.3</v>
      </c>
      <c r="Q564" s="13">
        <f>TBL_Employees[[#This Row],[Bonus %]]*TBL_Employees[[#This Row],[ Annual Salary]]</f>
        <v>54946.799999999996</v>
      </c>
      <c r="R564" t="s">
        <v>18</v>
      </c>
      <c r="S564" t="s">
        <v>62</v>
      </c>
      <c r="T564" s="1" t="s">
        <v>20</v>
      </c>
      <c r="U564" t="str">
        <f>IF(TBL_Employees[[#This Row],[Exit Date]]="","Employed","Resign")</f>
        <v>Employed</v>
      </c>
    </row>
    <row r="565" spans="1:21" x14ac:dyDescent="0.35">
      <c r="A565" t="s">
        <v>839</v>
      </c>
      <c r="B565" t="s">
        <v>840</v>
      </c>
      <c r="C565" t="s">
        <v>13</v>
      </c>
      <c r="D565" t="s">
        <v>26</v>
      </c>
      <c r="E565" t="s">
        <v>43</v>
      </c>
      <c r="F565" t="s">
        <v>16</v>
      </c>
      <c r="G565" t="s">
        <v>50</v>
      </c>
      <c r="H565">
        <v>32</v>
      </c>
      <c r="I565" s="1">
        <v>44034</v>
      </c>
      <c r="J565" s="9">
        <f>DAY(TBL_Employees[[#This Row],[Hire Date]])</f>
        <v>22</v>
      </c>
      <c r="K565" s="9">
        <f>MONTH(TBL_Employees[[#This Row],[Hire Date]])</f>
        <v>7</v>
      </c>
      <c r="L565" s="9" t="str">
        <f>UPPER(TEXT(DATE(2025,TBL_Employees[[#This Row],[Month]],1), "mmm"))</f>
        <v>JUL</v>
      </c>
      <c r="M565" s="11">
        <f>YEAR(TBL_Employees[[#This Row],[Hire Date]])</f>
        <v>2020</v>
      </c>
      <c r="N565" s="2">
        <v>192749</v>
      </c>
      <c r="O565" s="2" t="str">
        <f>IF(TBL_Employees[[#This Row],[ Annual Salary]]&lt;70000,"Low Income",IF(AND(TBL_Employees[[#This Row],[ Annual Salary]]&gt;=70000,TBL_Employees[[#This Row],[ Annual Salary]]&lt;=140000),"Middle Income","High Income" ))</f>
        <v>High Income</v>
      </c>
      <c r="P565" s="3">
        <v>0.31</v>
      </c>
      <c r="Q565" s="13">
        <f>TBL_Employees[[#This Row],[Bonus %]]*TBL_Employees[[#This Row],[ Annual Salary]]</f>
        <v>59752.19</v>
      </c>
      <c r="R565" t="s">
        <v>18</v>
      </c>
      <c r="S565" t="s">
        <v>19</v>
      </c>
      <c r="T565" s="1" t="s">
        <v>20</v>
      </c>
      <c r="U565" t="str">
        <f>IF(TBL_Employees[[#This Row],[Exit Date]]="","Employed","Resign")</f>
        <v>Employed</v>
      </c>
    </row>
    <row r="566" spans="1:21" x14ac:dyDescent="0.35">
      <c r="A566" t="s">
        <v>841</v>
      </c>
      <c r="B566" t="s">
        <v>842</v>
      </c>
      <c r="C566" t="s">
        <v>60</v>
      </c>
      <c r="D566" t="s">
        <v>26</v>
      </c>
      <c r="E566" t="s">
        <v>35</v>
      </c>
      <c r="F566" t="s">
        <v>16</v>
      </c>
      <c r="G566" t="s">
        <v>23</v>
      </c>
      <c r="H566">
        <v>39</v>
      </c>
      <c r="I566" s="1">
        <v>42819</v>
      </c>
      <c r="J566" s="9">
        <f>DAY(TBL_Employees[[#This Row],[Hire Date]])</f>
        <v>25</v>
      </c>
      <c r="K566" s="9">
        <f>MONTH(TBL_Employees[[#This Row],[Hire Date]])</f>
        <v>3</v>
      </c>
      <c r="L566" s="9" t="str">
        <f>UPPER(TEXT(DATE(2025,TBL_Employees[[#This Row],[Month]],1), "mmm"))</f>
        <v>MAR</v>
      </c>
      <c r="M566" s="11">
        <f>YEAR(TBL_Employees[[#This Row],[Hire Date]])</f>
        <v>2017</v>
      </c>
      <c r="N566" s="2">
        <v>135325</v>
      </c>
      <c r="O566" s="2" t="str">
        <f>IF(TBL_Employees[[#This Row],[ Annual Salary]]&lt;70000,"Low Income",IF(AND(TBL_Employees[[#This Row],[ Annual Salary]]&gt;=70000,TBL_Employees[[#This Row],[ Annual Salary]]&lt;=140000),"Middle Income","High Income" ))</f>
        <v>Middle Income</v>
      </c>
      <c r="P566" s="3">
        <v>0.14000000000000001</v>
      </c>
      <c r="Q566" s="13">
        <f>TBL_Employees[[#This Row],[Bonus %]]*TBL_Employees[[#This Row],[ Annual Salary]]</f>
        <v>18945.5</v>
      </c>
      <c r="R566" t="s">
        <v>18</v>
      </c>
      <c r="S566" t="s">
        <v>38</v>
      </c>
      <c r="T566" s="1" t="s">
        <v>20</v>
      </c>
      <c r="U566" t="str">
        <f>IF(TBL_Employees[[#This Row],[Exit Date]]="","Employed","Resign")</f>
        <v>Employed</v>
      </c>
    </row>
    <row r="567" spans="1:21" x14ac:dyDescent="0.35">
      <c r="A567" t="s">
        <v>538</v>
      </c>
      <c r="B567" t="s">
        <v>847</v>
      </c>
      <c r="C567" t="s">
        <v>55</v>
      </c>
      <c r="D567" t="s">
        <v>26</v>
      </c>
      <c r="E567" t="s">
        <v>35</v>
      </c>
      <c r="F567" t="s">
        <v>16</v>
      </c>
      <c r="G567" t="s">
        <v>50</v>
      </c>
      <c r="H567">
        <v>32</v>
      </c>
      <c r="I567" s="1">
        <v>43010</v>
      </c>
      <c r="J567" s="9">
        <f>DAY(TBL_Employees[[#This Row],[Hire Date]])</f>
        <v>2</v>
      </c>
      <c r="K567" s="9">
        <f>MONTH(TBL_Employees[[#This Row],[Hire Date]])</f>
        <v>10</v>
      </c>
      <c r="L567" s="9" t="str">
        <f>UPPER(TEXT(DATE(2025,TBL_Employees[[#This Row],[Month]],1), "mmm"))</f>
        <v>OCT</v>
      </c>
      <c r="M567" s="11">
        <f>YEAR(TBL_Employees[[#This Row],[Hire Date]])</f>
        <v>2017</v>
      </c>
      <c r="N567" s="2">
        <v>61886</v>
      </c>
      <c r="O567" s="2" t="str">
        <f>IF(TBL_Employees[[#This Row],[ Annual Salary]]&lt;70000,"Low Income",IF(AND(TBL_Employees[[#This Row],[ Annual Salary]]&gt;=70000,TBL_Employees[[#This Row],[ Annual Salary]]&lt;=140000),"Middle Income","High Income" ))</f>
        <v>Low Income</v>
      </c>
      <c r="P567" s="3">
        <v>0.09</v>
      </c>
      <c r="Q567" s="13">
        <f>TBL_Employees[[#This Row],[Bonus %]]*TBL_Employees[[#This Row],[ Annual Salary]]</f>
        <v>5569.74</v>
      </c>
      <c r="R567" t="s">
        <v>51</v>
      </c>
      <c r="S567" t="s">
        <v>65</v>
      </c>
      <c r="T567" s="1" t="s">
        <v>20</v>
      </c>
      <c r="U567" t="str">
        <f>IF(TBL_Employees[[#This Row],[Exit Date]]="","Employed","Resign")</f>
        <v>Employed</v>
      </c>
    </row>
    <row r="568" spans="1:21" x14ac:dyDescent="0.35">
      <c r="A568" t="s">
        <v>154</v>
      </c>
      <c r="B568" t="s">
        <v>864</v>
      </c>
      <c r="C568" t="s">
        <v>75</v>
      </c>
      <c r="D568" t="s">
        <v>26</v>
      </c>
      <c r="E568" t="s">
        <v>35</v>
      </c>
      <c r="F568" t="s">
        <v>16</v>
      </c>
      <c r="G568" t="s">
        <v>23</v>
      </c>
      <c r="H568">
        <v>34</v>
      </c>
      <c r="I568" s="1">
        <v>42512</v>
      </c>
      <c r="J568" s="9">
        <f>DAY(TBL_Employees[[#This Row],[Hire Date]])</f>
        <v>22</v>
      </c>
      <c r="K568" s="9">
        <f>MONTH(TBL_Employees[[#This Row],[Hire Date]])</f>
        <v>5</v>
      </c>
      <c r="L568" s="9" t="str">
        <f>UPPER(TEXT(DATE(2025,TBL_Employees[[#This Row],[Month]],1), "mmm"))</f>
        <v>MAY</v>
      </c>
      <c r="M568" s="11">
        <f>YEAR(TBL_Employees[[#This Row],[Hire Date]])</f>
        <v>2016</v>
      </c>
      <c r="N568" s="2">
        <v>44614</v>
      </c>
      <c r="O568" s="2" t="str">
        <f>IF(TBL_Employees[[#This Row],[ Annual Salary]]&lt;70000,"Low Income",IF(AND(TBL_Employees[[#This Row],[ Annual Salary]]&gt;=70000,TBL_Employees[[#This Row],[ Annual Salary]]&lt;=140000),"Middle Income","High Income" ))</f>
        <v>Low Income</v>
      </c>
      <c r="P568" s="3">
        <v>0</v>
      </c>
      <c r="Q568" s="13">
        <f>TBL_Employees[[#This Row],[Bonus %]]*TBL_Employees[[#This Row],[ Annual Salary]]</f>
        <v>0</v>
      </c>
      <c r="R568" t="s">
        <v>18</v>
      </c>
      <c r="S568" t="s">
        <v>44</v>
      </c>
      <c r="T568" s="1" t="s">
        <v>20</v>
      </c>
      <c r="U568" t="str">
        <f>IF(TBL_Employees[[#This Row],[Exit Date]]="","Employed","Resign")</f>
        <v>Employed</v>
      </c>
    </row>
    <row r="569" spans="1:21" x14ac:dyDescent="0.35">
      <c r="A569" t="s">
        <v>865</v>
      </c>
      <c r="B569" t="s">
        <v>866</v>
      </c>
      <c r="C569" t="s">
        <v>13</v>
      </c>
      <c r="D569" t="s">
        <v>26</v>
      </c>
      <c r="E569" t="s">
        <v>15</v>
      </c>
      <c r="F569" t="s">
        <v>27</v>
      </c>
      <c r="G569" t="s">
        <v>23</v>
      </c>
      <c r="H569">
        <v>40</v>
      </c>
      <c r="I569" s="1">
        <v>44143</v>
      </c>
      <c r="J569" s="9">
        <f>DAY(TBL_Employees[[#This Row],[Hire Date]])</f>
        <v>8</v>
      </c>
      <c r="K569" s="9">
        <f>MONTH(TBL_Employees[[#This Row],[Hire Date]])</f>
        <v>11</v>
      </c>
      <c r="L569" s="9" t="str">
        <f>UPPER(TEXT(DATE(2025,TBL_Employees[[#This Row],[Month]],1), "mmm"))</f>
        <v>NOV</v>
      </c>
      <c r="M569" s="11">
        <f>YEAR(TBL_Employees[[#This Row],[Hire Date]])</f>
        <v>2020</v>
      </c>
      <c r="N569" s="2">
        <v>234469</v>
      </c>
      <c r="O569" s="2" t="str">
        <f>IF(TBL_Employees[[#This Row],[ Annual Salary]]&lt;70000,"Low Income",IF(AND(TBL_Employees[[#This Row],[ Annual Salary]]&gt;=70000,TBL_Employees[[#This Row],[ Annual Salary]]&lt;=140000),"Middle Income","High Income" ))</f>
        <v>High Income</v>
      </c>
      <c r="P569" s="3">
        <v>0.31</v>
      </c>
      <c r="Q569" s="13">
        <f>TBL_Employees[[#This Row],[Bonus %]]*TBL_Employees[[#This Row],[ Annual Salary]]</f>
        <v>72685.39</v>
      </c>
      <c r="R569" t="s">
        <v>32</v>
      </c>
      <c r="S569" t="s">
        <v>33</v>
      </c>
      <c r="T569" s="1" t="s">
        <v>20</v>
      </c>
      <c r="U569" t="str">
        <f>IF(TBL_Employees[[#This Row],[Exit Date]]="","Employed","Resign")</f>
        <v>Employed</v>
      </c>
    </row>
    <row r="570" spans="1:21" x14ac:dyDescent="0.35">
      <c r="A570" t="s">
        <v>879</v>
      </c>
      <c r="B570" t="s">
        <v>880</v>
      </c>
      <c r="C570" t="s">
        <v>54</v>
      </c>
      <c r="D570" t="s">
        <v>26</v>
      </c>
      <c r="E570" t="s">
        <v>35</v>
      </c>
      <c r="F570" t="s">
        <v>16</v>
      </c>
      <c r="G570" t="s">
        <v>23</v>
      </c>
      <c r="H570">
        <v>58</v>
      </c>
      <c r="I570" s="1">
        <v>38521</v>
      </c>
      <c r="J570" s="9">
        <f>DAY(TBL_Employees[[#This Row],[Hire Date]])</f>
        <v>18</v>
      </c>
      <c r="K570" s="9">
        <f>MONTH(TBL_Employees[[#This Row],[Hire Date]])</f>
        <v>6</v>
      </c>
      <c r="L570" s="9" t="str">
        <f>UPPER(TEXT(DATE(2025,TBL_Employees[[#This Row],[Month]],1), "mmm"))</f>
        <v>JUN</v>
      </c>
      <c r="M570" s="11">
        <f>YEAR(TBL_Employees[[#This Row],[Hire Date]])</f>
        <v>2005</v>
      </c>
      <c r="N570" s="2">
        <v>86089</v>
      </c>
      <c r="O570" s="2" t="str">
        <f>IF(TBL_Employees[[#This Row],[ Annual Salary]]&lt;70000,"Low Income",IF(AND(TBL_Employees[[#This Row],[ Annual Salary]]&gt;=70000,TBL_Employees[[#This Row],[ Annual Salary]]&lt;=140000),"Middle Income","High Income" ))</f>
        <v>Middle Income</v>
      </c>
      <c r="P570" s="3">
        <v>0</v>
      </c>
      <c r="Q570" s="13">
        <f>TBL_Employees[[#This Row],[Bonus %]]*TBL_Employees[[#This Row],[ Annual Salary]]</f>
        <v>0</v>
      </c>
      <c r="R570" t="s">
        <v>18</v>
      </c>
      <c r="S570" t="s">
        <v>19</v>
      </c>
      <c r="T570" s="1" t="s">
        <v>20</v>
      </c>
      <c r="U570" t="str">
        <f>IF(TBL_Employees[[#This Row],[Exit Date]]="","Employed","Resign")</f>
        <v>Employed</v>
      </c>
    </row>
    <row r="571" spans="1:21" x14ac:dyDescent="0.35">
      <c r="A571" t="s">
        <v>380</v>
      </c>
      <c r="B571" t="s">
        <v>895</v>
      </c>
      <c r="C571" t="s">
        <v>90</v>
      </c>
      <c r="D571" t="s">
        <v>26</v>
      </c>
      <c r="E571" t="s">
        <v>31</v>
      </c>
      <c r="F571" t="s">
        <v>16</v>
      </c>
      <c r="G571" t="s">
        <v>23</v>
      </c>
      <c r="H571">
        <v>45</v>
      </c>
      <c r="I571" s="1">
        <v>40418</v>
      </c>
      <c r="J571" s="9">
        <f>DAY(TBL_Employees[[#This Row],[Hire Date]])</f>
        <v>28</v>
      </c>
      <c r="K571" s="9">
        <f>MONTH(TBL_Employees[[#This Row],[Hire Date]])</f>
        <v>8</v>
      </c>
      <c r="L571" s="9" t="str">
        <f>UPPER(TEXT(DATE(2025,TBL_Employees[[#This Row],[Month]],1), "mmm"))</f>
        <v>AUG</v>
      </c>
      <c r="M571" s="11">
        <f>YEAR(TBL_Employees[[#This Row],[Hire Date]])</f>
        <v>2010</v>
      </c>
      <c r="N571" s="2">
        <v>82162</v>
      </c>
      <c r="O571" s="2" t="str">
        <f>IF(TBL_Employees[[#This Row],[ Annual Salary]]&lt;70000,"Low Income",IF(AND(TBL_Employees[[#This Row],[ Annual Salary]]&gt;=70000,TBL_Employees[[#This Row],[ Annual Salary]]&lt;=140000),"Middle Income","High Income" ))</f>
        <v>Middle Income</v>
      </c>
      <c r="P571" s="3">
        <v>0</v>
      </c>
      <c r="Q571" s="13">
        <f>TBL_Employees[[#This Row],[Bonus %]]*TBL_Employees[[#This Row],[ Annual Salary]]</f>
        <v>0</v>
      </c>
      <c r="R571" t="s">
        <v>32</v>
      </c>
      <c r="S571" t="s">
        <v>59</v>
      </c>
      <c r="T571" s="1">
        <v>44107</v>
      </c>
      <c r="U571" t="str">
        <f>IF(TBL_Employees[[#This Row],[Exit Date]]="","Employed","Resign")</f>
        <v>Resign</v>
      </c>
    </row>
    <row r="572" spans="1:21" x14ac:dyDescent="0.35">
      <c r="A572" t="s">
        <v>909</v>
      </c>
      <c r="B572" t="s">
        <v>910</v>
      </c>
      <c r="C572" t="s">
        <v>87</v>
      </c>
      <c r="D572" t="s">
        <v>26</v>
      </c>
      <c r="E572" t="s">
        <v>31</v>
      </c>
      <c r="F572" t="s">
        <v>16</v>
      </c>
      <c r="G572" t="s">
        <v>17</v>
      </c>
      <c r="H572">
        <v>40</v>
      </c>
      <c r="I572" s="1">
        <v>40522</v>
      </c>
      <c r="J572" s="9">
        <f>DAY(TBL_Employees[[#This Row],[Hire Date]])</f>
        <v>10</v>
      </c>
      <c r="K572" s="9">
        <f>MONTH(TBL_Employees[[#This Row],[Hire Date]])</f>
        <v>12</v>
      </c>
      <c r="L572" s="9" t="str">
        <f>UPPER(TEXT(DATE(2025,TBL_Employees[[#This Row],[Month]],1), "mmm"))</f>
        <v>DEC</v>
      </c>
      <c r="M572" s="11">
        <f>YEAR(TBL_Employees[[#This Row],[Hire Date]])</f>
        <v>2010</v>
      </c>
      <c r="N572" s="2">
        <v>97807</v>
      </c>
      <c r="O572" s="2" t="str">
        <f>IF(TBL_Employees[[#This Row],[ Annual Salary]]&lt;70000,"Low Income",IF(AND(TBL_Employees[[#This Row],[ Annual Salary]]&gt;=70000,TBL_Employees[[#This Row],[ Annual Salary]]&lt;=140000),"Middle Income","High Income" ))</f>
        <v>Middle Income</v>
      </c>
      <c r="P572" s="3">
        <v>0</v>
      </c>
      <c r="Q572" s="13">
        <f>TBL_Employees[[#This Row],[Bonus %]]*TBL_Employees[[#This Row],[ Annual Salary]]</f>
        <v>0</v>
      </c>
      <c r="R572" t="s">
        <v>18</v>
      </c>
      <c r="S572" t="s">
        <v>19</v>
      </c>
      <c r="T572" s="1" t="s">
        <v>20</v>
      </c>
      <c r="U572" t="str">
        <f>IF(TBL_Employees[[#This Row],[Exit Date]]="","Employed","Resign")</f>
        <v>Employed</v>
      </c>
    </row>
    <row r="573" spans="1:21" x14ac:dyDescent="0.35">
      <c r="A573" t="s">
        <v>215</v>
      </c>
      <c r="B573" t="s">
        <v>916</v>
      </c>
      <c r="C573" t="s">
        <v>70</v>
      </c>
      <c r="D573" t="s">
        <v>26</v>
      </c>
      <c r="E573" t="s">
        <v>43</v>
      </c>
      <c r="F573" t="s">
        <v>27</v>
      </c>
      <c r="G573" t="s">
        <v>46</v>
      </c>
      <c r="H573">
        <v>46</v>
      </c>
      <c r="I573" s="1">
        <v>38513</v>
      </c>
      <c r="J573" s="9">
        <f>DAY(TBL_Employees[[#This Row],[Hire Date]])</f>
        <v>10</v>
      </c>
      <c r="K573" s="9">
        <f>MONTH(TBL_Employees[[#This Row],[Hire Date]])</f>
        <v>6</v>
      </c>
      <c r="L573" s="9" t="str">
        <f>UPPER(TEXT(DATE(2025,TBL_Employees[[#This Row],[Month]],1), "mmm"))</f>
        <v>JUN</v>
      </c>
      <c r="M573" s="11">
        <f>YEAR(TBL_Employees[[#This Row],[Hire Date]])</f>
        <v>2005</v>
      </c>
      <c r="N573" s="2">
        <v>67374</v>
      </c>
      <c r="O573" s="2" t="str">
        <f>IF(TBL_Employees[[#This Row],[ Annual Salary]]&lt;70000,"Low Income",IF(AND(TBL_Employees[[#This Row],[ Annual Salary]]&gt;=70000,TBL_Employees[[#This Row],[ Annual Salary]]&lt;=140000),"Middle Income","High Income" ))</f>
        <v>Low Income</v>
      </c>
      <c r="P573" s="3">
        <v>0</v>
      </c>
      <c r="Q573" s="13">
        <f>TBL_Employees[[#This Row],[Bonus %]]*TBL_Employees[[#This Row],[ Annual Salary]]</f>
        <v>0</v>
      </c>
      <c r="R573" t="s">
        <v>18</v>
      </c>
      <c r="S573" t="s">
        <v>24</v>
      </c>
      <c r="T573" s="1" t="s">
        <v>20</v>
      </c>
      <c r="U573" t="str">
        <f>IF(TBL_Employees[[#This Row],[Exit Date]]="","Employed","Resign")</f>
        <v>Employed</v>
      </c>
    </row>
    <row r="574" spans="1:21" x14ac:dyDescent="0.35">
      <c r="A574" t="s">
        <v>682</v>
      </c>
      <c r="B574" t="s">
        <v>923</v>
      </c>
      <c r="C574" t="s">
        <v>13</v>
      </c>
      <c r="D574" t="s">
        <v>26</v>
      </c>
      <c r="E574" t="s">
        <v>15</v>
      </c>
      <c r="F574" t="s">
        <v>27</v>
      </c>
      <c r="G574" t="s">
        <v>23</v>
      </c>
      <c r="H574">
        <v>31</v>
      </c>
      <c r="I574" s="1">
        <v>42197</v>
      </c>
      <c r="J574" s="9">
        <f>DAY(TBL_Employees[[#This Row],[Hire Date]])</f>
        <v>12</v>
      </c>
      <c r="K574" s="9">
        <f>MONTH(TBL_Employees[[#This Row],[Hire Date]])</f>
        <v>7</v>
      </c>
      <c r="L574" s="9" t="str">
        <f>UPPER(TEXT(DATE(2025,TBL_Employees[[#This Row],[Month]],1), "mmm"))</f>
        <v>JUL</v>
      </c>
      <c r="M574" s="11">
        <f>YEAR(TBL_Employees[[#This Row],[Hire Date]])</f>
        <v>2015</v>
      </c>
      <c r="N574" s="2">
        <v>215388</v>
      </c>
      <c r="O574" s="2" t="str">
        <f>IF(TBL_Employees[[#This Row],[ Annual Salary]]&lt;70000,"Low Income",IF(AND(TBL_Employees[[#This Row],[ Annual Salary]]&gt;=70000,TBL_Employees[[#This Row],[ Annual Salary]]&lt;=140000),"Middle Income","High Income" ))</f>
        <v>High Income</v>
      </c>
      <c r="P574" s="3">
        <v>0.33</v>
      </c>
      <c r="Q574" s="13">
        <f>TBL_Employees[[#This Row],[Bonus %]]*TBL_Employees[[#This Row],[ Annual Salary]]</f>
        <v>71078.040000000008</v>
      </c>
      <c r="R574" t="s">
        <v>18</v>
      </c>
      <c r="S574" t="s">
        <v>44</v>
      </c>
      <c r="T574" s="1" t="s">
        <v>20</v>
      </c>
      <c r="U574" t="str">
        <f>IF(TBL_Employees[[#This Row],[Exit Date]]="","Employed","Resign")</f>
        <v>Employed</v>
      </c>
    </row>
    <row r="575" spans="1:21" x14ac:dyDescent="0.35">
      <c r="A575" t="s">
        <v>74</v>
      </c>
      <c r="B575" t="s">
        <v>929</v>
      </c>
      <c r="C575" t="s">
        <v>55</v>
      </c>
      <c r="D575" t="s">
        <v>26</v>
      </c>
      <c r="E575" t="s">
        <v>43</v>
      </c>
      <c r="F575" t="s">
        <v>16</v>
      </c>
      <c r="G575" t="s">
        <v>46</v>
      </c>
      <c r="H575">
        <v>45</v>
      </c>
      <c r="I575" s="1">
        <v>43185</v>
      </c>
      <c r="J575" s="9">
        <f>DAY(TBL_Employees[[#This Row],[Hire Date]])</f>
        <v>26</v>
      </c>
      <c r="K575" s="9">
        <f>MONTH(TBL_Employees[[#This Row],[Hire Date]])</f>
        <v>3</v>
      </c>
      <c r="L575" s="9" t="str">
        <f>UPPER(TEXT(DATE(2025,TBL_Employees[[#This Row],[Month]],1), "mmm"))</f>
        <v>MAR</v>
      </c>
      <c r="M575" s="11">
        <f>YEAR(TBL_Employees[[#This Row],[Hire Date]])</f>
        <v>2018</v>
      </c>
      <c r="N575" s="2">
        <v>86478</v>
      </c>
      <c r="O575" s="2" t="str">
        <f>IF(TBL_Employees[[#This Row],[ Annual Salary]]&lt;70000,"Low Income",IF(AND(TBL_Employees[[#This Row],[ Annual Salary]]&gt;=70000,TBL_Employees[[#This Row],[ Annual Salary]]&lt;=140000),"Middle Income","High Income" ))</f>
        <v>Middle Income</v>
      </c>
      <c r="P575" s="3">
        <v>0.06</v>
      </c>
      <c r="Q575" s="13">
        <f>TBL_Employees[[#This Row],[Bonus %]]*TBL_Employees[[#This Row],[ Annual Salary]]</f>
        <v>5188.6799999999994</v>
      </c>
      <c r="R575" t="s">
        <v>18</v>
      </c>
      <c r="S575" t="s">
        <v>24</v>
      </c>
      <c r="T575" s="1" t="s">
        <v>20</v>
      </c>
      <c r="U575" t="str">
        <f>IF(TBL_Employees[[#This Row],[Exit Date]]="","Employed","Resign")</f>
        <v>Employed</v>
      </c>
    </row>
    <row r="576" spans="1:21" x14ac:dyDescent="0.35">
      <c r="A576" t="s">
        <v>938</v>
      </c>
      <c r="B576" t="s">
        <v>939</v>
      </c>
      <c r="C576" t="s">
        <v>75</v>
      </c>
      <c r="D576" t="s">
        <v>26</v>
      </c>
      <c r="E576" t="s">
        <v>15</v>
      </c>
      <c r="F576" t="s">
        <v>16</v>
      </c>
      <c r="G576" t="s">
        <v>23</v>
      </c>
      <c r="H576">
        <v>28</v>
      </c>
      <c r="I576" s="1">
        <v>43763</v>
      </c>
      <c r="J576" s="9">
        <f>DAY(TBL_Employees[[#This Row],[Hire Date]])</f>
        <v>25</v>
      </c>
      <c r="K576" s="9">
        <f>MONTH(TBL_Employees[[#This Row],[Hire Date]])</f>
        <v>10</v>
      </c>
      <c r="L576" s="9" t="str">
        <f>UPPER(TEXT(DATE(2025,TBL_Employees[[#This Row],[Month]],1), "mmm"))</f>
        <v>OCT</v>
      </c>
      <c r="M576" s="11">
        <f>YEAR(TBL_Employees[[#This Row],[Hire Date]])</f>
        <v>2019</v>
      </c>
      <c r="N576" s="2">
        <v>50111</v>
      </c>
      <c r="O576" s="2" t="str">
        <f>IF(TBL_Employees[[#This Row],[ Annual Salary]]&lt;70000,"Low Income",IF(AND(TBL_Employees[[#This Row],[ Annual Salary]]&gt;=70000,TBL_Employees[[#This Row],[ Annual Salary]]&lt;=140000),"Middle Income","High Income" ))</f>
        <v>Low Income</v>
      </c>
      <c r="P576" s="3">
        <v>0</v>
      </c>
      <c r="Q576" s="13">
        <f>TBL_Employees[[#This Row],[Bonus %]]*TBL_Employees[[#This Row],[ Annual Salary]]</f>
        <v>0</v>
      </c>
      <c r="R576" t="s">
        <v>32</v>
      </c>
      <c r="S576" t="s">
        <v>33</v>
      </c>
      <c r="T576" s="1" t="s">
        <v>20</v>
      </c>
      <c r="U576" t="str">
        <f>IF(TBL_Employees[[#This Row],[Exit Date]]="","Employed","Resign")</f>
        <v>Employed</v>
      </c>
    </row>
    <row r="577" spans="1:21" x14ac:dyDescent="0.35">
      <c r="A577" t="s">
        <v>940</v>
      </c>
      <c r="B577" t="s">
        <v>857</v>
      </c>
      <c r="C577" t="s">
        <v>88</v>
      </c>
      <c r="D577" t="s">
        <v>26</v>
      </c>
      <c r="E577" t="s">
        <v>35</v>
      </c>
      <c r="F577" t="s">
        <v>27</v>
      </c>
      <c r="G577" t="s">
        <v>46</v>
      </c>
      <c r="H577">
        <v>31</v>
      </c>
      <c r="I577" s="1">
        <v>42497</v>
      </c>
      <c r="J577" s="9">
        <f>DAY(TBL_Employees[[#This Row],[Hire Date]])</f>
        <v>7</v>
      </c>
      <c r="K577" s="9">
        <f>MONTH(TBL_Employees[[#This Row],[Hire Date]])</f>
        <v>5</v>
      </c>
      <c r="L577" s="9" t="str">
        <f>UPPER(TEXT(DATE(2025,TBL_Employees[[#This Row],[Month]],1), "mmm"))</f>
        <v>MAY</v>
      </c>
      <c r="M577" s="11">
        <f>YEAR(TBL_Employees[[#This Row],[Hire Date]])</f>
        <v>2016</v>
      </c>
      <c r="N577" s="2">
        <v>71192</v>
      </c>
      <c r="O577" s="2" t="str">
        <f>IF(TBL_Employees[[#This Row],[ Annual Salary]]&lt;70000,"Low Income",IF(AND(TBL_Employees[[#This Row],[ Annual Salary]]&gt;=70000,TBL_Employees[[#This Row],[ Annual Salary]]&lt;=140000),"Middle Income","High Income" ))</f>
        <v>Middle Income</v>
      </c>
      <c r="P577" s="3">
        <v>0</v>
      </c>
      <c r="Q577" s="13">
        <f>TBL_Employees[[#This Row],[Bonus %]]*TBL_Employees[[#This Row],[ Annual Salary]]</f>
        <v>0</v>
      </c>
      <c r="R577" t="s">
        <v>18</v>
      </c>
      <c r="S577" t="s">
        <v>24</v>
      </c>
      <c r="T577" s="1" t="s">
        <v>20</v>
      </c>
      <c r="U577" t="str">
        <f>IF(TBL_Employees[[#This Row],[Exit Date]]="","Employed","Resign")</f>
        <v>Employed</v>
      </c>
    </row>
    <row r="578" spans="1:21" x14ac:dyDescent="0.35">
      <c r="A578" t="s">
        <v>208</v>
      </c>
      <c r="B578" t="s">
        <v>947</v>
      </c>
      <c r="C578" t="s">
        <v>70</v>
      </c>
      <c r="D578" t="s">
        <v>26</v>
      </c>
      <c r="E578" t="s">
        <v>35</v>
      </c>
      <c r="F578" t="s">
        <v>27</v>
      </c>
      <c r="G578" t="s">
        <v>17</v>
      </c>
      <c r="H578">
        <v>54</v>
      </c>
      <c r="I578" s="1">
        <v>34631</v>
      </c>
      <c r="J578" s="9">
        <f>DAY(TBL_Employees[[#This Row],[Hire Date]])</f>
        <v>24</v>
      </c>
      <c r="K578" s="9">
        <f>MONTH(TBL_Employees[[#This Row],[Hire Date]])</f>
        <v>10</v>
      </c>
      <c r="L578" s="9" t="str">
        <f>UPPER(TEXT(DATE(2025,TBL_Employees[[#This Row],[Month]],1), "mmm"))</f>
        <v>OCT</v>
      </c>
      <c r="M578" s="11">
        <f>YEAR(TBL_Employees[[#This Row],[Hire Date]])</f>
        <v>1994</v>
      </c>
      <c r="N578" s="2">
        <v>87216</v>
      </c>
      <c r="O578" s="2" t="str">
        <f>IF(TBL_Employees[[#This Row],[ Annual Salary]]&lt;70000,"Low Income",IF(AND(TBL_Employees[[#This Row],[ Annual Salary]]&gt;=70000,TBL_Employees[[#This Row],[ Annual Salary]]&lt;=140000),"Middle Income","High Income" ))</f>
        <v>Middle Income</v>
      </c>
      <c r="P578" s="3">
        <v>0</v>
      </c>
      <c r="Q578" s="13">
        <f>TBL_Employees[[#This Row],[Bonus %]]*TBL_Employees[[#This Row],[ Annual Salary]]</f>
        <v>0</v>
      </c>
      <c r="R578" t="s">
        <v>18</v>
      </c>
      <c r="S578" t="s">
        <v>44</v>
      </c>
      <c r="T578" s="1" t="s">
        <v>20</v>
      </c>
      <c r="U578" t="str">
        <f>IF(TBL_Employees[[#This Row],[Exit Date]]="","Employed","Resign")</f>
        <v>Employed</v>
      </c>
    </row>
    <row r="579" spans="1:21" x14ac:dyDescent="0.35">
      <c r="A579" t="s">
        <v>948</v>
      </c>
      <c r="B579" t="s">
        <v>949</v>
      </c>
      <c r="C579" t="s">
        <v>75</v>
      </c>
      <c r="D579" t="s">
        <v>26</v>
      </c>
      <c r="E579" t="s">
        <v>31</v>
      </c>
      <c r="F579" t="s">
        <v>27</v>
      </c>
      <c r="G579" t="s">
        <v>17</v>
      </c>
      <c r="H579">
        <v>47</v>
      </c>
      <c r="I579" s="1">
        <v>43944</v>
      </c>
      <c r="J579" s="9">
        <f>DAY(TBL_Employees[[#This Row],[Hire Date]])</f>
        <v>23</v>
      </c>
      <c r="K579" s="9">
        <f>MONTH(TBL_Employees[[#This Row],[Hire Date]])</f>
        <v>4</v>
      </c>
      <c r="L579" s="9" t="str">
        <f>UPPER(TEXT(DATE(2025,TBL_Employees[[#This Row],[Month]],1), "mmm"))</f>
        <v>APR</v>
      </c>
      <c r="M579" s="11">
        <f>YEAR(TBL_Employees[[#This Row],[Hire Date]])</f>
        <v>2020</v>
      </c>
      <c r="N579" s="2">
        <v>50069</v>
      </c>
      <c r="O579" s="2" t="str">
        <f>IF(TBL_Employees[[#This Row],[ Annual Salary]]&lt;70000,"Low Income",IF(AND(TBL_Employees[[#This Row],[ Annual Salary]]&gt;=70000,TBL_Employees[[#This Row],[ Annual Salary]]&lt;=140000),"Middle Income","High Income" ))</f>
        <v>Low Income</v>
      </c>
      <c r="P579" s="3">
        <v>0</v>
      </c>
      <c r="Q579" s="13">
        <f>TBL_Employees[[#This Row],[Bonus %]]*TBL_Employees[[#This Row],[ Annual Salary]]</f>
        <v>0</v>
      </c>
      <c r="R579" t="s">
        <v>18</v>
      </c>
      <c r="S579" t="s">
        <v>62</v>
      </c>
      <c r="T579" s="1" t="s">
        <v>20</v>
      </c>
      <c r="U579" t="str">
        <f>IF(TBL_Employees[[#This Row],[Exit Date]]="","Employed","Resign")</f>
        <v>Employed</v>
      </c>
    </row>
    <row r="580" spans="1:21" x14ac:dyDescent="0.35">
      <c r="A580" t="s">
        <v>325</v>
      </c>
      <c r="B580" t="s">
        <v>950</v>
      </c>
      <c r="C580" t="s">
        <v>39</v>
      </c>
      <c r="D580" t="s">
        <v>26</v>
      </c>
      <c r="E580" t="s">
        <v>43</v>
      </c>
      <c r="F580" t="s">
        <v>16</v>
      </c>
      <c r="G580" t="s">
        <v>17</v>
      </c>
      <c r="H580">
        <v>26</v>
      </c>
      <c r="I580" s="1">
        <v>44403</v>
      </c>
      <c r="J580" s="9">
        <f>DAY(TBL_Employees[[#This Row],[Hire Date]])</f>
        <v>26</v>
      </c>
      <c r="K580" s="9">
        <f>MONTH(TBL_Employees[[#This Row],[Hire Date]])</f>
        <v>7</v>
      </c>
      <c r="L580" s="9" t="str">
        <f>UPPER(TEXT(DATE(2025,TBL_Employees[[#This Row],[Month]],1), "mmm"))</f>
        <v>JUL</v>
      </c>
      <c r="M580" s="11">
        <f>YEAR(TBL_Employees[[#This Row],[Hire Date]])</f>
        <v>2021</v>
      </c>
      <c r="N580" s="2">
        <v>151108</v>
      </c>
      <c r="O580" s="2" t="str">
        <f>IF(TBL_Employees[[#This Row],[ Annual Salary]]&lt;70000,"Low Income",IF(AND(TBL_Employees[[#This Row],[ Annual Salary]]&gt;=70000,TBL_Employees[[#This Row],[ Annual Salary]]&lt;=140000),"Middle Income","High Income" ))</f>
        <v>High Income</v>
      </c>
      <c r="P580" s="3">
        <v>0.22</v>
      </c>
      <c r="Q580" s="13">
        <f>TBL_Employees[[#This Row],[Bonus %]]*TBL_Employees[[#This Row],[ Annual Salary]]</f>
        <v>33243.760000000002</v>
      </c>
      <c r="R580" t="s">
        <v>18</v>
      </c>
      <c r="S580" t="s">
        <v>38</v>
      </c>
      <c r="T580" s="1" t="s">
        <v>20</v>
      </c>
      <c r="U580" t="str">
        <f>IF(TBL_Employees[[#This Row],[Exit Date]]="","Employed","Resign")</f>
        <v>Employed</v>
      </c>
    </row>
    <row r="581" spans="1:21" x14ac:dyDescent="0.35">
      <c r="A581" t="s">
        <v>951</v>
      </c>
      <c r="B581" t="s">
        <v>952</v>
      </c>
      <c r="C581" t="s">
        <v>55</v>
      </c>
      <c r="D581" t="s">
        <v>26</v>
      </c>
      <c r="E581" t="s">
        <v>35</v>
      </c>
      <c r="F581" t="s">
        <v>16</v>
      </c>
      <c r="G581" t="s">
        <v>23</v>
      </c>
      <c r="H581">
        <v>42</v>
      </c>
      <c r="I581" s="1">
        <v>38640</v>
      </c>
      <c r="J581" s="9">
        <f>DAY(TBL_Employees[[#This Row],[Hire Date]])</f>
        <v>15</v>
      </c>
      <c r="K581" s="9">
        <f>MONTH(TBL_Employees[[#This Row],[Hire Date]])</f>
        <v>10</v>
      </c>
      <c r="L581" s="9" t="str">
        <f>UPPER(TEXT(DATE(2025,TBL_Employees[[#This Row],[Month]],1), "mmm"))</f>
        <v>OCT</v>
      </c>
      <c r="M581" s="11">
        <f>YEAR(TBL_Employees[[#This Row],[Hire Date]])</f>
        <v>2005</v>
      </c>
      <c r="N581" s="2">
        <v>67398</v>
      </c>
      <c r="O581" s="2" t="str">
        <f>IF(TBL_Employees[[#This Row],[ Annual Salary]]&lt;70000,"Low Income",IF(AND(TBL_Employees[[#This Row],[ Annual Salary]]&gt;=70000,TBL_Employees[[#This Row],[ Annual Salary]]&lt;=140000),"Middle Income","High Income" ))</f>
        <v>Low Income</v>
      </c>
      <c r="P581" s="3">
        <v>7.0000000000000007E-2</v>
      </c>
      <c r="Q581" s="13">
        <f>TBL_Employees[[#This Row],[Bonus %]]*TBL_Employees[[#This Row],[ Annual Salary]]</f>
        <v>4717.8600000000006</v>
      </c>
      <c r="R581" t="s">
        <v>18</v>
      </c>
      <c r="S581" t="s">
        <v>38</v>
      </c>
      <c r="T581" s="1" t="s">
        <v>20</v>
      </c>
      <c r="U581" t="str">
        <f>IF(TBL_Employees[[#This Row],[Exit Date]]="","Employed","Resign")</f>
        <v>Employed</v>
      </c>
    </row>
    <row r="582" spans="1:21" x14ac:dyDescent="0.35">
      <c r="A582" t="s">
        <v>956</v>
      </c>
      <c r="B582" t="s">
        <v>957</v>
      </c>
      <c r="C582" t="s">
        <v>81</v>
      </c>
      <c r="D582" t="s">
        <v>26</v>
      </c>
      <c r="E582" t="s">
        <v>43</v>
      </c>
      <c r="F582" t="s">
        <v>27</v>
      </c>
      <c r="G582" t="s">
        <v>23</v>
      </c>
      <c r="H582">
        <v>31</v>
      </c>
      <c r="I582" s="1">
        <v>42780</v>
      </c>
      <c r="J582" s="9">
        <f>DAY(TBL_Employees[[#This Row],[Hire Date]])</f>
        <v>14</v>
      </c>
      <c r="K582" s="9">
        <f>MONTH(TBL_Employees[[#This Row],[Hire Date]])</f>
        <v>2</v>
      </c>
      <c r="L582" s="9" t="str">
        <f>UPPER(TEXT(DATE(2025,TBL_Employees[[#This Row],[Month]],1), "mmm"))</f>
        <v>FEB</v>
      </c>
      <c r="M582" s="11">
        <f>YEAR(TBL_Employees[[#This Row],[Hire Date]])</f>
        <v>2017</v>
      </c>
      <c r="N582" s="2">
        <v>95963</v>
      </c>
      <c r="O582" s="2" t="str">
        <f>IF(TBL_Employees[[#This Row],[ Annual Salary]]&lt;70000,"Low Income",IF(AND(TBL_Employees[[#This Row],[ Annual Salary]]&gt;=70000,TBL_Employees[[#This Row],[ Annual Salary]]&lt;=140000),"Middle Income","High Income" ))</f>
        <v>Middle Income</v>
      </c>
      <c r="P582" s="3">
        <v>0</v>
      </c>
      <c r="Q582" s="13">
        <f>TBL_Employees[[#This Row],[Bonus %]]*TBL_Employees[[#This Row],[ Annual Salary]]</f>
        <v>0</v>
      </c>
      <c r="R582" t="s">
        <v>32</v>
      </c>
      <c r="S582" t="s">
        <v>33</v>
      </c>
      <c r="T582" s="1" t="s">
        <v>20</v>
      </c>
      <c r="U582" t="str">
        <f>IF(TBL_Employees[[#This Row],[Exit Date]]="","Employed","Resign")</f>
        <v>Employed</v>
      </c>
    </row>
    <row r="583" spans="1:21" x14ac:dyDescent="0.35">
      <c r="A583" t="s">
        <v>788</v>
      </c>
      <c r="B583" t="s">
        <v>961</v>
      </c>
      <c r="C583" t="s">
        <v>13</v>
      </c>
      <c r="D583" t="s">
        <v>26</v>
      </c>
      <c r="E583" t="s">
        <v>31</v>
      </c>
      <c r="F583" t="s">
        <v>16</v>
      </c>
      <c r="G583" t="s">
        <v>17</v>
      </c>
      <c r="H583">
        <v>48</v>
      </c>
      <c r="I583" s="1">
        <v>42053</v>
      </c>
      <c r="J583" s="9">
        <f>DAY(TBL_Employees[[#This Row],[Hire Date]])</f>
        <v>18</v>
      </c>
      <c r="K583" s="9">
        <f>MONTH(TBL_Employees[[#This Row],[Hire Date]])</f>
        <v>2</v>
      </c>
      <c r="L583" s="9" t="str">
        <f>UPPER(TEXT(DATE(2025,TBL_Employees[[#This Row],[Month]],1), "mmm"))</f>
        <v>FEB</v>
      </c>
      <c r="M583" s="11">
        <f>YEAR(TBL_Employees[[#This Row],[Hire Date]])</f>
        <v>2015</v>
      </c>
      <c r="N583" s="2">
        <v>194871</v>
      </c>
      <c r="O583" s="2" t="str">
        <f>IF(TBL_Employees[[#This Row],[ Annual Salary]]&lt;70000,"Low Income",IF(AND(TBL_Employees[[#This Row],[ Annual Salary]]&gt;=70000,TBL_Employees[[#This Row],[ Annual Salary]]&lt;=140000),"Middle Income","High Income" ))</f>
        <v>High Income</v>
      </c>
      <c r="P583" s="3">
        <v>0.35</v>
      </c>
      <c r="Q583" s="13">
        <f>TBL_Employees[[#This Row],[Bonus %]]*TBL_Employees[[#This Row],[ Annual Salary]]</f>
        <v>68204.849999999991</v>
      </c>
      <c r="R583" t="s">
        <v>18</v>
      </c>
      <c r="S583" t="s">
        <v>28</v>
      </c>
      <c r="T583" s="1" t="s">
        <v>20</v>
      </c>
      <c r="U583" t="str">
        <f>IF(TBL_Employees[[#This Row],[Exit Date]]="","Employed","Resign")</f>
        <v>Employed</v>
      </c>
    </row>
    <row r="584" spans="1:21" x14ac:dyDescent="0.35">
      <c r="A584" t="s">
        <v>143</v>
      </c>
      <c r="B584" t="s">
        <v>964</v>
      </c>
      <c r="C584" t="s">
        <v>54</v>
      </c>
      <c r="D584" t="s">
        <v>26</v>
      </c>
      <c r="E584" t="s">
        <v>35</v>
      </c>
      <c r="F584" t="s">
        <v>16</v>
      </c>
      <c r="G584" t="s">
        <v>50</v>
      </c>
      <c r="H584">
        <v>25</v>
      </c>
      <c r="I584" s="1">
        <v>44327</v>
      </c>
      <c r="J584" s="9">
        <f>DAY(TBL_Employees[[#This Row],[Hire Date]])</f>
        <v>11</v>
      </c>
      <c r="K584" s="9">
        <f>MONTH(TBL_Employees[[#This Row],[Hire Date]])</f>
        <v>5</v>
      </c>
      <c r="L584" s="9" t="str">
        <f>UPPER(TEXT(DATE(2025,TBL_Employees[[#This Row],[Month]],1), "mmm"))</f>
        <v>MAY</v>
      </c>
      <c r="M584" s="11">
        <f>YEAR(TBL_Employees[[#This Row],[Hire Date]])</f>
        <v>2021</v>
      </c>
      <c r="N584" s="2">
        <v>83934</v>
      </c>
      <c r="O584" s="2" t="str">
        <f>IF(TBL_Employees[[#This Row],[ Annual Salary]]&lt;70000,"Low Income",IF(AND(TBL_Employees[[#This Row],[ Annual Salary]]&gt;=70000,TBL_Employees[[#This Row],[ Annual Salary]]&lt;=140000),"Middle Income","High Income" ))</f>
        <v>Middle Income</v>
      </c>
      <c r="P584" s="3">
        <v>0</v>
      </c>
      <c r="Q584" s="13">
        <f>TBL_Employees[[#This Row],[Bonus %]]*TBL_Employees[[#This Row],[ Annual Salary]]</f>
        <v>0</v>
      </c>
      <c r="R584" t="s">
        <v>18</v>
      </c>
      <c r="S584" t="s">
        <v>44</v>
      </c>
      <c r="T584" s="1" t="s">
        <v>20</v>
      </c>
      <c r="U584" t="str">
        <f>IF(TBL_Employees[[#This Row],[Exit Date]]="","Employed","Resign")</f>
        <v>Employed</v>
      </c>
    </row>
    <row r="585" spans="1:21" x14ac:dyDescent="0.35">
      <c r="A585" t="s">
        <v>172</v>
      </c>
      <c r="B585" t="s">
        <v>972</v>
      </c>
      <c r="C585" t="s">
        <v>81</v>
      </c>
      <c r="D585" t="s">
        <v>26</v>
      </c>
      <c r="E585" t="s">
        <v>35</v>
      </c>
      <c r="F585" t="s">
        <v>16</v>
      </c>
      <c r="G585" t="s">
        <v>23</v>
      </c>
      <c r="H585">
        <v>30</v>
      </c>
      <c r="I585" s="1">
        <v>43553</v>
      </c>
      <c r="J585" s="9">
        <f>DAY(TBL_Employees[[#This Row],[Hire Date]])</f>
        <v>29</v>
      </c>
      <c r="K585" s="9">
        <f>MONTH(TBL_Employees[[#This Row],[Hire Date]])</f>
        <v>3</v>
      </c>
      <c r="L585" s="9" t="str">
        <f>UPPER(TEXT(DATE(2025,TBL_Employees[[#This Row],[Month]],1), "mmm"))</f>
        <v>MAR</v>
      </c>
      <c r="M585" s="11">
        <f>YEAR(TBL_Employees[[#This Row],[Hire Date]])</f>
        <v>2019</v>
      </c>
      <c r="N585" s="2">
        <v>86774</v>
      </c>
      <c r="O585" s="2" t="str">
        <f>IF(TBL_Employees[[#This Row],[ Annual Salary]]&lt;70000,"Low Income",IF(AND(TBL_Employees[[#This Row],[ Annual Salary]]&gt;=70000,TBL_Employees[[#This Row],[ Annual Salary]]&lt;=140000),"Middle Income","High Income" ))</f>
        <v>Middle Income</v>
      </c>
      <c r="P585" s="3">
        <v>0</v>
      </c>
      <c r="Q585" s="13">
        <f>TBL_Employees[[#This Row],[Bonus %]]*TBL_Employees[[#This Row],[ Annual Salary]]</f>
        <v>0</v>
      </c>
      <c r="R585" t="s">
        <v>32</v>
      </c>
      <c r="S585" t="s">
        <v>33</v>
      </c>
      <c r="T585" s="1" t="s">
        <v>20</v>
      </c>
      <c r="U585" t="str">
        <f>IF(TBL_Employees[[#This Row],[Exit Date]]="","Employed","Resign")</f>
        <v>Employed</v>
      </c>
    </row>
    <row r="586" spans="1:21" x14ac:dyDescent="0.35">
      <c r="A586" t="s">
        <v>220</v>
      </c>
      <c r="B586" t="s">
        <v>975</v>
      </c>
      <c r="C586" t="s">
        <v>97</v>
      </c>
      <c r="D586" t="s">
        <v>26</v>
      </c>
      <c r="E586" t="s">
        <v>15</v>
      </c>
      <c r="F586" t="s">
        <v>16</v>
      </c>
      <c r="G586" t="s">
        <v>23</v>
      </c>
      <c r="H586">
        <v>51</v>
      </c>
      <c r="I586" s="1">
        <v>40964</v>
      </c>
      <c r="J586" s="9">
        <f>DAY(TBL_Employees[[#This Row],[Hire Date]])</f>
        <v>25</v>
      </c>
      <c r="K586" s="9">
        <f>MONTH(TBL_Employees[[#This Row],[Hire Date]])</f>
        <v>2</v>
      </c>
      <c r="L586" s="9" t="str">
        <f>UPPER(TEXT(DATE(2025,TBL_Employees[[#This Row],[Month]],1), "mmm"))</f>
        <v>FEB</v>
      </c>
      <c r="M586" s="11">
        <f>YEAR(TBL_Employees[[#This Row],[Hire Date]])</f>
        <v>2012</v>
      </c>
      <c r="N586" s="2">
        <v>64170</v>
      </c>
      <c r="O586" s="2" t="str">
        <f>IF(TBL_Employees[[#This Row],[ Annual Salary]]&lt;70000,"Low Income",IF(AND(TBL_Employees[[#This Row],[ Annual Salary]]&gt;=70000,TBL_Employees[[#This Row],[ Annual Salary]]&lt;=140000),"Middle Income","High Income" ))</f>
        <v>Low Income</v>
      </c>
      <c r="P586" s="3">
        <v>0</v>
      </c>
      <c r="Q586" s="13">
        <f>TBL_Employees[[#This Row],[Bonus %]]*TBL_Employees[[#This Row],[ Annual Salary]]</f>
        <v>0</v>
      </c>
      <c r="R586" t="s">
        <v>18</v>
      </c>
      <c r="S586" t="s">
        <v>28</v>
      </c>
      <c r="T586" s="1" t="s">
        <v>20</v>
      </c>
      <c r="U586" t="str">
        <f>IF(TBL_Employees[[#This Row],[Exit Date]]="","Employed","Resign")</f>
        <v>Employed</v>
      </c>
    </row>
    <row r="587" spans="1:21" x14ac:dyDescent="0.35">
      <c r="A587" t="s">
        <v>996</v>
      </c>
      <c r="B587" t="s">
        <v>997</v>
      </c>
      <c r="C587" t="s">
        <v>25</v>
      </c>
      <c r="D587" t="s">
        <v>26</v>
      </c>
      <c r="E587" t="s">
        <v>31</v>
      </c>
      <c r="F587" t="s">
        <v>16</v>
      </c>
      <c r="G587" t="s">
        <v>23</v>
      </c>
      <c r="H587">
        <v>45</v>
      </c>
      <c r="I587" s="1">
        <v>41511</v>
      </c>
      <c r="J587" s="9">
        <f>DAY(TBL_Employees[[#This Row],[Hire Date]])</f>
        <v>25</v>
      </c>
      <c r="K587" s="9">
        <f>MONTH(TBL_Employees[[#This Row],[Hire Date]])</f>
        <v>8</v>
      </c>
      <c r="L587" s="9" t="str">
        <f>UPPER(TEXT(DATE(2025,TBL_Employees[[#This Row],[Month]],1), "mmm"))</f>
        <v>AUG</v>
      </c>
      <c r="M587" s="11">
        <f>YEAR(TBL_Employees[[#This Row],[Hire Date]])</f>
        <v>2013</v>
      </c>
      <c r="N587" s="2">
        <v>99169</v>
      </c>
      <c r="O587" s="2" t="str">
        <f>IF(TBL_Employees[[#This Row],[ Annual Salary]]&lt;70000,"Low Income",IF(AND(TBL_Employees[[#This Row],[ Annual Salary]]&gt;=70000,TBL_Employees[[#This Row],[ Annual Salary]]&lt;=140000),"Middle Income","High Income" ))</f>
        <v>Middle Income</v>
      </c>
      <c r="P587" s="3">
        <v>0</v>
      </c>
      <c r="Q587" s="13">
        <f>TBL_Employees[[#This Row],[Bonus %]]*TBL_Employees[[#This Row],[ Annual Salary]]</f>
        <v>0</v>
      </c>
      <c r="R587" t="s">
        <v>32</v>
      </c>
      <c r="S587" t="s">
        <v>59</v>
      </c>
      <c r="T587" s="1" t="s">
        <v>20</v>
      </c>
      <c r="U587" t="str">
        <f>IF(TBL_Employees[[#This Row],[Exit Date]]="","Employed","Resign")</f>
        <v>Employed</v>
      </c>
    </row>
    <row r="588" spans="1:21" x14ac:dyDescent="0.35">
      <c r="A588" t="s">
        <v>275</v>
      </c>
      <c r="B588" t="s">
        <v>1000</v>
      </c>
      <c r="C588" t="s">
        <v>70</v>
      </c>
      <c r="D588" t="s">
        <v>26</v>
      </c>
      <c r="E588" t="s">
        <v>35</v>
      </c>
      <c r="F588" t="s">
        <v>16</v>
      </c>
      <c r="G588" t="s">
        <v>17</v>
      </c>
      <c r="H588">
        <v>65</v>
      </c>
      <c r="I588" s="1">
        <v>43234</v>
      </c>
      <c r="J588" s="9">
        <f>DAY(TBL_Employees[[#This Row],[Hire Date]])</f>
        <v>14</v>
      </c>
      <c r="K588" s="9">
        <f>MONTH(TBL_Employees[[#This Row],[Hire Date]])</f>
        <v>5</v>
      </c>
      <c r="L588" s="9" t="str">
        <f>UPPER(TEXT(DATE(2025,TBL_Employees[[#This Row],[Month]],1), "mmm"))</f>
        <v>MAY</v>
      </c>
      <c r="M588" s="11">
        <f>YEAR(TBL_Employees[[#This Row],[Hire Date]])</f>
        <v>2018</v>
      </c>
      <c r="N588" s="2">
        <v>60985</v>
      </c>
      <c r="O588" s="2" t="str">
        <f>IF(TBL_Employees[[#This Row],[ Annual Salary]]&lt;70000,"Low Income",IF(AND(TBL_Employees[[#This Row],[ Annual Salary]]&gt;=70000,TBL_Employees[[#This Row],[ Annual Salary]]&lt;=140000),"Middle Income","High Income" ))</f>
        <v>Low Income</v>
      </c>
      <c r="P588" s="3">
        <v>0</v>
      </c>
      <c r="Q588" s="13">
        <f>TBL_Employees[[#This Row],[Bonus %]]*TBL_Employees[[#This Row],[ Annual Salary]]</f>
        <v>0</v>
      </c>
      <c r="R588" t="s">
        <v>18</v>
      </c>
      <c r="S588" t="s">
        <v>62</v>
      </c>
      <c r="T588" s="1" t="s">
        <v>20</v>
      </c>
      <c r="U588" t="str">
        <f>IF(TBL_Employees[[#This Row],[Exit Date]]="","Employed","Resign")</f>
        <v>Employed</v>
      </c>
    </row>
    <row r="589" spans="1:21" x14ac:dyDescent="0.35">
      <c r="A589" t="s">
        <v>174</v>
      </c>
      <c r="B589" t="s">
        <v>1001</v>
      </c>
      <c r="C589" t="s">
        <v>60</v>
      </c>
      <c r="D589" t="s">
        <v>26</v>
      </c>
      <c r="E589" t="s">
        <v>15</v>
      </c>
      <c r="F589" t="s">
        <v>16</v>
      </c>
      <c r="G589" t="s">
        <v>23</v>
      </c>
      <c r="H589">
        <v>60</v>
      </c>
      <c r="I589" s="1">
        <v>40383</v>
      </c>
      <c r="J589" s="9">
        <f>DAY(TBL_Employees[[#This Row],[Hire Date]])</f>
        <v>24</v>
      </c>
      <c r="K589" s="9">
        <f>MONTH(TBL_Employees[[#This Row],[Hire Date]])</f>
        <v>7</v>
      </c>
      <c r="L589" s="9" t="str">
        <f>UPPER(TEXT(DATE(2025,TBL_Employees[[#This Row],[Month]],1), "mmm"))</f>
        <v>JUL</v>
      </c>
      <c r="M589" s="11">
        <f>YEAR(TBL_Employees[[#This Row],[Hire Date]])</f>
        <v>2010</v>
      </c>
      <c r="N589" s="2">
        <v>126911</v>
      </c>
      <c r="O589" s="2" t="str">
        <f>IF(TBL_Employees[[#This Row],[ Annual Salary]]&lt;70000,"Low Income",IF(AND(TBL_Employees[[#This Row],[ Annual Salary]]&gt;=70000,TBL_Employees[[#This Row],[ Annual Salary]]&lt;=140000),"Middle Income","High Income" ))</f>
        <v>Middle Income</v>
      </c>
      <c r="P589" s="3">
        <v>0.1</v>
      </c>
      <c r="Q589" s="13">
        <f>TBL_Employees[[#This Row],[Bonus %]]*TBL_Employees[[#This Row],[ Annual Salary]]</f>
        <v>12691.1</v>
      </c>
      <c r="R589" t="s">
        <v>32</v>
      </c>
      <c r="S589" t="s">
        <v>73</v>
      </c>
      <c r="T589" s="1" t="s">
        <v>20</v>
      </c>
      <c r="U589" t="str">
        <f>IF(TBL_Employees[[#This Row],[Exit Date]]="","Employed","Resign")</f>
        <v>Employed</v>
      </c>
    </row>
    <row r="590" spans="1:21" x14ac:dyDescent="0.35">
      <c r="A590" t="s">
        <v>233</v>
      </c>
      <c r="B590" t="s">
        <v>1011</v>
      </c>
      <c r="C590" t="s">
        <v>25</v>
      </c>
      <c r="D590" t="s">
        <v>26</v>
      </c>
      <c r="E590" t="s">
        <v>15</v>
      </c>
      <c r="F590" t="s">
        <v>27</v>
      </c>
      <c r="G590" t="s">
        <v>17</v>
      </c>
      <c r="H590">
        <v>62</v>
      </c>
      <c r="I590" s="1">
        <v>36996</v>
      </c>
      <c r="J590" s="9">
        <f>DAY(TBL_Employees[[#This Row],[Hire Date]])</f>
        <v>15</v>
      </c>
      <c r="K590" s="9">
        <f>MONTH(TBL_Employees[[#This Row],[Hire Date]])</f>
        <v>4</v>
      </c>
      <c r="L590" s="9" t="str">
        <f>UPPER(TEXT(DATE(2025,TBL_Employees[[#This Row],[Month]],1), "mmm"))</f>
        <v>APR</v>
      </c>
      <c r="M590" s="11">
        <f>YEAR(TBL_Employees[[#This Row],[Hire Date]])</f>
        <v>2001</v>
      </c>
      <c r="N590" s="2">
        <v>80921</v>
      </c>
      <c r="O590" s="2" t="str">
        <f>IF(TBL_Employees[[#This Row],[ Annual Salary]]&lt;70000,"Low Income",IF(AND(TBL_Employees[[#This Row],[ Annual Salary]]&gt;=70000,TBL_Employees[[#This Row],[ Annual Salary]]&lt;=140000),"Middle Income","High Income" ))</f>
        <v>Middle Income</v>
      </c>
      <c r="P590" s="3">
        <v>0</v>
      </c>
      <c r="Q590" s="13">
        <f>TBL_Employees[[#This Row],[Bonus %]]*TBL_Employees[[#This Row],[ Annual Salary]]</f>
        <v>0</v>
      </c>
      <c r="R590" t="s">
        <v>18</v>
      </c>
      <c r="S590" t="s">
        <v>28</v>
      </c>
      <c r="T590" s="1" t="s">
        <v>20</v>
      </c>
      <c r="U590" t="str">
        <f>IF(TBL_Employees[[#This Row],[Exit Date]]="","Employed","Resign")</f>
        <v>Employed</v>
      </c>
    </row>
    <row r="591" spans="1:21" x14ac:dyDescent="0.35">
      <c r="A591" t="s">
        <v>392</v>
      </c>
      <c r="B591" t="s">
        <v>1014</v>
      </c>
      <c r="C591" t="s">
        <v>70</v>
      </c>
      <c r="D591" t="s">
        <v>26</v>
      </c>
      <c r="E591" t="s">
        <v>43</v>
      </c>
      <c r="F591" t="s">
        <v>16</v>
      </c>
      <c r="G591" t="s">
        <v>17</v>
      </c>
      <c r="H591">
        <v>59</v>
      </c>
      <c r="I591" s="1">
        <v>43028</v>
      </c>
      <c r="J591" s="9">
        <f>DAY(TBL_Employees[[#This Row],[Hire Date]])</f>
        <v>20</v>
      </c>
      <c r="K591" s="9">
        <f>MONTH(TBL_Employees[[#This Row],[Hire Date]])</f>
        <v>10</v>
      </c>
      <c r="L591" s="9" t="str">
        <f>UPPER(TEXT(DATE(2025,TBL_Employees[[#This Row],[Month]],1), "mmm"))</f>
        <v>OCT</v>
      </c>
      <c r="M591" s="11">
        <f>YEAR(TBL_Employees[[#This Row],[Hire Date]])</f>
        <v>2017</v>
      </c>
      <c r="N591" s="2">
        <v>86831</v>
      </c>
      <c r="O591" s="2" t="str">
        <f>IF(TBL_Employees[[#This Row],[ Annual Salary]]&lt;70000,"Low Income",IF(AND(TBL_Employees[[#This Row],[ Annual Salary]]&gt;=70000,TBL_Employees[[#This Row],[ Annual Salary]]&lt;=140000),"Middle Income","High Income" ))</f>
        <v>Middle Income</v>
      </c>
      <c r="P591" s="3">
        <v>0</v>
      </c>
      <c r="Q591" s="13">
        <f>TBL_Employees[[#This Row],[Bonus %]]*TBL_Employees[[#This Row],[ Annual Salary]]</f>
        <v>0</v>
      </c>
      <c r="R591" t="s">
        <v>18</v>
      </c>
      <c r="S591" t="s">
        <v>38</v>
      </c>
      <c r="T591" s="1" t="s">
        <v>20</v>
      </c>
      <c r="U591" t="str">
        <f>IF(TBL_Employees[[#This Row],[Exit Date]]="","Employed","Resign")</f>
        <v>Employed</v>
      </c>
    </row>
    <row r="592" spans="1:21" x14ac:dyDescent="0.35">
      <c r="A592" t="s">
        <v>1015</v>
      </c>
      <c r="B592" t="s">
        <v>1016</v>
      </c>
      <c r="C592" t="s">
        <v>54</v>
      </c>
      <c r="D592" t="s">
        <v>26</v>
      </c>
      <c r="E592" t="s">
        <v>43</v>
      </c>
      <c r="F592" t="s">
        <v>16</v>
      </c>
      <c r="G592" t="s">
        <v>23</v>
      </c>
      <c r="H592">
        <v>49</v>
      </c>
      <c r="I592" s="1">
        <v>40431</v>
      </c>
      <c r="J592" s="9">
        <f>DAY(TBL_Employees[[#This Row],[Hire Date]])</f>
        <v>10</v>
      </c>
      <c r="K592" s="9">
        <f>MONTH(TBL_Employees[[#This Row],[Hire Date]])</f>
        <v>9</v>
      </c>
      <c r="L592" s="9" t="str">
        <f>UPPER(TEXT(DATE(2025,TBL_Employees[[#This Row],[Month]],1), "mmm"))</f>
        <v>SEP</v>
      </c>
      <c r="M592" s="11">
        <f>YEAR(TBL_Employees[[#This Row],[Hire Date]])</f>
        <v>2010</v>
      </c>
      <c r="N592" s="2">
        <v>72826</v>
      </c>
      <c r="O592" s="2" t="str">
        <f>IF(TBL_Employees[[#This Row],[ Annual Salary]]&lt;70000,"Low Income",IF(AND(TBL_Employees[[#This Row],[ Annual Salary]]&gt;=70000,TBL_Employees[[#This Row],[ Annual Salary]]&lt;=140000),"Middle Income","High Income" ))</f>
        <v>Middle Income</v>
      </c>
      <c r="P592" s="3">
        <v>0</v>
      </c>
      <c r="Q592" s="13">
        <f>TBL_Employees[[#This Row],[Bonus %]]*TBL_Employees[[#This Row],[ Annual Salary]]</f>
        <v>0</v>
      </c>
      <c r="R592" t="s">
        <v>32</v>
      </c>
      <c r="S592" t="s">
        <v>59</v>
      </c>
      <c r="T592" s="1" t="s">
        <v>20</v>
      </c>
      <c r="U592" t="str">
        <f>IF(TBL_Employees[[#This Row],[Exit Date]]="","Employed","Resign")</f>
        <v>Employed</v>
      </c>
    </row>
    <row r="593" spans="1:21" x14ac:dyDescent="0.35">
      <c r="A593" t="s">
        <v>1019</v>
      </c>
      <c r="B593" t="s">
        <v>1020</v>
      </c>
      <c r="C593" t="s">
        <v>61</v>
      </c>
      <c r="D593" t="s">
        <v>26</v>
      </c>
      <c r="E593" t="s">
        <v>15</v>
      </c>
      <c r="F593" t="s">
        <v>16</v>
      </c>
      <c r="G593" t="s">
        <v>17</v>
      </c>
      <c r="H593">
        <v>57</v>
      </c>
      <c r="I593" s="1">
        <v>43948</v>
      </c>
      <c r="J593" s="9">
        <f>DAY(TBL_Employees[[#This Row],[Hire Date]])</f>
        <v>27</v>
      </c>
      <c r="K593" s="9">
        <f>MONTH(TBL_Employees[[#This Row],[Hire Date]])</f>
        <v>4</v>
      </c>
      <c r="L593" s="9" t="str">
        <f>UPPER(TEXT(DATE(2025,TBL_Employees[[#This Row],[Month]],1), "mmm"))</f>
        <v>APR</v>
      </c>
      <c r="M593" s="11">
        <f>YEAR(TBL_Employees[[#This Row],[Hire Date]])</f>
        <v>2020</v>
      </c>
      <c r="N593" s="2">
        <v>103058</v>
      </c>
      <c r="O593" s="2" t="str">
        <f>IF(TBL_Employees[[#This Row],[ Annual Salary]]&lt;70000,"Low Income",IF(AND(TBL_Employees[[#This Row],[ Annual Salary]]&gt;=70000,TBL_Employees[[#This Row],[ Annual Salary]]&lt;=140000),"Middle Income","High Income" ))</f>
        <v>Middle Income</v>
      </c>
      <c r="P593" s="3">
        <v>7.0000000000000007E-2</v>
      </c>
      <c r="Q593" s="13">
        <f>TBL_Employees[[#This Row],[Bonus %]]*TBL_Employees[[#This Row],[ Annual Salary]]</f>
        <v>7214.06</v>
      </c>
      <c r="R593" t="s">
        <v>18</v>
      </c>
      <c r="S593" t="s">
        <v>28</v>
      </c>
      <c r="T593" s="1" t="s">
        <v>20</v>
      </c>
      <c r="U593" t="str">
        <f>IF(TBL_Employees[[#This Row],[Exit Date]]="","Employed","Resign")</f>
        <v>Employed</v>
      </c>
    </row>
    <row r="594" spans="1:21" x14ac:dyDescent="0.35">
      <c r="A594" t="s">
        <v>323</v>
      </c>
      <c r="B594" t="s">
        <v>1025</v>
      </c>
      <c r="C594" t="s">
        <v>60</v>
      </c>
      <c r="D594" t="s">
        <v>26</v>
      </c>
      <c r="E594" t="s">
        <v>15</v>
      </c>
      <c r="F594" t="s">
        <v>16</v>
      </c>
      <c r="G594" t="s">
        <v>50</v>
      </c>
      <c r="H594">
        <v>49</v>
      </c>
      <c r="I594" s="1">
        <v>38000</v>
      </c>
      <c r="J594" s="9">
        <f>DAY(TBL_Employees[[#This Row],[Hire Date]])</f>
        <v>14</v>
      </c>
      <c r="K594" s="9">
        <f>MONTH(TBL_Employees[[#This Row],[Hire Date]])</f>
        <v>1</v>
      </c>
      <c r="L594" s="9" t="str">
        <f>UPPER(TEXT(DATE(2025,TBL_Employees[[#This Row],[Month]],1), "mmm"))</f>
        <v>JAN</v>
      </c>
      <c r="M594" s="11">
        <f>YEAR(TBL_Employees[[#This Row],[Hire Date]])</f>
        <v>2004</v>
      </c>
      <c r="N594" s="2">
        <v>125086</v>
      </c>
      <c r="O594" s="2" t="str">
        <f>IF(TBL_Employees[[#This Row],[ Annual Salary]]&lt;70000,"Low Income",IF(AND(TBL_Employees[[#This Row],[ Annual Salary]]&gt;=70000,TBL_Employees[[#This Row],[ Annual Salary]]&lt;=140000),"Middle Income","High Income" ))</f>
        <v>Middle Income</v>
      </c>
      <c r="P594" s="3">
        <v>0.1</v>
      </c>
      <c r="Q594" s="13">
        <f>TBL_Employees[[#This Row],[Bonus %]]*TBL_Employees[[#This Row],[ Annual Salary]]</f>
        <v>12508.6</v>
      </c>
      <c r="R594" t="s">
        <v>51</v>
      </c>
      <c r="S594" t="s">
        <v>52</v>
      </c>
      <c r="T594" s="1" t="s">
        <v>20</v>
      </c>
      <c r="U594" t="str">
        <f>IF(TBL_Employees[[#This Row],[Exit Date]]="","Employed","Resign")</f>
        <v>Employed</v>
      </c>
    </row>
    <row r="595" spans="1:21" x14ac:dyDescent="0.35">
      <c r="A595" t="s">
        <v>309</v>
      </c>
      <c r="B595" t="s">
        <v>1026</v>
      </c>
      <c r="C595" t="s">
        <v>97</v>
      </c>
      <c r="D595" t="s">
        <v>26</v>
      </c>
      <c r="E595" t="s">
        <v>43</v>
      </c>
      <c r="F595" t="s">
        <v>27</v>
      </c>
      <c r="G595" t="s">
        <v>17</v>
      </c>
      <c r="H595">
        <v>43</v>
      </c>
      <c r="I595" s="1">
        <v>42467</v>
      </c>
      <c r="J595" s="9">
        <f>DAY(TBL_Employees[[#This Row],[Hire Date]])</f>
        <v>7</v>
      </c>
      <c r="K595" s="9">
        <f>MONTH(TBL_Employees[[#This Row],[Hire Date]])</f>
        <v>4</v>
      </c>
      <c r="L595" s="9" t="str">
        <f>UPPER(TEXT(DATE(2025,TBL_Employees[[#This Row],[Month]],1), "mmm"))</f>
        <v>APR</v>
      </c>
      <c r="M595" s="11">
        <f>YEAR(TBL_Employees[[#This Row],[Hire Date]])</f>
        <v>2016</v>
      </c>
      <c r="N595" s="2">
        <v>67976</v>
      </c>
      <c r="O595" s="2" t="str">
        <f>IF(TBL_Employees[[#This Row],[ Annual Salary]]&lt;70000,"Low Income",IF(AND(TBL_Employees[[#This Row],[ Annual Salary]]&gt;=70000,TBL_Employees[[#This Row],[ Annual Salary]]&lt;=140000),"Middle Income","High Income" ))</f>
        <v>Low Income</v>
      </c>
      <c r="P595" s="3">
        <v>0</v>
      </c>
      <c r="Q595" s="13">
        <f>TBL_Employees[[#This Row],[Bonus %]]*TBL_Employees[[#This Row],[ Annual Salary]]</f>
        <v>0</v>
      </c>
      <c r="R595" t="s">
        <v>18</v>
      </c>
      <c r="S595" t="s">
        <v>62</v>
      </c>
      <c r="T595" s="1" t="s">
        <v>20</v>
      </c>
      <c r="U595" t="str">
        <f>IF(TBL_Employees[[#This Row],[Exit Date]]="","Employed","Resign")</f>
        <v>Employed</v>
      </c>
    </row>
    <row r="596" spans="1:21" x14ac:dyDescent="0.35">
      <c r="A596" t="s">
        <v>1034</v>
      </c>
      <c r="B596" t="s">
        <v>1035</v>
      </c>
      <c r="C596" t="s">
        <v>75</v>
      </c>
      <c r="D596" t="s">
        <v>26</v>
      </c>
      <c r="E596" t="s">
        <v>35</v>
      </c>
      <c r="F596" t="s">
        <v>27</v>
      </c>
      <c r="G596" t="s">
        <v>23</v>
      </c>
      <c r="H596">
        <v>40</v>
      </c>
      <c r="I596" s="1">
        <v>39293</v>
      </c>
      <c r="J596" s="9">
        <f>DAY(TBL_Employees[[#This Row],[Hire Date]])</f>
        <v>30</v>
      </c>
      <c r="K596" s="9">
        <f>MONTH(TBL_Employees[[#This Row],[Hire Date]])</f>
        <v>7</v>
      </c>
      <c r="L596" s="9" t="str">
        <f>UPPER(TEXT(DATE(2025,TBL_Employees[[#This Row],[Month]],1), "mmm"))</f>
        <v>JUL</v>
      </c>
      <c r="M596" s="11">
        <f>YEAR(TBL_Employees[[#This Row],[Hire Date]])</f>
        <v>2007</v>
      </c>
      <c r="N596" s="2">
        <v>41859</v>
      </c>
      <c r="O596" s="2" t="str">
        <f>IF(TBL_Employees[[#This Row],[ Annual Salary]]&lt;70000,"Low Income",IF(AND(TBL_Employees[[#This Row],[ Annual Salary]]&gt;=70000,TBL_Employees[[#This Row],[ Annual Salary]]&lt;=140000),"Middle Income","High Income" ))</f>
        <v>Low Income</v>
      </c>
      <c r="P596" s="3">
        <v>0</v>
      </c>
      <c r="Q596" s="13">
        <f>TBL_Employees[[#This Row],[Bonus %]]*TBL_Employees[[#This Row],[ Annual Salary]]</f>
        <v>0</v>
      </c>
      <c r="R596" t="s">
        <v>18</v>
      </c>
      <c r="S596" t="s">
        <v>62</v>
      </c>
      <c r="T596" s="1" t="s">
        <v>20</v>
      </c>
      <c r="U596" t="str">
        <f>IF(TBL_Employees[[#This Row],[Exit Date]]="","Employed","Resign")</f>
        <v>Employed</v>
      </c>
    </row>
    <row r="597" spans="1:21" x14ac:dyDescent="0.35">
      <c r="A597" t="s">
        <v>1036</v>
      </c>
      <c r="B597" t="s">
        <v>1037</v>
      </c>
      <c r="C597" t="s">
        <v>72</v>
      </c>
      <c r="D597" t="s">
        <v>26</v>
      </c>
      <c r="E597" t="s">
        <v>35</v>
      </c>
      <c r="F597" t="s">
        <v>27</v>
      </c>
      <c r="G597" t="s">
        <v>46</v>
      </c>
      <c r="H597">
        <v>42</v>
      </c>
      <c r="I597" s="1">
        <v>38984</v>
      </c>
      <c r="J597" s="9">
        <f>DAY(TBL_Employees[[#This Row],[Hire Date]])</f>
        <v>24</v>
      </c>
      <c r="K597" s="9">
        <f>MONTH(TBL_Employees[[#This Row],[Hire Date]])</f>
        <v>9</v>
      </c>
      <c r="L597" s="9" t="str">
        <f>UPPER(TEXT(DATE(2025,TBL_Employees[[#This Row],[Month]],1), "mmm"))</f>
        <v>SEP</v>
      </c>
      <c r="M597" s="11">
        <f>YEAR(TBL_Employees[[#This Row],[Hire Date]])</f>
        <v>2006</v>
      </c>
      <c r="N597" s="2">
        <v>52733</v>
      </c>
      <c r="O597" s="2" t="str">
        <f>IF(TBL_Employees[[#This Row],[ Annual Salary]]&lt;70000,"Low Income",IF(AND(TBL_Employees[[#This Row],[ Annual Salary]]&gt;=70000,TBL_Employees[[#This Row],[ Annual Salary]]&lt;=140000),"Middle Income","High Income" ))</f>
        <v>Low Income</v>
      </c>
      <c r="P597" s="3">
        <v>0</v>
      </c>
      <c r="Q597" s="13">
        <f>TBL_Employees[[#This Row],[Bonus %]]*TBL_Employees[[#This Row],[ Annual Salary]]</f>
        <v>0</v>
      </c>
      <c r="R597" t="s">
        <v>18</v>
      </c>
      <c r="S597" t="s">
        <v>19</v>
      </c>
      <c r="T597" s="1" t="s">
        <v>20</v>
      </c>
      <c r="U597" t="str">
        <f>IF(TBL_Employees[[#This Row],[Exit Date]]="","Employed","Resign")</f>
        <v>Employed</v>
      </c>
    </row>
    <row r="598" spans="1:21" x14ac:dyDescent="0.35">
      <c r="A598" t="s">
        <v>1042</v>
      </c>
      <c r="B598" t="s">
        <v>1043</v>
      </c>
      <c r="C598" t="s">
        <v>54</v>
      </c>
      <c r="D598" t="s">
        <v>26</v>
      </c>
      <c r="E598" t="s">
        <v>43</v>
      </c>
      <c r="F598" t="s">
        <v>27</v>
      </c>
      <c r="G598" t="s">
        <v>23</v>
      </c>
      <c r="H598">
        <v>42</v>
      </c>
      <c r="I598" s="1">
        <v>41813</v>
      </c>
      <c r="J598" s="9">
        <f>DAY(TBL_Employees[[#This Row],[Hire Date]])</f>
        <v>23</v>
      </c>
      <c r="K598" s="9">
        <f>MONTH(TBL_Employees[[#This Row],[Hire Date]])</f>
        <v>6</v>
      </c>
      <c r="L598" s="9" t="str">
        <f>UPPER(TEXT(DATE(2025,TBL_Employees[[#This Row],[Month]],1), "mmm"))</f>
        <v>JUN</v>
      </c>
      <c r="M598" s="11">
        <f>YEAR(TBL_Employees[[#This Row],[Hire Date]])</f>
        <v>2014</v>
      </c>
      <c r="N598" s="2">
        <v>64677</v>
      </c>
      <c r="O598" s="2" t="str">
        <f>IF(TBL_Employees[[#This Row],[ Annual Salary]]&lt;70000,"Low Income",IF(AND(TBL_Employees[[#This Row],[ Annual Salary]]&gt;=70000,TBL_Employees[[#This Row],[ Annual Salary]]&lt;=140000),"Middle Income","High Income" ))</f>
        <v>Low Income</v>
      </c>
      <c r="P598" s="3">
        <v>0</v>
      </c>
      <c r="Q598" s="13">
        <f>TBL_Employees[[#This Row],[Bonus %]]*TBL_Employees[[#This Row],[ Annual Salary]]</f>
        <v>0</v>
      </c>
      <c r="R598" t="s">
        <v>32</v>
      </c>
      <c r="S598" t="s">
        <v>79</v>
      </c>
      <c r="T598" s="1" t="s">
        <v>20</v>
      </c>
      <c r="U598" t="str">
        <f>IF(TBL_Employees[[#This Row],[Exit Date]]="","Employed","Resign")</f>
        <v>Employed</v>
      </c>
    </row>
    <row r="599" spans="1:21" x14ac:dyDescent="0.35">
      <c r="A599" t="s">
        <v>680</v>
      </c>
      <c r="B599" t="s">
        <v>1044</v>
      </c>
      <c r="C599" t="s">
        <v>60</v>
      </c>
      <c r="D599" t="s">
        <v>26</v>
      </c>
      <c r="E599" t="s">
        <v>31</v>
      </c>
      <c r="F599" t="s">
        <v>27</v>
      </c>
      <c r="G599" t="s">
        <v>17</v>
      </c>
      <c r="H599">
        <v>46</v>
      </c>
      <c r="I599" s="1">
        <v>38244</v>
      </c>
      <c r="J599" s="9">
        <f>DAY(TBL_Employees[[#This Row],[Hire Date]])</f>
        <v>14</v>
      </c>
      <c r="K599" s="9">
        <f>MONTH(TBL_Employees[[#This Row],[Hire Date]])</f>
        <v>9</v>
      </c>
      <c r="L599" s="9" t="str">
        <f>UPPER(TEXT(DATE(2025,TBL_Employees[[#This Row],[Month]],1), "mmm"))</f>
        <v>SEP</v>
      </c>
      <c r="M599" s="11">
        <f>YEAR(TBL_Employees[[#This Row],[Hire Date]])</f>
        <v>2004</v>
      </c>
      <c r="N599" s="2">
        <v>130274</v>
      </c>
      <c r="O599" s="2" t="str">
        <f>IF(TBL_Employees[[#This Row],[ Annual Salary]]&lt;70000,"Low Income",IF(AND(TBL_Employees[[#This Row],[ Annual Salary]]&gt;=70000,TBL_Employees[[#This Row],[ Annual Salary]]&lt;=140000),"Middle Income","High Income" ))</f>
        <v>Middle Income</v>
      </c>
      <c r="P599" s="3">
        <v>0.11</v>
      </c>
      <c r="Q599" s="13">
        <f>TBL_Employees[[#This Row],[Bonus %]]*TBL_Employees[[#This Row],[ Annual Salary]]</f>
        <v>14330.14</v>
      </c>
      <c r="R599" t="s">
        <v>18</v>
      </c>
      <c r="S599" t="s">
        <v>19</v>
      </c>
      <c r="T599" s="1" t="s">
        <v>20</v>
      </c>
      <c r="U599" t="str">
        <f>IF(TBL_Employees[[#This Row],[Exit Date]]="","Employed","Resign")</f>
        <v>Employed</v>
      </c>
    </row>
    <row r="600" spans="1:21" x14ac:dyDescent="0.35">
      <c r="A600" t="s">
        <v>1045</v>
      </c>
      <c r="B600" t="s">
        <v>1046</v>
      </c>
      <c r="C600" t="s">
        <v>70</v>
      </c>
      <c r="D600" t="s">
        <v>26</v>
      </c>
      <c r="E600" t="s">
        <v>15</v>
      </c>
      <c r="F600" t="s">
        <v>27</v>
      </c>
      <c r="G600" t="s">
        <v>23</v>
      </c>
      <c r="H600">
        <v>37</v>
      </c>
      <c r="I600" s="1">
        <v>42922</v>
      </c>
      <c r="J600" s="9">
        <f>DAY(TBL_Employees[[#This Row],[Hire Date]])</f>
        <v>6</v>
      </c>
      <c r="K600" s="9">
        <f>MONTH(TBL_Employees[[#This Row],[Hire Date]])</f>
        <v>7</v>
      </c>
      <c r="L600" s="9" t="str">
        <f>UPPER(TEXT(DATE(2025,TBL_Employees[[#This Row],[Month]],1), "mmm"))</f>
        <v>JUL</v>
      </c>
      <c r="M600" s="11">
        <f>YEAR(TBL_Employees[[#This Row],[Hire Date]])</f>
        <v>2017</v>
      </c>
      <c r="N600" s="2">
        <v>96331</v>
      </c>
      <c r="O600" s="2" t="str">
        <f>IF(TBL_Employees[[#This Row],[ Annual Salary]]&lt;70000,"Low Income",IF(AND(TBL_Employees[[#This Row],[ Annual Salary]]&gt;=70000,TBL_Employees[[#This Row],[ Annual Salary]]&lt;=140000),"Middle Income","High Income" ))</f>
        <v>Middle Income</v>
      </c>
      <c r="P600" s="3">
        <v>0</v>
      </c>
      <c r="Q600" s="13">
        <f>TBL_Employees[[#This Row],[Bonus %]]*TBL_Employees[[#This Row],[ Annual Salary]]</f>
        <v>0</v>
      </c>
      <c r="R600" t="s">
        <v>32</v>
      </c>
      <c r="S600" t="s">
        <v>73</v>
      </c>
      <c r="T600" s="1" t="s">
        <v>20</v>
      </c>
      <c r="U600" t="str">
        <f>IF(TBL_Employees[[#This Row],[Exit Date]]="","Employed","Resign")</f>
        <v>Employed</v>
      </c>
    </row>
    <row r="601" spans="1:21" x14ac:dyDescent="0.35">
      <c r="A601" t="s">
        <v>1050</v>
      </c>
      <c r="B601" t="s">
        <v>1051</v>
      </c>
      <c r="C601" t="s">
        <v>87</v>
      </c>
      <c r="D601" t="s">
        <v>26</v>
      </c>
      <c r="E601" t="s">
        <v>31</v>
      </c>
      <c r="F601" t="s">
        <v>27</v>
      </c>
      <c r="G601" t="s">
        <v>46</v>
      </c>
      <c r="H601">
        <v>55</v>
      </c>
      <c r="I601" s="1">
        <v>35919</v>
      </c>
      <c r="J601" s="9">
        <f>DAY(TBL_Employees[[#This Row],[Hire Date]])</f>
        <v>4</v>
      </c>
      <c r="K601" s="9">
        <f>MONTH(TBL_Employees[[#This Row],[Hire Date]])</f>
        <v>5</v>
      </c>
      <c r="L601" s="9" t="str">
        <f>UPPER(TEXT(DATE(2025,TBL_Employees[[#This Row],[Month]],1), "mmm"))</f>
        <v>MAY</v>
      </c>
      <c r="M601" s="11">
        <f>YEAR(TBL_Employees[[#This Row],[Hire Date]])</f>
        <v>1998</v>
      </c>
      <c r="N601" s="2">
        <v>62174</v>
      </c>
      <c r="O601" s="2" t="str">
        <f>IF(TBL_Employees[[#This Row],[ Annual Salary]]&lt;70000,"Low Income",IF(AND(TBL_Employees[[#This Row],[ Annual Salary]]&gt;=70000,TBL_Employees[[#This Row],[ Annual Salary]]&lt;=140000),"Middle Income","High Income" ))</f>
        <v>Low Income</v>
      </c>
      <c r="P601" s="3">
        <v>0</v>
      </c>
      <c r="Q601" s="13">
        <f>TBL_Employees[[#This Row],[Bonus %]]*TBL_Employees[[#This Row],[ Annual Salary]]</f>
        <v>0</v>
      </c>
      <c r="R601" t="s">
        <v>18</v>
      </c>
      <c r="S601" t="s">
        <v>19</v>
      </c>
      <c r="T601" s="1" t="s">
        <v>20</v>
      </c>
      <c r="U601" t="str">
        <f>IF(TBL_Employees[[#This Row],[Exit Date]]="","Employed","Resign")</f>
        <v>Employed</v>
      </c>
    </row>
    <row r="602" spans="1:21" x14ac:dyDescent="0.35">
      <c r="A602" t="s">
        <v>179</v>
      </c>
      <c r="B602" t="s">
        <v>146</v>
      </c>
      <c r="C602" t="s">
        <v>97</v>
      </c>
      <c r="D602" t="s">
        <v>26</v>
      </c>
      <c r="E602" t="s">
        <v>31</v>
      </c>
      <c r="F602" t="s">
        <v>27</v>
      </c>
      <c r="G602" t="s">
        <v>17</v>
      </c>
      <c r="H602">
        <v>48</v>
      </c>
      <c r="I602" s="1">
        <v>37844</v>
      </c>
      <c r="J602" s="9">
        <f>DAY(TBL_Employees[[#This Row],[Hire Date]])</f>
        <v>11</v>
      </c>
      <c r="K602" s="9">
        <f>MONTH(TBL_Employees[[#This Row],[Hire Date]])</f>
        <v>8</v>
      </c>
      <c r="L602" s="9" t="str">
        <f>UPPER(TEXT(DATE(2025,TBL_Employees[[#This Row],[Month]],1), "mmm"))</f>
        <v>AUG</v>
      </c>
      <c r="M602" s="11">
        <f>YEAR(TBL_Employees[[#This Row],[Hire Date]])</f>
        <v>2003</v>
      </c>
      <c r="N602" s="2">
        <v>93017</v>
      </c>
      <c r="O602" s="2" t="str">
        <f>IF(TBL_Employees[[#This Row],[ Annual Salary]]&lt;70000,"Low Income",IF(AND(TBL_Employees[[#This Row],[ Annual Salary]]&gt;=70000,TBL_Employees[[#This Row],[ Annual Salary]]&lt;=140000),"Middle Income","High Income" ))</f>
        <v>Middle Income</v>
      </c>
      <c r="P602" s="3">
        <v>0</v>
      </c>
      <c r="Q602" s="13">
        <f>TBL_Employees[[#This Row],[Bonus %]]*TBL_Employees[[#This Row],[ Annual Salary]]</f>
        <v>0</v>
      </c>
      <c r="R602" t="s">
        <v>18</v>
      </c>
      <c r="S602" t="s">
        <v>62</v>
      </c>
      <c r="T602" s="1" t="s">
        <v>20</v>
      </c>
      <c r="U602" t="str">
        <f>IF(TBL_Employees[[#This Row],[Exit Date]]="","Employed","Resign")</f>
        <v>Employed</v>
      </c>
    </row>
    <row r="603" spans="1:21" x14ac:dyDescent="0.35">
      <c r="A603" t="s">
        <v>1062</v>
      </c>
      <c r="B603" t="s">
        <v>1063</v>
      </c>
      <c r="C603" t="s">
        <v>90</v>
      </c>
      <c r="D603" t="s">
        <v>26</v>
      </c>
      <c r="E603" t="s">
        <v>35</v>
      </c>
      <c r="F603" t="s">
        <v>16</v>
      </c>
      <c r="G603" t="s">
        <v>17</v>
      </c>
      <c r="H603">
        <v>55</v>
      </c>
      <c r="I603" s="1">
        <v>40868</v>
      </c>
      <c r="J603" s="9">
        <f>DAY(TBL_Employees[[#This Row],[Hire Date]])</f>
        <v>21</v>
      </c>
      <c r="K603" s="9">
        <f>MONTH(TBL_Employees[[#This Row],[Hire Date]])</f>
        <v>11</v>
      </c>
      <c r="L603" s="9" t="str">
        <f>UPPER(TEXT(DATE(2025,TBL_Employees[[#This Row],[Month]],1), "mmm"))</f>
        <v>NOV</v>
      </c>
      <c r="M603" s="11">
        <f>YEAR(TBL_Employees[[#This Row],[Hire Date]])</f>
        <v>2011</v>
      </c>
      <c r="N603" s="2">
        <v>81218</v>
      </c>
      <c r="O603" s="2" t="str">
        <f>IF(TBL_Employees[[#This Row],[ Annual Salary]]&lt;70000,"Low Income",IF(AND(TBL_Employees[[#This Row],[ Annual Salary]]&gt;=70000,TBL_Employees[[#This Row],[ Annual Salary]]&lt;=140000),"Middle Income","High Income" ))</f>
        <v>Middle Income</v>
      </c>
      <c r="P603" s="3">
        <v>0</v>
      </c>
      <c r="Q603" s="13">
        <f>TBL_Employees[[#This Row],[Bonus %]]*TBL_Employees[[#This Row],[ Annual Salary]]</f>
        <v>0</v>
      </c>
      <c r="R603" t="s">
        <v>18</v>
      </c>
      <c r="S603" t="s">
        <v>19</v>
      </c>
      <c r="T603" s="1" t="s">
        <v>20</v>
      </c>
      <c r="U603" t="str">
        <f>IF(TBL_Employees[[#This Row],[Exit Date]]="","Employed","Resign")</f>
        <v>Employed</v>
      </c>
    </row>
    <row r="604" spans="1:21" x14ac:dyDescent="0.35">
      <c r="A604" t="s">
        <v>1070</v>
      </c>
      <c r="B604" t="s">
        <v>1071</v>
      </c>
      <c r="C604" t="s">
        <v>87</v>
      </c>
      <c r="D604" t="s">
        <v>26</v>
      </c>
      <c r="E604" t="s">
        <v>35</v>
      </c>
      <c r="F604" t="s">
        <v>16</v>
      </c>
      <c r="G604" t="s">
        <v>17</v>
      </c>
      <c r="H604">
        <v>28</v>
      </c>
      <c r="I604" s="1">
        <v>43122</v>
      </c>
      <c r="J604" s="9">
        <f>DAY(TBL_Employees[[#This Row],[Hire Date]])</f>
        <v>22</v>
      </c>
      <c r="K604" s="9">
        <f>MONTH(TBL_Employees[[#This Row],[Hire Date]])</f>
        <v>1</v>
      </c>
      <c r="L604" s="9" t="str">
        <f>UPPER(TEXT(DATE(2025,TBL_Employees[[#This Row],[Month]],1), "mmm"))</f>
        <v>JAN</v>
      </c>
      <c r="M604" s="11">
        <f>YEAR(TBL_Employees[[#This Row],[Hire Date]])</f>
        <v>2018</v>
      </c>
      <c r="N604" s="2">
        <v>68176</v>
      </c>
      <c r="O604" s="2" t="str">
        <f>IF(TBL_Employees[[#This Row],[ Annual Salary]]&lt;70000,"Low Income",IF(AND(TBL_Employees[[#This Row],[ Annual Salary]]&gt;=70000,TBL_Employees[[#This Row],[ Annual Salary]]&lt;=140000),"Middle Income","High Income" ))</f>
        <v>Low Income</v>
      </c>
      <c r="P604" s="3">
        <v>0</v>
      </c>
      <c r="Q604" s="13">
        <f>TBL_Employees[[#This Row],[Bonus %]]*TBL_Employees[[#This Row],[ Annual Salary]]</f>
        <v>0</v>
      </c>
      <c r="R604" t="s">
        <v>18</v>
      </c>
      <c r="S604" t="s">
        <v>62</v>
      </c>
      <c r="T604" s="1" t="s">
        <v>20</v>
      </c>
      <c r="U604" t="str">
        <f>IF(TBL_Employees[[#This Row],[Exit Date]]="","Employed","Resign")</f>
        <v>Employed</v>
      </c>
    </row>
    <row r="605" spans="1:21" x14ac:dyDescent="0.35">
      <c r="A605" t="s">
        <v>1090</v>
      </c>
      <c r="B605" t="s">
        <v>1091</v>
      </c>
      <c r="C605" t="s">
        <v>72</v>
      </c>
      <c r="D605" t="s">
        <v>26</v>
      </c>
      <c r="E605" t="s">
        <v>43</v>
      </c>
      <c r="F605" t="s">
        <v>16</v>
      </c>
      <c r="G605" t="s">
        <v>23</v>
      </c>
      <c r="H605">
        <v>39</v>
      </c>
      <c r="I605" s="1">
        <v>44153</v>
      </c>
      <c r="J605" s="9">
        <f>DAY(TBL_Employees[[#This Row],[Hire Date]])</f>
        <v>18</v>
      </c>
      <c r="K605" s="9">
        <f>MONTH(TBL_Employees[[#This Row],[Hire Date]])</f>
        <v>11</v>
      </c>
      <c r="L605" s="9" t="str">
        <f>UPPER(TEXT(DATE(2025,TBL_Employees[[#This Row],[Month]],1), "mmm"))</f>
        <v>NOV</v>
      </c>
      <c r="M605" s="11">
        <f>YEAR(TBL_Employees[[#This Row],[Hire Date]])</f>
        <v>2020</v>
      </c>
      <c r="N605" s="2">
        <v>48415</v>
      </c>
      <c r="O605" s="2" t="str">
        <f>IF(TBL_Employees[[#This Row],[ Annual Salary]]&lt;70000,"Low Income",IF(AND(TBL_Employees[[#This Row],[ Annual Salary]]&gt;=70000,TBL_Employees[[#This Row],[ Annual Salary]]&lt;=140000),"Middle Income","High Income" ))</f>
        <v>Low Income</v>
      </c>
      <c r="P605" s="3">
        <v>0</v>
      </c>
      <c r="Q605" s="13">
        <f>TBL_Employees[[#This Row],[Bonus %]]*TBL_Employees[[#This Row],[ Annual Salary]]</f>
        <v>0</v>
      </c>
      <c r="R605" t="s">
        <v>32</v>
      </c>
      <c r="S605" t="s">
        <v>73</v>
      </c>
      <c r="T605" s="1" t="s">
        <v>20</v>
      </c>
      <c r="U605" t="str">
        <f>IF(TBL_Employees[[#This Row],[Exit Date]]="","Employed","Resign")</f>
        <v>Employed</v>
      </c>
    </row>
    <row r="606" spans="1:21" x14ac:dyDescent="0.35">
      <c r="A606" t="s">
        <v>1099</v>
      </c>
      <c r="B606" t="s">
        <v>1100</v>
      </c>
      <c r="C606" t="s">
        <v>37</v>
      </c>
      <c r="D606" t="s">
        <v>26</v>
      </c>
      <c r="E606" t="s">
        <v>31</v>
      </c>
      <c r="F606" t="s">
        <v>16</v>
      </c>
      <c r="G606" t="s">
        <v>17</v>
      </c>
      <c r="H606">
        <v>42</v>
      </c>
      <c r="I606" s="1">
        <v>43866</v>
      </c>
      <c r="J606" s="9">
        <f>DAY(TBL_Employees[[#This Row],[Hire Date]])</f>
        <v>5</v>
      </c>
      <c r="K606" s="9">
        <f>MONTH(TBL_Employees[[#This Row],[Hire Date]])</f>
        <v>2</v>
      </c>
      <c r="L606" s="9" t="str">
        <f>UPPER(TEXT(DATE(2025,TBL_Employees[[#This Row],[Month]],1), "mmm"))</f>
        <v>FEB</v>
      </c>
      <c r="M606" s="11">
        <f>YEAR(TBL_Employees[[#This Row],[Hire Date]])</f>
        <v>2020</v>
      </c>
      <c r="N606" s="2">
        <v>96636</v>
      </c>
      <c r="O606" s="2" t="str">
        <f>IF(TBL_Employees[[#This Row],[ Annual Salary]]&lt;70000,"Low Income",IF(AND(TBL_Employees[[#This Row],[ Annual Salary]]&gt;=70000,TBL_Employees[[#This Row],[ Annual Salary]]&lt;=140000),"Middle Income","High Income" ))</f>
        <v>Middle Income</v>
      </c>
      <c r="P606" s="3">
        <v>0</v>
      </c>
      <c r="Q606" s="13">
        <f>TBL_Employees[[#This Row],[Bonus %]]*TBL_Employees[[#This Row],[ Annual Salary]]</f>
        <v>0</v>
      </c>
      <c r="R606" t="s">
        <v>18</v>
      </c>
      <c r="S606" t="s">
        <v>28</v>
      </c>
      <c r="T606" s="1" t="s">
        <v>20</v>
      </c>
      <c r="U606" t="str">
        <f>IF(TBL_Employees[[#This Row],[Exit Date]]="","Employed","Resign")</f>
        <v>Employed</v>
      </c>
    </row>
    <row r="607" spans="1:21" x14ac:dyDescent="0.35">
      <c r="A607" t="s">
        <v>197</v>
      </c>
      <c r="B607" t="s">
        <v>1101</v>
      </c>
      <c r="C607" t="s">
        <v>97</v>
      </c>
      <c r="D607" t="s">
        <v>26</v>
      </c>
      <c r="E607" t="s">
        <v>35</v>
      </c>
      <c r="F607" t="s">
        <v>16</v>
      </c>
      <c r="G607" t="s">
        <v>46</v>
      </c>
      <c r="H607">
        <v>35</v>
      </c>
      <c r="I607" s="1">
        <v>41941</v>
      </c>
      <c r="J607" s="9">
        <f>DAY(TBL_Employees[[#This Row],[Hire Date]])</f>
        <v>29</v>
      </c>
      <c r="K607" s="9">
        <f>MONTH(TBL_Employees[[#This Row],[Hire Date]])</f>
        <v>10</v>
      </c>
      <c r="L607" s="9" t="str">
        <f>UPPER(TEXT(DATE(2025,TBL_Employees[[#This Row],[Month]],1), "mmm"))</f>
        <v>OCT</v>
      </c>
      <c r="M607" s="11">
        <f>YEAR(TBL_Employees[[#This Row],[Hire Date]])</f>
        <v>2014</v>
      </c>
      <c r="N607" s="2">
        <v>91592</v>
      </c>
      <c r="O607" s="2" t="str">
        <f>IF(TBL_Employees[[#This Row],[ Annual Salary]]&lt;70000,"Low Income",IF(AND(TBL_Employees[[#This Row],[ Annual Salary]]&gt;=70000,TBL_Employees[[#This Row],[ Annual Salary]]&lt;=140000),"Middle Income","High Income" ))</f>
        <v>Middle Income</v>
      </c>
      <c r="P607" s="3">
        <v>0</v>
      </c>
      <c r="Q607" s="13">
        <f>TBL_Employees[[#This Row],[Bonus %]]*TBL_Employees[[#This Row],[ Annual Salary]]</f>
        <v>0</v>
      </c>
      <c r="R607" t="s">
        <v>18</v>
      </c>
      <c r="S607" t="s">
        <v>19</v>
      </c>
      <c r="T607" s="1" t="s">
        <v>20</v>
      </c>
      <c r="U607" t="str">
        <f>IF(TBL_Employees[[#This Row],[Exit Date]]="","Employed","Resign")</f>
        <v>Employed</v>
      </c>
    </row>
    <row r="608" spans="1:21" x14ac:dyDescent="0.35">
      <c r="A608" t="s">
        <v>287</v>
      </c>
      <c r="B608" t="s">
        <v>1103</v>
      </c>
      <c r="C608" t="s">
        <v>39</v>
      </c>
      <c r="D608" t="s">
        <v>26</v>
      </c>
      <c r="E608" t="s">
        <v>15</v>
      </c>
      <c r="F608" t="s">
        <v>16</v>
      </c>
      <c r="G608" t="s">
        <v>23</v>
      </c>
      <c r="H608">
        <v>52</v>
      </c>
      <c r="I608" s="1">
        <v>35109</v>
      </c>
      <c r="J608" s="9">
        <f>DAY(TBL_Employees[[#This Row],[Hire Date]])</f>
        <v>14</v>
      </c>
      <c r="K608" s="9">
        <f>MONTH(TBL_Employees[[#This Row],[Hire Date]])</f>
        <v>2</v>
      </c>
      <c r="L608" s="9" t="str">
        <f>UPPER(TEXT(DATE(2025,TBL_Employees[[#This Row],[Month]],1), "mmm"))</f>
        <v>FEB</v>
      </c>
      <c r="M608" s="11">
        <f>YEAR(TBL_Employees[[#This Row],[Hire Date]])</f>
        <v>1996</v>
      </c>
      <c r="N608" s="2">
        <v>159724</v>
      </c>
      <c r="O608" s="2" t="str">
        <f>IF(TBL_Employees[[#This Row],[ Annual Salary]]&lt;70000,"Low Income",IF(AND(TBL_Employees[[#This Row],[ Annual Salary]]&gt;=70000,TBL_Employees[[#This Row],[ Annual Salary]]&lt;=140000),"Middle Income","High Income" ))</f>
        <v>High Income</v>
      </c>
      <c r="P608" s="3">
        <v>0.23</v>
      </c>
      <c r="Q608" s="13">
        <f>TBL_Employees[[#This Row],[Bonus %]]*TBL_Employees[[#This Row],[ Annual Salary]]</f>
        <v>36736.520000000004</v>
      </c>
      <c r="R608" t="s">
        <v>32</v>
      </c>
      <c r="S608" t="s">
        <v>59</v>
      </c>
      <c r="T608" s="1" t="s">
        <v>20</v>
      </c>
      <c r="U608" t="str">
        <f>IF(TBL_Employees[[#This Row],[Exit Date]]="","Employed","Resign")</f>
        <v>Employed</v>
      </c>
    </row>
    <row r="609" spans="1:21" x14ac:dyDescent="0.35">
      <c r="A609" t="s">
        <v>1110</v>
      </c>
      <c r="B609" t="s">
        <v>1111</v>
      </c>
      <c r="C609" t="s">
        <v>55</v>
      </c>
      <c r="D609" t="s">
        <v>26</v>
      </c>
      <c r="E609" t="s">
        <v>43</v>
      </c>
      <c r="F609" t="s">
        <v>27</v>
      </c>
      <c r="G609" t="s">
        <v>23</v>
      </c>
      <c r="H609">
        <v>53</v>
      </c>
      <c r="I609" s="1">
        <v>39487</v>
      </c>
      <c r="J609" s="9">
        <f>DAY(TBL_Employees[[#This Row],[Hire Date]])</f>
        <v>9</v>
      </c>
      <c r="K609" s="9">
        <f>MONTH(TBL_Employees[[#This Row],[Hire Date]])</f>
        <v>2</v>
      </c>
      <c r="L609" s="9" t="str">
        <f>UPPER(TEXT(DATE(2025,TBL_Employees[[#This Row],[Month]],1), "mmm"))</f>
        <v>FEB</v>
      </c>
      <c r="M609" s="11">
        <f>YEAR(TBL_Employees[[#This Row],[Hire Date]])</f>
        <v>2008</v>
      </c>
      <c r="N609" s="2">
        <v>84193</v>
      </c>
      <c r="O609" s="2" t="str">
        <f>IF(TBL_Employees[[#This Row],[ Annual Salary]]&lt;70000,"Low Income",IF(AND(TBL_Employees[[#This Row],[ Annual Salary]]&gt;=70000,TBL_Employees[[#This Row],[ Annual Salary]]&lt;=140000),"Middle Income","High Income" ))</f>
        <v>Middle Income</v>
      </c>
      <c r="P609" s="3">
        <v>0.09</v>
      </c>
      <c r="Q609" s="13">
        <f>TBL_Employees[[#This Row],[Bonus %]]*TBL_Employees[[#This Row],[ Annual Salary]]</f>
        <v>7577.37</v>
      </c>
      <c r="R609" t="s">
        <v>32</v>
      </c>
      <c r="S609" t="s">
        <v>73</v>
      </c>
      <c r="T609" s="1" t="s">
        <v>20</v>
      </c>
      <c r="U609" t="str">
        <f>IF(TBL_Employees[[#This Row],[Exit Date]]="","Employed","Resign")</f>
        <v>Employed</v>
      </c>
    </row>
    <row r="610" spans="1:21" x14ac:dyDescent="0.35">
      <c r="A610" t="s">
        <v>1112</v>
      </c>
      <c r="B610" t="s">
        <v>1113</v>
      </c>
      <c r="C610" t="s">
        <v>88</v>
      </c>
      <c r="D610" t="s">
        <v>26</v>
      </c>
      <c r="E610" t="s">
        <v>35</v>
      </c>
      <c r="F610" t="s">
        <v>16</v>
      </c>
      <c r="G610" t="s">
        <v>17</v>
      </c>
      <c r="H610">
        <v>47</v>
      </c>
      <c r="I610" s="1">
        <v>43309</v>
      </c>
      <c r="J610" s="9">
        <f>DAY(TBL_Employees[[#This Row],[Hire Date]])</f>
        <v>28</v>
      </c>
      <c r="K610" s="9">
        <f>MONTH(TBL_Employees[[#This Row],[Hire Date]])</f>
        <v>7</v>
      </c>
      <c r="L610" s="9" t="str">
        <f>UPPER(TEXT(DATE(2025,TBL_Employees[[#This Row],[Month]],1), "mmm"))</f>
        <v>JUL</v>
      </c>
      <c r="M610" s="11">
        <f>YEAR(TBL_Employees[[#This Row],[Hire Date]])</f>
        <v>2018</v>
      </c>
      <c r="N610" s="2">
        <v>87806</v>
      </c>
      <c r="O610" s="2" t="str">
        <f>IF(TBL_Employees[[#This Row],[ Annual Salary]]&lt;70000,"Low Income",IF(AND(TBL_Employees[[#This Row],[ Annual Salary]]&gt;=70000,TBL_Employees[[#This Row],[ Annual Salary]]&lt;=140000),"Middle Income","High Income" ))</f>
        <v>Middle Income</v>
      </c>
      <c r="P610" s="3">
        <v>0</v>
      </c>
      <c r="Q610" s="13">
        <f>TBL_Employees[[#This Row],[Bonus %]]*TBL_Employees[[#This Row],[ Annual Salary]]</f>
        <v>0</v>
      </c>
      <c r="R610" t="s">
        <v>18</v>
      </c>
      <c r="S610" t="s">
        <v>62</v>
      </c>
      <c r="T610" s="1" t="s">
        <v>20</v>
      </c>
      <c r="U610" t="str">
        <f>IF(TBL_Employees[[#This Row],[Exit Date]]="","Employed","Resign")</f>
        <v>Employed</v>
      </c>
    </row>
    <row r="611" spans="1:21" x14ac:dyDescent="0.35">
      <c r="A611" t="s">
        <v>1116</v>
      </c>
      <c r="B611" t="s">
        <v>1117</v>
      </c>
      <c r="C611" t="s">
        <v>13</v>
      </c>
      <c r="D611" t="s">
        <v>26</v>
      </c>
      <c r="E611" t="s">
        <v>15</v>
      </c>
      <c r="F611" t="s">
        <v>27</v>
      </c>
      <c r="G611" t="s">
        <v>23</v>
      </c>
      <c r="H611">
        <v>35</v>
      </c>
      <c r="I611" s="1">
        <v>42166</v>
      </c>
      <c r="J611" s="9">
        <f>DAY(TBL_Employees[[#This Row],[Hire Date]])</f>
        <v>11</v>
      </c>
      <c r="K611" s="9">
        <f>MONTH(TBL_Employees[[#This Row],[Hire Date]])</f>
        <v>6</v>
      </c>
      <c r="L611" s="9" t="str">
        <f>UPPER(TEXT(DATE(2025,TBL_Employees[[#This Row],[Month]],1), "mmm"))</f>
        <v>JUN</v>
      </c>
      <c r="M611" s="11">
        <f>YEAR(TBL_Employees[[#This Row],[Hire Date]])</f>
        <v>2015</v>
      </c>
      <c r="N611" s="2">
        <v>234723</v>
      </c>
      <c r="O611" s="2" t="str">
        <f>IF(TBL_Employees[[#This Row],[ Annual Salary]]&lt;70000,"Low Income",IF(AND(TBL_Employees[[#This Row],[ Annual Salary]]&gt;=70000,TBL_Employees[[#This Row],[ Annual Salary]]&lt;=140000),"Middle Income","High Income" ))</f>
        <v>High Income</v>
      </c>
      <c r="P611" s="3">
        <v>0.36</v>
      </c>
      <c r="Q611" s="13">
        <f>TBL_Employees[[#This Row],[Bonus %]]*TBL_Employees[[#This Row],[ Annual Salary]]</f>
        <v>84500.28</v>
      </c>
      <c r="R611" t="s">
        <v>32</v>
      </c>
      <c r="S611" t="s">
        <v>73</v>
      </c>
      <c r="T611" s="1" t="s">
        <v>20</v>
      </c>
      <c r="U611" t="str">
        <f>IF(TBL_Employees[[#This Row],[Exit Date]]="","Employed","Resign")</f>
        <v>Employed</v>
      </c>
    </row>
    <row r="612" spans="1:21" x14ac:dyDescent="0.35">
      <c r="A612" t="s">
        <v>1123</v>
      </c>
      <c r="B612" t="s">
        <v>1124</v>
      </c>
      <c r="C612" t="s">
        <v>37</v>
      </c>
      <c r="D612" t="s">
        <v>26</v>
      </c>
      <c r="E612" t="s">
        <v>31</v>
      </c>
      <c r="F612" t="s">
        <v>16</v>
      </c>
      <c r="G612" t="s">
        <v>23</v>
      </c>
      <c r="H612">
        <v>53</v>
      </c>
      <c r="I612" s="1">
        <v>40744</v>
      </c>
      <c r="J612" s="9">
        <f>DAY(TBL_Employees[[#This Row],[Hire Date]])</f>
        <v>20</v>
      </c>
      <c r="K612" s="9">
        <f>MONTH(TBL_Employees[[#This Row],[Hire Date]])</f>
        <v>7</v>
      </c>
      <c r="L612" s="9" t="str">
        <f>UPPER(TEXT(DATE(2025,TBL_Employees[[#This Row],[Month]],1), "mmm"))</f>
        <v>JUL</v>
      </c>
      <c r="M612" s="11">
        <f>YEAR(TBL_Employees[[#This Row],[Hire Date]])</f>
        <v>2011</v>
      </c>
      <c r="N612" s="2">
        <v>86173</v>
      </c>
      <c r="O612" s="2" t="str">
        <f>IF(TBL_Employees[[#This Row],[ Annual Salary]]&lt;70000,"Low Income",IF(AND(TBL_Employees[[#This Row],[ Annual Salary]]&gt;=70000,TBL_Employees[[#This Row],[ Annual Salary]]&lt;=140000),"Middle Income","High Income" ))</f>
        <v>Middle Income</v>
      </c>
      <c r="P612" s="3">
        <v>0</v>
      </c>
      <c r="Q612" s="13">
        <f>TBL_Employees[[#This Row],[Bonus %]]*TBL_Employees[[#This Row],[ Annual Salary]]</f>
        <v>0</v>
      </c>
      <c r="R612" t="s">
        <v>32</v>
      </c>
      <c r="S612" t="s">
        <v>79</v>
      </c>
      <c r="T612" s="1" t="s">
        <v>20</v>
      </c>
      <c r="U612" t="str">
        <f>IF(TBL_Employees[[#This Row],[Exit Date]]="","Employed","Resign")</f>
        <v>Employed</v>
      </c>
    </row>
    <row r="613" spans="1:21" x14ac:dyDescent="0.35">
      <c r="A613" t="s">
        <v>251</v>
      </c>
      <c r="B613" t="s">
        <v>1132</v>
      </c>
      <c r="C613" t="s">
        <v>55</v>
      </c>
      <c r="D613" t="s">
        <v>26</v>
      </c>
      <c r="E613" t="s">
        <v>15</v>
      </c>
      <c r="F613" t="s">
        <v>16</v>
      </c>
      <c r="G613" t="s">
        <v>17</v>
      </c>
      <c r="H613">
        <v>42</v>
      </c>
      <c r="I613" s="1">
        <v>38777</v>
      </c>
      <c r="J613" s="9">
        <f>DAY(TBL_Employees[[#This Row],[Hire Date]])</f>
        <v>1</v>
      </c>
      <c r="K613" s="9">
        <f>MONTH(TBL_Employees[[#This Row],[Hire Date]])</f>
        <v>3</v>
      </c>
      <c r="L613" s="9" t="str">
        <f>UPPER(TEXT(DATE(2025,TBL_Employees[[#This Row],[Month]],1), "mmm"))</f>
        <v>MAR</v>
      </c>
      <c r="M613" s="11">
        <f>YEAR(TBL_Employees[[#This Row],[Hire Date]])</f>
        <v>2006</v>
      </c>
      <c r="N613" s="2">
        <v>97433</v>
      </c>
      <c r="O613" s="2" t="str">
        <f>IF(TBL_Employees[[#This Row],[ Annual Salary]]&lt;70000,"Low Income",IF(AND(TBL_Employees[[#This Row],[ Annual Salary]]&gt;=70000,TBL_Employees[[#This Row],[ Annual Salary]]&lt;=140000),"Middle Income","High Income" ))</f>
        <v>Middle Income</v>
      </c>
      <c r="P613" s="3">
        <v>0.05</v>
      </c>
      <c r="Q613" s="13">
        <f>TBL_Employees[[#This Row],[Bonus %]]*TBL_Employees[[#This Row],[ Annual Salary]]</f>
        <v>4871.6500000000005</v>
      </c>
      <c r="R613" t="s">
        <v>18</v>
      </c>
      <c r="S613" t="s">
        <v>62</v>
      </c>
      <c r="T613" s="1">
        <v>42224</v>
      </c>
      <c r="U613" t="str">
        <f>IF(TBL_Employees[[#This Row],[Exit Date]]="","Employed","Resign")</f>
        <v>Resign</v>
      </c>
    </row>
    <row r="614" spans="1:21" x14ac:dyDescent="0.35">
      <c r="A614" t="s">
        <v>1143</v>
      </c>
      <c r="B614" t="s">
        <v>1144</v>
      </c>
      <c r="C614" t="s">
        <v>88</v>
      </c>
      <c r="D614" t="s">
        <v>26</v>
      </c>
      <c r="E614" t="s">
        <v>31</v>
      </c>
      <c r="F614" t="s">
        <v>27</v>
      </c>
      <c r="G614" t="s">
        <v>46</v>
      </c>
      <c r="H614">
        <v>54</v>
      </c>
      <c r="I614" s="1">
        <v>36617</v>
      </c>
      <c r="J614" s="9">
        <f>DAY(TBL_Employees[[#This Row],[Hire Date]])</f>
        <v>1</v>
      </c>
      <c r="K614" s="9">
        <f>MONTH(TBL_Employees[[#This Row],[Hire Date]])</f>
        <v>4</v>
      </c>
      <c r="L614" s="9" t="str">
        <f>UPPER(TEXT(DATE(2025,TBL_Employees[[#This Row],[Month]],1), "mmm"))</f>
        <v>APR</v>
      </c>
      <c r="M614" s="11">
        <f>YEAR(TBL_Employees[[#This Row],[Hire Date]])</f>
        <v>2000</v>
      </c>
      <c r="N614" s="2">
        <v>76352</v>
      </c>
      <c r="O614" s="2" t="str">
        <f>IF(TBL_Employees[[#This Row],[ Annual Salary]]&lt;70000,"Low Income",IF(AND(TBL_Employees[[#This Row],[ Annual Salary]]&gt;=70000,TBL_Employees[[#This Row],[ Annual Salary]]&lt;=140000),"Middle Income","High Income" ))</f>
        <v>Middle Income</v>
      </c>
      <c r="P614" s="3">
        <v>0</v>
      </c>
      <c r="Q614" s="13">
        <f>TBL_Employees[[#This Row],[Bonus %]]*TBL_Employees[[#This Row],[ Annual Salary]]</f>
        <v>0</v>
      </c>
      <c r="R614" t="s">
        <v>18</v>
      </c>
      <c r="S614" t="s">
        <v>24</v>
      </c>
      <c r="T614" s="1" t="s">
        <v>20</v>
      </c>
      <c r="U614" t="str">
        <f>IF(TBL_Employees[[#This Row],[Exit Date]]="","Employed","Resign")</f>
        <v>Employed</v>
      </c>
    </row>
    <row r="615" spans="1:21" x14ac:dyDescent="0.35">
      <c r="A615" t="s">
        <v>1151</v>
      </c>
      <c r="B615" t="s">
        <v>1152</v>
      </c>
      <c r="C615" t="s">
        <v>54</v>
      </c>
      <c r="D615" t="s">
        <v>26</v>
      </c>
      <c r="E615" t="s">
        <v>43</v>
      </c>
      <c r="F615" t="s">
        <v>16</v>
      </c>
      <c r="G615" t="s">
        <v>17</v>
      </c>
      <c r="H615">
        <v>59</v>
      </c>
      <c r="I615" s="1">
        <v>40272</v>
      </c>
      <c r="J615" s="9">
        <f>DAY(TBL_Employees[[#This Row],[Hire Date]])</f>
        <v>4</v>
      </c>
      <c r="K615" s="9">
        <f>MONTH(TBL_Employees[[#This Row],[Hire Date]])</f>
        <v>4</v>
      </c>
      <c r="L615" s="9" t="str">
        <f>UPPER(TEXT(DATE(2025,TBL_Employees[[#This Row],[Month]],1), "mmm"))</f>
        <v>APR</v>
      </c>
      <c r="M615" s="11">
        <f>YEAR(TBL_Employees[[#This Row],[Hire Date]])</f>
        <v>2010</v>
      </c>
      <c r="N615" s="2">
        <v>76027</v>
      </c>
      <c r="O615" s="2" t="str">
        <f>IF(TBL_Employees[[#This Row],[ Annual Salary]]&lt;70000,"Low Income",IF(AND(TBL_Employees[[#This Row],[ Annual Salary]]&gt;=70000,TBL_Employees[[#This Row],[ Annual Salary]]&lt;=140000),"Middle Income","High Income" ))</f>
        <v>Middle Income</v>
      </c>
      <c r="P615" s="3">
        <v>0</v>
      </c>
      <c r="Q615" s="13">
        <f>TBL_Employees[[#This Row],[Bonus %]]*TBL_Employees[[#This Row],[ Annual Salary]]</f>
        <v>0</v>
      </c>
      <c r="R615" t="s">
        <v>18</v>
      </c>
      <c r="S615" t="s">
        <v>62</v>
      </c>
      <c r="T615" s="1" t="s">
        <v>20</v>
      </c>
      <c r="U615" t="str">
        <f>IF(TBL_Employees[[#This Row],[Exit Date]]="","Employed","Resign")</f>
        <v>Employed</v>
      </c>
    </row>
    <row r="616" spans="1:21" x14ac:dyDescent="0.35">
      <c r="A616" t="s">
        <v>1156</v>
      </c>
      <c r="B616" t="s">
        <v>1157</v>
      </c>
      <c r="C616" t="s">
        <v>55</v>
      </c>
      <c r="D616" t="s">
        <v>26</v>
      </c>
      <c r="E616" t="s">
        <v>31</v>
      </c>
      <c r="F616" t="s">
        <v>27</v>
      </c>
      <c r="G616" t="s">
        <v>46</v>
      </c>
      <c r="H616">
        <v>31</v>
      </c>
      <c r="I616" s="1">
        <v>42656</v>
      </c>
      <c r="J616" s="9">
        <f>DAY(TBL_Employees[[#This Row],[Hire Date]])</f>
        <v>13</v>
      </c>
      <c r="K616" s="9">
        <f>MONTH(TBL_Employees[[#This Row],[Hire Date]])</f>
        <v>10</v>
      </c>
      <c r="L616" s="9" t="str">
        <f>UPPER(TEXT(DATE(2025,TBL_Employees[[#This Row],[Month]],1), "mmm"))</f>
        <v>OCT</v>
      </c>
      <c r="M616" s="11">
        <f>YEAR(TBL_Employees[[#This Row],[Hire Date]])</f>
        <v>2016</v>
      </c>
      <c r="N616" s="2">
        <v>63744</v>
      </c>
      <c r="O616" s="2" t="str">
        <f>IF(TBL_Employees[[#This Row],[ Annual Salary]]&lt;70000,"Low Income",IF(AND(TBL_Employees[[#This Row],[ Annual Salary]]&gt;=70000,TBL_Employees[[#This Row],[ Annual Salary]]&lt;=140000),"Middle Income","High Income" ))</f>
        <v>Low Income</v>
      </c>
      <c r="P616" s="3">
        <v>0.08</v>
      </c>
      <c r="Q616" s="13">
        <f>TBL_Employees[[#This Row],[Bonus %]]*TBL_Employees[[#This Row],[ Annual Salary]]</f>
        <v>5099.5200000000004</v>
      </c>
      <c r="R616" t="s">
        <v>18</v>
      </c>
      <c r="S616" t="s">
        <v>24</v>
      </c>
      <c r="T616" s="1" t="s">
        <v>20</v>
      </c>
      <c r="U616" t="str">
        <f>IF(TBL_Employees[[#This Row],[Exit Date]]="","Employed","Resign")</f>
        <v>Employed</v>
      </c>
    </row>
    <row r="617" spans="1:21" x14ac:dyDescent="0.35">
      <c r="A617" t="s">
        <v>338</v>
      </c>
      <c r="B617" t="s">
        <v>1163</v>
      </c>
      <c r="C617" t="s">
        <v>88</v>
      </c>
      <c r="D617" t="s">
        <v>26</v>
      </c>
      <c r="E617" t="s">
        <v>15</v>
      </c>
      <c r="F617" t="s">
        <v>27</v>
      </c>
      <c r="G617" t="s">
        <v>23</v>
      </c>
      <c r="H617">
        <v>45</v>
      </c>
      <c r="I617" s="1">
        <v>40235</v>
      </c>
      <c r="J617" s="9">
        <f>DAY(TBL_Employees[[#This Row],[Hire Date]])</f>
        <v>26</v>
      </c>
      <c r="K617" s="9">
        <f>MONTH(TBL_Employees[[#This Row],[Hire Date]])</f>
        <v>2</v>
      </c>
      <c r="L617" s="9" t="str">
        <f>UPPER(TEXT(DATE(2025,TBL_Employees[[#This Row],[Month]],1), "mmm"))</f>
        <v>FEB</v>
      </c>
      <c r="M617" s="11">
        <f>YEAR(TBL_Employees[[#This Row],[Hire Date]])</f>
        <v>2010</v>
      </c>
      <c r="N617" s="2">
        <v>90770</v>
      </c>
      <c r="O617" s="2" t="str">
        <f>IF(TBL_Employees[[#This Row],[ Annual Salary]]&lt;70000,"Low Income",IF(AND(TBL_Employees[[#This Row],[ Annual Salary]]&gt;=70000,TBL_Employees[[#This Row],[ Annual Salary]]&lt;=140000),"Middle Income","High Income" ))</f>
        <v>Middle Income</v>
      </c>
      <c r="P617" s="3">
        <v>0</v>
      </c>
      <c r="Q617" s="13">
        <f>TBL_Employees[[#This Row],[Bonus %]]*TBL_Employees[[#This Row],[ Annual Salary]]</f>
        <v>0</v>
      </c>
      <c r="R617" t="s">
        <v>18</v>
      </c>
      <c r="S617" t="s">
        <v>28</v>
      </c>
      <c r="T617" s="1" t="s">
        <v>20</v>
      </c>
      <c r="U617" t="str">
        <f>IF(TBL_Employees[[#This Row],[Exit Date]]="","Employed","Resign")</f>
        <v>Employed</v>
      </c>
    </row>
    <row r="618" spans="1:21" x14ac:dyDescent="0.35">
      <c r="A618" t="s">
        <v>187</v>
      </c>
      <c r="B618" t="s">
        <v>1171</v>
      </c>
      <c r="C618" t="s">
        <v>54</v>
      </c>
      <c r="D618" t="s">
        <v>26</v>
      </c>
      <c r="E618" t="s">
        <v>15</v>
      </c>
      <c r="F618" t="s">
        <v>27</v>
      </c>
      <c r="G618" t="s">
        <v>23</v>
      </c>
      <c r="H618">
        <v>37</v>
      </c>
      <c r="I618" s="1">
        <v>42405</v>
      </c>
      <c r="J618" s="9">
        <f>DAY(TBL_Employees[[#This Row],[Hire Date]])</f>
        <v>5</v>
      </c>
      <c r="K618" s="9">
        <f>MONTH(TBL_Employees[[#This Row],[Hire Date]])</f>
        <v>2</v>
      </c>
      <c r="L618" s="9" t="str">
        <f>UPPER(TEXT(DATE(2025,TBL_Employees[[#This Row],[Month]],1), "mmm"))</f>
        <v>FEB</v>
      </c>
      <c r="M618" s="11">
        <f>YEAR(TBL_Employees[[#This Row],[Hire Date]])</f>
        <v>2016</v>
      </c>
      <c r="N618" s="2">
        <v>80055</v>
      </c>
      <c r="O618" s="2" t="str">
        <f>IF(TBL_Employees[[#This Row],[ Annual Salary]]&lt;70000,"Low Income",IF(AND(TBL_Employees[[#This Row],[ Annual Salary]]&gt;=70000,TBL_Employees[[#This Row],[ Annual Salary]]&lt;=140000),"Middle Income","High Income" ))</f>
        <v>Middle Income</v>
      </c>
      <c r="P618" s="3">
        <v>0</v>
      </c>
      <c r="Q618" s="13">
        <f>TBL_Employees[[#This Row],[Bonus %]]*TBL_Employees[[#This Row],[ Annual Salary]]</f>
        <v>0</v>
      </c>
      <c r="R618" t="s">
        <v>32</v>
      </c>
      <c r="S618" t="s">
        <v>59</v>
      </c>
      <c r="T618" s="1" t="s">
        <v>20</v>
      </c>
      <c r="U618" t="str">
        <f>IF(TBL_Employees[[#This Row],[Exit Date]]="","Employed","Resign")</f>
        <v>Employed</v>
      </c>
    </row>
    <row r="619" spans="1:21" x14ac:dyDescent="0.35">
      <c r="A619" t="s">
        <v>784</v>
      </c>
      <c r="B619" t="s">
        <v>1176</v>
      </c>
      <c r="C619" t="s">
        <v>13</v>
      </c>
      <c r="D619" t="s">
        <v>26</v>
      </c>
      <c r="E619" t="s">
        <v>31</v>
      </c>
      <c r="F619" t="s">
        <v>27</v>
      </c>
      <c r="G619" t="s">
        <v>17</v>
      </c>
      <c r="H619">
        <v>38</v>
      </c>
      <c r="I619" s="1">
        <v>42543</v>
      </c>
      <c r="J619" s="9">
        <f>DAY(TBL_Employees[[#This Row],[Hire Date]])</f>
        <v>22</v>
      </c>
      <c r="K619" s="9">
        <f>MONTH(TBL_Employees[[#This Row],[Hire Date]])</f>
        <v>6</v>
      </c>
      <c r="L619" s="9" t="str">
        <f>UPPER(TEXT(DATE(2025,TBL_Employees[[#This Row],[Month]],1), "mmm"))</f>
        <v>JUN</v>
      </c>
      <c r="M619" s="11">
        <f>YEAR(TBL_Employees[[#This Row],[Hire Date]])</f>
        <v>2016</v>
      </c>
      <c r="N619" s="2">
        <v>249870</v>
      </c>
      <c r="O619" s="2" t="str">
        <f>IF(TBL_Employees[[#This Row],[ Annual Salary]]&lt;70000,"Low Income",IF(AND(TBL_Employees[[#This Row],[ Annual Salary]]&gt;=70000,TBL_Employees[[#This Row],[ Annual Salary]]&lt;=140000),"Middle Income","High Income" ))</f>
        <v>High Income</v>
      </c>
      <c r="P619" s="3">
        <v>0.34</v>
      </c>
      <c r="Q619" s="13">
        <f>TBL_Employees[[#This Row],[Bonus %]]*TBL_Employees[[#This Row],[ Annual Salary]]</f>
        <v>84955.8</v>
      </c>
      <c r="R619" t="s">
        <v>18</v>
      </c>
      <c r="S619" t="s">
        <v>19</v>
      </c>
      <c r="T619" s="1" t="s">
        <v>20</v>
      </c>
      <c r="U619" t="str">
        <f>IF(TBL_Employees[[#This Row],[Exit Date]]="","Employed","Resign")</f>
        <v>Employed</v>
      </c>
    </row>
    <row r="620" spans="1:21" x14ac:dyDescent="0.35">
      <c r="A620" t="s">
        <v>1178</v>
      </c>
      <c r="B620" t="s">
        <v>1179</v>
      </c>
      <c r="C620" t="s">
        <v>81</v>
      </c>
      <c r="D620" t="s">
        <v>26</v>
      </c>
      <c r="E620" t="s">
        <v>31</v>
      </c>
      <c r="F620" t="s">
        <v>16</v>
      </c>
      <c r="G620" t="s">
        <v>23</v>
      </c>
      <c r="H620">
        <v>60</v>
      </c>
      <c r="I620" s="1">
        <v>38027</v>
      </c>
      <c r="J620" s="9">
        <f>DAY(TBL_Employees[[#This Row],[Hire Date]])</f>
        <v>10</v>
      </c>
      <c r="K620" s="9">
        <f>MONTH(TBL_Employees[[#This Row],[Hire Date]])</f>
        <v>2</v>
      </c>
      <c r="L620" s="9" t="str">
        <f>UPPER(TEXT(DATE(2025,TBL_Employees[[#This Row],[Month]],1), "mmm"))</f>
        <v>FEB</v>
      </c>
      <c r="M620" s="11">
        <f>YEAR(TBL_Employees[[#This Row],[Hire Date]])</f>
        <v>2004</v>
      </c>
      <c r="N620" s="2">
        <v>90258</v>
      </c>
      <c r="O620" s="2" t="str">
        <f>IF(TBL_Employees[[#This Row],[ Annual Salary]]&lt;70000,"Low Income",IF(AND(TBL_Employees[[#This Row],[ Annual Salary]]&gt;=70000,TBL_Employees[[#This Row],[ Annual Salary]]&lt;=140000),"Middle Income","High Income" ))</f>
        <v>Middle Income</v>
      </c>
      <c r="P620" s="3">
        <v>0</v>
      </c>
      <c r="Q620" s="13">
        <f>TBL_Employees[[#This Row],[Bonus %]]*TBL_Employees[[#This Row],[ Annual Salary]]</f>
        <v>0</v>
      </c>
      <c r="R620" t="s">
        <v>32</v>
      </c>
      <c r="S620" t="s">
        <v>79</v>
      </c>
      <c r="T620" s="1" t="s">
        <v>20</v>
      </c>
      <c r="U620" t="str">
        <f>IF(TBL_Employees[[#This Row],[Exit Date]]="","Employed","Resign")</f>
        <v>Employed</v>
      </c>
    </row>
    <row r="621" spans="1:21" x14ac:dyDescent="0.35">
      <c r="A621" t="s">
        <v>1180</v>
      </c>
      <c r="B621" t="s">
        <v>1181</v>
      </c>
      <c r="C621" t="s">
        <v>97</v>
      </c>
      <c r="D621" t="s">
        <v>26</v>
      </c>
      <c r="E621" t="s">
        <v>35</v>
      </c>
      <c r="F621" t="s">
        <v>16</v>
      </c>
      <c r="G621" t="s">
        <v>46</v>
      </c>
      <c r="H621">
        <v>42</v>
      </c>
      <c r="I621" s="1">
        <v>40593</v>
      </c>
      <c r="J621" s="9">
        <f>DAY(TBL_Employees[[#This Row],[Hire Date]])</f>
        <v>19</v>
      </c>
      <c r="K621" s="9">
        <f>MONTH(TBL_Employees[[#This Row],[Hire Date]])</f>
        <v>2</v>
      </c>
      <c r="L621" s="9" t="str">
        <f>UPPER(TEXT(DATE(2025,TBL_Employees[[#This Row],[Month]],1), "mmm"))</f>
        <v>FEB</v>
      </c>
      <c r="M621" s="11">
        <f>YEAR(TBL_Employees[[#This Row],[Hire Date]])</f>
        <v>2011</v>
      </c>
      <c r="N621" s="2">
        <v>72486</v>
      </c>
      <c r="O621" s="2" t="str">
        <f>IF(TBL_Employees[[#This Row],[ Annual Salary]]&lt;70000,"Low Income",IF(AND(TBL_Employees[[#This Row],[ Annual Salary]]&gt;=70000,TBL_Employees[[#This Row],[ Annual Salary]]&lt;=140000),"Middle Income","High Income" ))</f>
        <v>Middle Income</v>
      </c>
      <c r="P621" s="3">
        <v>0</v>
      </c>
      <c r="Q621" s="13">
        <f>TBL_Employees[[#This Row],[Bonus %]]*TBL_Employees[[#This Row],[ Annual Salary]]</f>
        <v>0</v>
      </c>
      <c r="R621" t="s">
        <v>18</v>
      </c>
      <c r="S621" t="s">
        <v>62</v>
      </c>
      <c r="T621" s="1" t="s">
        <v>20</v>
      </c>
      <c r="U621" t="str">
        <f>IF(TBL_Employees[[#This Row],[Exit Date]]="","Employed","Resign")</f>
        <v>Employed</v>
      </c>
    </row>
    <row r="622" spans="1:21" x14ac:dyDescent="0.35">
      <c r="A622" t="s">
        <v>374</v>
      </c>
      <c r="B622" t="s">
        <v>1188</v>
      </c>
      <c r="C622" t="s">
        <v>55</v>
      </c>
      <c r="D622" t="s">
        <v>26</v>
      </c>
      <c r="E622" t="s">
        <v>35</v>
      </c>
      <c r="F622" t="s">
        <v>27</v>
      </c>
      <c r="G622" t="s">
        <v>50</v>
      </c>
      <c r="H622">
        <v>60</v>
      </c>
      <c r="I622" s="1">
        <v>36010</v>
      </c>
      <c r="J622" s="9">
        <f>DAY(TBL_Employees[[#This Row],[Hire Date]])</f>
        <v>3</v>
      </c>
      <c r="K622" s="9">
        <f>MONTH(TBL_Employees[[#This Row],[Hire Date]])</f>
        <v>8</v>
      </c>
      <c r="L622" s="9" t="str">
        <f>UPPER(TEXT(DATE(2025,TBL_Employees[[#This Row],[Month]],1), "mmm"))</f>
        <v>AUG</v>
      </c>
      <c r="M622" s="11">
        <f>YEAR(TBL_Employees[[#This Row],[Hire Date]])</f>
        <v>1998</v>
      </c>
      <c r="N622" s="2">
        <v>85120</v>
      </c>
      <c r="O622" s="2" t="str">
        <f>IF(TBL_Employees[[#This Row],[ Annual Salary]]&lt;70000,"Low Income",IF(AND(TBL_Employees[[#This Row],[ Annual Salary]]&gt;=70000,TBL_Employees[[#This Row],[ Annual Salary]]&lt;=140000),"Middle Income","High Income" ))</f>
        <v>Middle Income</v>
      </c>
      <c r="P622" s="3">
        <v>0.09</v>
      </c>
      <c r="Q622" s="13">
        <f>TBL_Employees[[#This Row],[Bonus %]]*TBL_Employees[[#This Row],[ Annual Salary]]</f>
        <v>7660.7999999999993</v>
      </c>
      <c r="R622" t="s">
        <v>18</v>
      </c>
      <c r="S622" t="s">
        <v>62</v>
      </c>
      <c r="T622" s="1" t="s">
        <v>20</v>
      </c>
      <c r="U622" t="str">
        <f>IF(TBL_Employees[[#This Row],[Exit Date]]="","Employed","Resign")</f>
        <v>Employed</v>
      </c>
    </row>
    <row r="623" spans="1:21" x14ac:dyDescent="0.35">
      <c r="A623" t="s">
        <v>1193</v>
      </c>
      <c r="B623" t="s">
        <v>1194</v>
      </c>
      <c r="C623" t="s">
        <v>25</v>
      </c>
      <c r="D623" t="s">
        <v>26</v>
      </c>
      <c r="E623" t="s">
        <v>35</v>
      </c>
      <c r="F623" t="s">
        <v>16</v>
      </c>
      <c r="G623" t="s">
        <v>50</v>
      </c>
      <c r="H623">
        <v>53</v>
      </c>
      <c r="I623" s="1">
        <v>38188</v>
      </c>
      <c r="J623" s="9">
        <f>DAY(TBL_Employees[[#This Row],[Hire Date]])</f>
        <v>20</v>
      </c>
      <c r="K623" s="9">
        <f>MONTH(TBL_Employees[[#This Row],[Hire Date]])</f>
        <v>7</v>
      </c>
      <c r="L623" s="9" t="str">
        <f>UPPER(TEXT(DATE(2025,TBL_Employees[[#This Row],[Month]],1), "mmm"))</f>
        <v>JUL</v>
      </c>
      <c r="M623" s="11">
        <f>YEAR(TBL_Employees[[#This Row],[Hire Date]])</f>
        <v>2004</v>
      </c>
      <c r="N623" s="2">
        <v>65702</v>
      </c>
      <c r="O623" s="2" t="str">
        <f>IF(TBL_Employees[[#This Row],[ Annual Salary]]&lt;70000,"Low Income",IF(AND(TBL_Employees[[#This Row],[ Annual Salary]]&gt;=70000,TBL_Employees[[#This Row],[ Annual Salary]]&lt;=140000),"Middle Income","High Income" ))</f>
        <v>Low Income</v>
      </c>
      <c r="P623" s="3">
        <v>0</v>
      </c>
      <c r="Q623" s="13">
        <f>TBL_Employees[[#This Row],[Bonus %]]*TBL_Employees[[#This Row],[ Annual Salary]]</f>
        <v>0</v>
      </c>
      <c r="R623" t="s">
        <v>18</v>
      </c>
      <c r="S623" t="s">
        <v>28</v>
      </c>
      <c r="T623" s="1" t="s">
        <v>20</v>
      </c>
      <c r="U623" t="str">
        <f>IF(TBL_Employees[[#This Row],[Exit Date]]="","Employed","Resign")</f>
        <v>Employed</v>
      </c>
    </row>
    <row r="624" spans="1:21" x14ac:dyDescent="0.35">
      <c r="A624" t="s">
        <v>1199</v>
      </c>
      <c r="B624" t="s">
        <v>1200</v>
      </c>
      <c r="C624" t="s">
        <v>61</v>
      </c>
      <c r="D624" t="s">
        <v>26</v>
      </c>
      <c r="E624" t="s">
        <v>15</v>
      </c>
      <c r="F624" t="s">
        <v>27</v>
      </c>
      <c r="G624" t="s">
        <v>17</v>
      </c>
      <c r="H624">
        <v>46</v>
      </c>
      <c r="I624" s="1">
        <v>44419</v>
      </c>
      <c r="J624" s="9">
        <f>DAY(TBL_Employees[[#This Row],[Hire Date]])</f>
        <v>11</v>
      </c>
      <c r="K624" s="9">
        <f>MONTH(TBL_Employees[[#This Row],[Hire Date]])</f>
        <v>8</v>
      </c>
      <c r="L624" s="9" t="str">
        <f>UPPER(TEXT(DATE(2025,TBL_Employees[[#This Row],[Month]],1), "mmm"))</f>
        <v>AUG</v>
      </c>
      <c r="M624" s="11">
        <f>YEAR(TBL_Employees[[#This Row],[Hire Date]])</f>
        <v>2021</v>
      </c>
      <c r="N624" s="2">
        <v>127559</v>
      </c>
      <c r="O624" s="2" t="str">
        <f>IF(TBL_Employees[[#This Row],[ Annual Salary]]&lt;70000,"Low Income",IF(AND(TBL_Employees[[#This Row],[ Annual Salary]]&gt;=70000,TBL_Employees[[#This Row],[ Annual Salary]]&lt;=140000),"Middle Income","High Income" ))</f>
        <v>Middle Income</v>
      </c>
      <c r="P624" s="3">
        <v>0.1</v>
      </c>
      <c r="Q624" s="13">
        <f>TBL_Employees[[#This Row],[Bonus %]]*TBL_Employees[[#This Row],[ Annual Salary]]</f>
        <v>12755.900000000001</v>
      </c>
      <c r="R624" t="s">
        <v>18</v>
      </c>
      <c r="S624" t="s">
        <v>24</v>
      </c>
      <c r="T624" s="1" t="s">
        <v>20</v>
      </c>
      <c r="U624" t="str">
        <f>IF(TBL_Employees[[#This Row],[Exit Date]]="","Employed","Resign")</f>
        <v>Employed</v>
      </c>
    </row>
    <row r="625" spans="1:21" x14ac:dyDescent="0.35">
      <c r="A625" t="s">
        <v>373</v>
      </c>
      <c r="B625" t="s">
        <v>264</v>
      </c>
      <c r="C625" t="s">
        <v>70</v>
      </c>
      <c r="D625" t="s">
        <v>26</v>
      </c>
      <c r="E625" t="s">
        <v>35</v>
      </c>
      <c r="F625" t="s">
        <v>27</v>
      </c>
      <c r="G625" t="s">
        <v>23</v>
      </c>
      <c r="H625">
        <v>50</v>
      </c>
      <c r="I625" s="1">
        <v>36956</v>
      </c>
      <c r="J625" s="9">
        <f>DAY(TBL_Employees[[#This Row],[Hire Date]])</f>
        <v>6</v>
      </c>
      <c r="K625" s="9">
        <f>MONTH(TBL_Employees[[#This Row],[Hire Date]])</f>
        <v>3</v>
      </c>
      <c r="L625" s="9" t="str">
        <f>UPPER(TEXT(DATE(2025,TBL_Employees[[#This Row],[Month]],1), "mmm"))</f>
        <v>MAR</v>
      </c>
      <c r="M625" s="11">
        <f>YEAR(TBL_Employees[[#This Row],[Hire Date]])</f>
        <v>2001</v>
      </c>
      <c r="N625" s="2">
        <v>73907</v>
      </c>
      <c r="O625" s="2" t="str">
        <f>IF(TBL_Employees[[#This Row],[ Annual Salary]]&lt;70000,"Low Income",IF(AND(TBL_Employees[[#This Row],[ Annual Salary]]&gt;=70000,TBL_Employees[[#This Row],[ Annual Salary]]&lt;=140000),"Middle Income","High Income" ))</f>
        <v>Middle Income</v>
      </c>
      <c r="P625" s="3">
        <v>0</v>
      </c>
      <c r="Q625" s="13">
        <f>TBL_Employees[[#This Row],[Bonus %]]*TBL_Employees[[#This Row],[ Annual Salary]]</f>
        <v>0</v>
      </c>
      <c r="R625" t="s">
        <v>32</v>
      </c>
      <c r="S625" t="s">
        <v>73</v>
      </c>
      <c r="T625" s="1" t="s">
        <v>20</v>
      </c>
      <c r="U625" t="str">
        <f>IF(TBL_Employees[[#This Row],[Exit Date]]="","Employed","Resign")</f>
        <v>Employed</v>
      </c>
    </row>
    <row r="626" spans="1:21" x14ac:dyDescent="0.35">
      <c r="A626" t="s">
        <v>1209</v>
      </c>
      <c r="B626" t="s">
        <v>1210</v>
      </c>
      <c r="C626" t="s">
        <v>97</v>
      </c>
      <c r="D626" t="s">
        <v>26</v>
      </c>
      <c r="E626" t="s">
        <v>31</v>
      </c>
      <c r="F626" t="s">
        <v>27</v>
      </c>
      <c r="G626" t="s">
        <v>46</v>
      </c>
      <c r="H626">
        <v>28</v>
      </c>
      <c r="I626" s="1">
        <v>43633</v>
      </c>
      <c r="J626" s="9">
        <f>DAY(TBL_Employees[[#This Row],[Hire Date]])</f>
        <v>17</v>
      </c>
      <c r="K626" s="9">
        <f>MONTH(TBL_Employees[[#This Row],[Hire Date]])</f>
        <v>6</v>
      </c>
      <c r="L626" s="9" t="str">
        <f>UPPER(TEXT(DATE(2025,TBL_Employees[[#This Row],[Month]],1), "mmm"))</f>
        <v>JUN</v>
      </c>
      <c r="M626" s="11">
        <f>YEAR(TBL_Employees[[#This Row],[Hire Date]])</f>
        <v>2019</v>
      </c>
      <c r="N626" s="2">
        <v>65341</v>
      </c>
      <c r="O626" s="2" t="str">
        <f>IF(TBL_Employees[[#This Row],[ Annual Salary]]&lt;70000,"Low Income",IF(AND(TBL_Employees[[#This Row],[ Annual Salary]]&gt;=70000,TBL_Employees[[#This Row],[ Annual Salary]]&lt;=140000),"Middle Income","High Income" ))</f>
        <v>Low Income</v>
      </c>
      <c r="P626" s="3">
        <v>0</v>
      </c>
      <c r="Q626" s="13">
        <f>TBL_Employees[[#This Row],[Bonus %]]*TBL_Employees[[#This Row],[ Annual Salary]]</f>
        <v>0</v>
      </c>
      <c r="R626" t="s">
        <v>18</v>
      </c>
      <c r="S626" t="s">
        <v>44</v>
      </c>
      <c r="T626" s="1">
        <v>44662</v>
      </c>
      <c r="U626" t="str">
        <f>IF(TBL_Employees[[#This Row],[Exit Date]]="","Employed","Resign")</f>
        <v>Resign</v>
      </c>
    </row>
    <row r="627" spans="1:21" x14ac:dyDescent="0.35">
      <c r="A627" t="s">
        <v>1218</v>
      </c>
      <c r="B627" t="s">
        <v>1219</v>
      </c>
      <c r="C627" t="s">
        <v>72</v>
      </c>
      <c r="D627" t="s">
        <v>26</v>
      </c>
      <c r="E627" t="s">
        <v>15</v>
      </c>
      <c r="F627" t="s">
        <v>27</v>
      </c>
      <c r="G627" t="s">
        <v>17</v>
      </c>
      <c r="H627">
        <v>45</v>
      </c>
      <c r="I627" s="1">
        <v>43248</v>
      </c>
      <c r="J627" s="9">
        <f>DAY(TBL_Employees[[#This Row],[Hire Date]])</f>
        <v>28</v>
      </c>
      <c r="K627" s="9">
        <f>MONTH(TBL_Employees[[#This Row],[Hire Date]])</f>
        <v>5</v>
      </c>
      <c r="L627" s="9" t="str">
        <f>UPPER(TEXT(DATE(2025,TBL_Employees[[#This Row],[Month]],1), "mmm"))</f>
        <v>MAY</v>
      </c>
      <c r="M627" s="11">
        <f>YEAR(TBL_Employees[[#This Row],[Hire Date]])</f>
        <v>2018</v>
      </c>
      <c r="N627" s="2">
        <v>49219</v>
      </c>
      <c r="O627" s="2" t="str">
        <f>IF(TBL_Employees[[#This Row],[ Annual Salary]]&lt;70000,"Low Income",IF(AND(TBL_Employees[[#This Row],[ Annual Salary]]&gt;=70000,TBL_Employees[[#This Row],[ Annual Salary]]&lt;=140000),"Middle Income","High Income" ))</f>
        <v>Low Income</v>
      </c>
      <c r="P627" s="3">
        <v>0</v>
      </c>
      <c r="Q627" s="13">
        <f>TBL_Employees[[#This Row],[Bonus %]]*TBL_Employees[[#This Row],[ Annual Salary]]</f>
        <v>0</v>
      </c>
      <c r="R627" t="s">
        <v>18</v>
      </c>
      <c r="S627" t="s">
        <v>28</v>
      </c>
      <c r="T627" s="1" t="s">
        <v>20</v>
      </c>
      <c r="U627" t="str">
        <f>IF(TBL_Employees[[#This Row],[Exit Date]]="","Employed","Resign")</f>
        <v>Employed</v>
      </c>
    </row>
    <row r="628" spans="1:21" x14ac:dyDescent="0.35">
      <c r="A628" t="s">
        <v>1227</v>
      </c>
      <c r="B628" t="s">
        <v>1228</v>
      </c>
      <c r="C628" t="s">
        <v>87</v>
      </c>
      <c r="D628" t="s">
        <v>26</v>
      </c>
      <c r="E628" t="s">
        <v>43</v>
      </c>
      <c r="F628" t="s">
        <v>27</v>
      </c>
      <c r="G628" t="s">
        <v>50</v>
      </c>
      <c r="H628">
        <v>57</v>
      </c>
      <c r="I628" s="1">
        <v>41830</v>
      </c>
      <c r="J628" s="9">
        <f>DAY(TBL_Employees[[#This Row],[Hire Date]])</f>
        <v>10</v>
      </c>
      <c r="K628" s="9">
        <f>MONTH(TBL_Employees[[#This Row],[Hire Date]])</f>
        <v>7</v>
      </c>
      <c r="L628" s="9" t="str">
        <f>UPPER(TEXT(DATE(2025,TBL_Employees[[#This Row],[Month]],1), "mmm"))</f>
        <v>JUL</v>
      </c>
      <c r="M628" s="11">
        <f>YEAR(TBL_Employees[[#This Row],[Hire Date]])</f>
        <v>2014</v>
      </c>
      <c r="N628" s="2">
        <v>66649</v>
      </c>
      <c r="O628" s="2" t="str">
        <f>IF(TBL_Employees[[#This Row],[ Annual Salary]]&lt;70000,"Low Income",IF(AND(TBL_Employees[[#This Row],[ Annual Salary]]&gt;=70000,TBL_Employees[[#This Row],[ Annual Salary]]&lt;=140000),"Middle Income","High Income" ))</f>
        <v>Low Income</v>
      </c>
      <c r="P628" s="3">
        <v>0</v>
      </c>
      <c r="Q628" s="13">
        <f>TBL_Employees[[#This Row],[Bonus %]]*TBL_Employees[[#This Row],[ Annual Salary]]</f>
        <v>0</v>
      </c>
      <c r="R628" t="s">
        <v>51</v>
      </c>
      <c r="S628" t="s">
        <v>65</v>
      </c>
      <c r="T628" s="1" t="s">
        <v>20</v>
      </c>
      <c r="U628" t="str">
        <f>IF(TBL_Employees[[#This Row],[Exit Date]]="","Employed","Resign")</f>
        <v>Employed</v>
      </c>
    </row>
    <row r="629" spans="1:21" x14ac:dyDescent="0.35">
      <c r="A629" t="s">
        <v>1234</v>
      </c>
      <c r="B629" t="s">
        <v>1235</v>
      </c>
      <c r="C629" t="s">
        <v>13</v>
      </c>
      <c r="D629" t="s">
        <v>26</v>
      </c>
      <c r="E629" t="s">
        <v>35</v>
      </c>
      <c r="F629" t="s">
        <v>27</v>
      </c>
      <c r="G629" t="s">
        <v>17</v>
      </c>
      <c r="H629">
        <v>56</v>
      </c>
      <c r="I629" s="1">
        <v>38866</v>
      </c>
      <c r="J629" s="9">
        <f>DAY(TBL_Employees[[#This Row],[Hire Date]])</f>
        <v>29</v>
      </c>
      <c r="K629" s="9">
        <f>MONTH(TBL_Employees[[#This Row],[Hire Date]])</f>
        <v>5</v>
      </c>
      <c r="L629" s="9" t="str">
        <f>UPPER(TEXT(DATE(2025,TBL_Employees[[#This Row],[Month]],1), "mmm"))</f>
        <v>MAY</v>
      </c>
      <c r="M629" s="11">
        <f>YEAR(TBL_Employees[[#This Row],[Hire Date]])</f>
        <v>2006</v>
      </c>
      <c r="N629" s="2">
        <v>228822</v>
      </c>
      <c r="O629" s="2" t="str">
        <f>IF(TBL_Employees[[#This Row],[ Annual Salary]]&lt;70000,"Low Income",IF(AND(TBL_Employees[[#This Row],[ Annual Salary]]&gt;=70000,TBL_Employees[[#This Row],[ Annual Salary]]&lt;=140000),"Middle Income","High Income" ))</f>
        <v>High Income</v>
      </c>
      <c r="P629" s="3">
        <v>0.36</v>
      </c>
      <c r="Q629" s="13">
        <f>TBL_Employees[[#This Row],[Bonus %]]*TBL_Employees[[#This Row],[ Annual Salary]]</f>
        <v>82375.92</v>
      </c>
      <c r="R629" t="s">
        <v>18</v>
      </c>
      <c r="S629" t="s">
        <v>44</v>
      </c>
      <c r="T629" s="1" t="s">
        <v>20</v>
      </c>
      <c r="U629" t="str">
        <f>IF(TBL_Employees[[#This Row],[Exit Date]]="","Employed","Resign")</f>
        <v>Employed</v>
      </c>
    </row>
    <row r="630" spans="1:21" x14ac:dyDescent="0.35">
      <c r="A630" t="s">
        <v>390</v>
      </c>
      <c r="B630" t="s">
        <v>1240</v>
      </c>
      <c r="C630" t="s">
        <v>55</v>
      </c>
      <c r="D630" t="s">
        <v>26</v>
      </c>
      <c r="E630" t="s">
        <v>35</v>
      </c>
      <c r="F630" t="s">
        <v>27</v>
      </c>
      <c r="G630" t="s">
        <v>17</v>
      </c>
      <c r="H630">
        <v>28</v>
      </c>
      <c r="I630" s="1">
        <v>44051</v>
      </c>
      <c r="J630" s="9">
        <f>DAY(TBL_Employees[[#This Row],[Hire Date]])</f>
        <v>8</v>
      </c>
      <c r="K630" s="9">
        <f>MONTH(TBL_Employees[[#This Row],[Hire Date]])</f>
        <v>8</v>
      </c>
      <c r="L630" s="9" t="str">
        <f>UPPER(TEXT(DATE(2025,TBL_Employees[[#This Row],[Month]],1), "mmm"))</f>
        <v>AUG</v>
      </c>
      <c r="M630" s="11">
        <f>YEAR(TBL_Employees[[#This Row],[Hire Date]])</f>
        <v>2020</v>
      </c>
      <c r="N630" s="2">
        <v>73255</v>
      </c>
      <c r="O630" s="2" t="str">
        <f>IF(TBL_Employees[[#This Row],[ Annual Salary]]&lt;70000,"Low Income",IF(AND(TBL_Employees[[#This Row],[ Annual Salary]]&gt;=70000,TBL_Employees[[#This Row],[ Annual Salary]]&lt;=140000),"Middle Income","High Income" ))</f>
        <v>Middle Income</v>
      </c>
      <c r="P630" s="3">
        <v>0.09</v>
      </c>
      <c r="Q630" s="13">
        <f>TBL_Employees[[#This Row],[Bonus %]]*TBL_Employees[[#This Row],[ Annual Salary]]</f>
        <v>6592.95</v>
      </c>
      <c r="R630" t="s">
        <v>18</v>
      </c>
      <c r="S630" t="s">
        <v>38</v>
      </c>
      <c r="T630" s="1" t="s">
        <v>20</v>
      </c>
      <c r="U630" t="str">
        <f>IF(TBL_Employees[[#This Row],[Exit Date]]="","Employed","Resign")</f>
        <v>Employed</v>
      </c>
    </row>
    <row r="631" spans="1:21" x14ac:dyDescent="0.35">
      <c r="A631" t="s">
        <v>1243</v>
      </c>
      <c r="B631" t="s">
        <v>1244</v>
      </c>
      <c r="C631" t="s">
        <v>87</v>
      </c>
      <c r="D631" t="s">
        <v>26</v>
      </c>
      <c r="E631" t="s">
        <v>43</v>
      </c>
      <c r="F631" t="s">
        <v>27</v>
      </c>
      <c r="G631" t="s">
        <v>17</v>
      </c>
      <c r="H631">
        <v>34</v>
      </c>
      <c r="I631" s="1">
        <v>42514</v>
      </c>
      <c r="J631" s="9">
        <f>DAY(TBL_Employees[[#This Row],[Hire Date]])</f>
        <v>24</v>
      </c>
      <c r="K631" s="9">
        <f>MONTH(TBL_Employees[[#This Row],[Hire Date]])</f>
        <v>5</v>
      </c>
      <c r="L631" s="9" t="str">
        <f>UPPER(TEXT(DATE(2025,TBL_Employees[[#This Row],[Month]],1), "mmm"))</f>
        <v>MAY</v>
      </c>
      <c r="M631" s="11">
        <f>YEAR(TBL_Employees[[#This Row],[Hire Date]])</f>
        <v>2016</v>
      </c>
      <c r="N631" s="2">
        <v>94352</v>
      </c>
      <c r="O631" s="2" t="str">
        <f>IF(TBL_Employees[[#This Row],[ Annual Salary]]&lt;70000,"Low Income",IF(AND(TBL_Employees[[#This Row],[ Annual Salary]]&gt;=70000,TBL_Employees[[#This Row],[ Annual Salary]]&lt;=140000),"Middle Income","High Income" ))</f>
        <v>Middle Income</v>
      </c>
      <c r="P631" s="3">
        <v>0</v>
      </c>
      <c r="Q631" s="13">
        <f>TBL_Employees[[#This Row],[Bonus %]]*TBL_Employees[[#This Row],[ Annual Salary]]</f>
        <v>0</v>
      </c>
      <c r="R631" t="s">
        <v>18</v>
      </c>
      <c r="S631" t="s">
        <v>44</v>
      </c>
      <c r="T631" s="1" t="s">
        <v>20</v>
      </c>
      <c r="U631" t="str">
        <f>IF(TBL_Employees[[#This Row],[Exit Date]]="","Employed","Resign")</f>
        <v>Employed</v>
      </c>
    </row>
    <row r="632" spans="1:21" x14ac:dyDescent="0.35">
      <c r="A632" t="s">
        <v>405</v>
      </c>
      <c r="B632" t="s">
        <v>1245</v>
      </c>
      <c r="C632" t="s">
        <v>90</v>
      </c>
      <c r="D632" t="s">
        <v>26</v>
      </c>
      <c r="E632" t="s">
        <v>15</v>
      </c>
      <c r="F632" t="s">
        <v>16</v>
      </c>
      <c r="G632" t="s">
        <v>50</v>
      </c>
      <c r="H632">
        <v>55</v>
      </c>
      <c r="I632" s="1">
        <v>34576</v>
      </c>
      <c r="J632" s="9">
        <f>DAY(TBL_Employees[[#This Row],[Hire Date]])</f>
        <v>30</v>
      </c>
      <c r="K632" s="9">
        <f>MONTH(TBL_Employees[[#This Row],[Hire Date]])</f>
        <v>8</v>
      </c>
      <c r="L632" s="9" t="str">
        <f>UPPER(TEXT(DATE(2025,TBL_Employees[[#This Row],[Month]],1), "mmm"))</f>
        <v>AUG</v>
      </c>
      <c r="M632" s="11">
        <f>YEAR(TBL_Employees[[#This Row],[Hire Date]])</f>
        <v>1994</v>
      </c>
      <c r="N632" s="2">
        <v>73955</v>
      </c>
      <c r="O632" s="2" t="str">
        <f>IF(TBL_Employees[[#This Row],[ Annual Salary]]&lt;70000,"Low Income",IF(AND(TBL_Employees[[#This Row],[ Annual Salary]]&gt;=70000,TBL_Employees[[#This Row],[ Annual Salary]]&lt;=140000),"Middle Income","High Income" ))</f>
        <v>Middle Income</v>
      </c>
      <c r="P632" s="3">
        <v>0</v>
      </c>
      <c r="Q632" s="13">
        <f>TBL_Employees[[#This Row],[Bonus %]]*TBL_Employees[[#This Row],[ Annual Salary]]</f>
        <v>0</v>
      </c>
      <c r="R632" t="s">
        <v>18</v>
      </c>
      <c r="S632" t="s">
        <v>38</v>
      </c>
      <c r="T632" s="1" t="s">
        <v>20</v>
      </c>
      <c r="U632" t="str">
        <f>IF(TBL_Employees[[#This Row],[Exit Date]]="","Employed","Resign")</f>
        <v>Employed</v>
      </c>
    </row>
    <row r="633" spans="1:21" x14ac:dyDescent="0.35">
      <c r="A633" t="s">
        <v>1248</v>
      </c>
      <c r="B633" t="s">
        <v>1249</v>
      </c>
      <c r="C633" t="s">
        <v>88</v>
      </c>
      <c r="D633" t="s">
        <v>26</v>
      </c>
      <c r="E633" t="s">
        <v>35</v>
      </c>
      <c r="F633" t="s">
        <v>27</v>
      </c>
      <c r="G633" t="s">
        <v>23</v>
      </c>
      <c r="H633">
        <v>27</v>
      </c>
      <c r="I633" s="1">
        <v>44189</v>
      </c>
      <c r="J633" s="9">
        <f>DAY(TBL_Employees[[#This Row],[Hire Date]])</f>
        <v>24</v>
      </c>
      <c r="K633" s="9">
        <f>MONTH(TBL_Employees[[#This Row],[Hire Date]])</f>
        <v>12</v>
      </c>
      <c r="L633" s="9" t="str">
        <f>UPPER(TEXT(DATE(2025,TBL_Employees[[#This Row],[Month]],1), "mmm"))</f>
        <v>DEC</v>
      </c>
      <c r="M633" s="11">
        <f>YEAR(TBL_Employees[[#This Row],[Hire Date]])</f>
        <v>2020</v>
      </c>
      <c r="N633" s="2">
        <v>92321</v>
      </c>
      <c r="O633" s="2" t="str">
        <f>IF(TBL_Employees[[#This Row],[ Annual Salary]]&lt;70000,"Low Income",IF(AND(TBL_Employees[[#This Row],[ Annual Salary]]&gt;=70000,TBL_Employees[[#This Row],[ Annual Salary]]&lt;=140000),"Middle Income","High Income" ))</f>
        <v>Middle Income</v>
      </c>
      <c r="P633" s="3">
        <v>0</v>
      </c>
      <c r="Q633" s="13">
        <f>TBL_Employees[[#This Row],[Bonus %]]*TBL_Employees[[#This Row],[ Annual Salary]]</f>
        <v>0</v>
      </c>
      <c r="R633" t="s">
        <v>18</v>
      </c>
      <c r="S633" t="s">
        <v>19</v>
      </c>
      <c r="T633" s="1" t="s">
        <v>20</v>
      </c>
      <c r="U633" t="str">
        <f>IF(TBL_Employees[[#This Row],[Exit Date]]="","Employed","Resign")</f>
        <v>Employed</v>
      </c>
    </row>
    <row r="634" spans="1:21" x14ac:dyDescent="0.35">
      <c r="A634" t="s">
        <v>1195</v>
      </c>
      <c r="B634" t="s">
        <v>1250</v>
      </c>
      <c r="C634" t="s">
        <v>55</v>
      </c>
      <c r="D634" t="s">
        <v>26</v>
      </c>
      <c r="E634" t="s">
        <v>15</v>
      </c>
      <c r="F634" t="s">
        <v>27</v>
      </c>
      <c r="G634" t="s">
        <v>17</v>
      </c>
      <c r="H634">
        <v>52</v>
      </c>
      <c r="I634" s="1">
        <v>41417</v>
      </c>
      <c r="J634" s="9">
        <f>DAY(TBL_Employees[[#This Row],[Hire Date]])</f>
        <v>23</v>
      </c>
      <c r="K634" s="9">
        <f>MONTH(TBL_Employees[[#This Row],[Hire Date]])</f>
        <v>5</v>
      </c>
      <c r="L634" s="9" t="str">
        <f>UPPER(TEXT(DATE(2025,TBL_Employees[[#This Row],[Month]],1), "mmm"))</f>
        <v>MAY</v>
      </c>
      <c r="M634" s="11">
        <f>YEAR(TBL_Employees[[#This Row],[Hire Date]])</f>
        <v>2013</v>
      </c>
      <c r="N634" s="2">
        <v>99557</v>
      </c>
      <c r="O634" s="2" t="str">
        <f>IF(TBL_Employees[[#This Row],[ Annual Salary]]&lt;70000,"Low Income",IF(AND(TBL_Employees[[#This Row],[ Annual Salary]]&gt;=70000,TBL_Employees[[#This Row],[ Annual Salary]]&lt;=140000),"Middle Income","High Income" ))</f>
        <v>Middle Income</v>
      </c>
      <c r="P634" s="3">
        <v>0.09</v>
      </c>
      <c r="Q634" s="13">
        <f>TBL_Employees[[#This Row],[Bonus %]]*TBL_Employees[[#This Row],[ Annual Salary]]</f>
        <v>8960.1299999999992</v>
      </c>
      <c r="R634" t="s">
        <v>18</v>
      </c>
      <c r="S634" t="s">
        <v>62</v>
      </c>
      <c r="T634" s="1" t="s">
        <v>20</v>
      </c>
      <c r="U634" t="str">
        <f>IF(TBL_Employees[[#This Row],[Exit Date]]="","Employed","Resign")</f>
        <v>Employed</v>
      </c>
    </row>
    <row r="635" spans="1:21" x14ac:dyDescent="0.35">
      <c r="A635" t="s">
        <v>1253</v>
      </c>
      <c r="B635" t="s">
        <v>1254</v>
      </c>
      <c r="C635" t="s">
        <v>90</v>
      </c>
      <c r="D635" t="s">
        <v>26</v>
      </c>
      <c r="E635" t="s">
        <v>35</v>
      </c>
      <c r="F635" t="s">
        <v>16</v>
      </c>
      <c r="G635" t="s">
        <v>50</v>
      </c>
      <c r="H635">
        <v>44</v>
      </c>
      <c r="I635" s="1">
        <v>40603</v>
      </c>
      <c r="J635" s="9">
        <f>DAY(TBL_Employees[[#This Row],[Hire Date]])</f>
        <v>1</v>
      </c>
      <c r="K635" s="9">
        <f>MONTH(TBL_Employees[[#This Row],[Hire Date]])</f>
        <v>3</v>
      </c>
      <c r="L635" s="9" t="str">
        <f>UPPER(TEXT(DATE(2025,TBL_Employees[[#This Row],[Month]],1), "mmm"))</f>
        <v>MAR</v>
      </c>
      <c r="M635" s="11">
        <f>YEAR(TBL_Employees[[#This Row],[Hire Date]])</f>
        <v>2011</v>
      </c>
      <c r="N635" s="2">
        <v>82462</v>
      </c>
      <c r="O635" s="2" t="str">
        <f>IF(TBL_Employees[[#This Row],[ Annual Salary]]&lt;70000,"Low Income",IF(AND(TBL_Employees[[#This Row],[ Annual Salary]]&gt;=70000,TBL_Employees[[#This Row],[ Annual Salary]]&lt;=140000),"Middle Income","High Income" ))</f>
        <v>Middle Income</v>
      </c>
      <c r="P635" s="3">
        <v>0</v>
      </c>
      <c r="Q635" s="13">
        <f>TBL_Employees[[#This Row],[Bonus %]]*TBL_Employees[[#This Row],[ Annual Salary]]</f>
        <v>0</v>
      </c>
      <c r="R635" t="s">
        <v>18</v>
      </c>
      <c r="S635" t="s">
        <v>24</v>
      </c>
      <c r="T635" s="1" t="s">
        <v>20</v>
      </c>
      <c r="U635" t="str">
        <f>IF(TBL_Employees[[#This Row],[Exit Date]]="","Employed","Resign")</f>
        <v>Employed</v>
      </c>
    </row>
    <row r="636" spans="1:21" x14ac:dyDescent="0.35">
      <c r="A636" t="s">
        <v>163</v>
      </c>
      <c r="B636" t="s">
        <v>1255</v>
      </c>
      <c r="C636" t="s">
        <v>13</v>
      </c>
      <c r="D636" t="s">
        <v>26</v>
      </c>
      <c r="E636" t="s">
        <v>15</v>
      </c>
      <c r="F636" t="s">
        <v>16</v>
      </c>
      <c r="G636" t="s">
        <v>17</v>
      </c>
      <c r="H636">
        <v>53</v>
      </c>
      <c r="I636" s="1">
        <v>40856</v>
      </c>
      <c r="J636" s="9">
        <f>DAY(TBL_Employees[[#This Row],[Hire Date]])</f>
        <v>9</v>
      </c>
      <c r="K636" s="9">
        <f>MONTH(TBL_Employees[[#This Row],[Hire Date]])</f>
        <v>11</v>
      </c>
      <c r="L636" s="9" t="str">
        <f>UPPER(TEXT(DATE(2025,TBL_Employees[[#This Row],[Month]],1), "mmm"))</f>
        <v>NOV</v>
      </c>
      <c r="M636" s="11">
        <f>YEAR(TBL_Employees[[#This Row],[Hire Date]])</f>
        <v>2011</v>
      </c>
      <c r="N636" s="2">
        <v>198473</v>
      </c>
      <c r="O636" s="2" t="str">
        <f>IF(TBL_Employees[[#This Row],[ Annual Salary]]&lt;70000,"Low Income",IF(AND(TBL_Employees[[#This Row],[ Annual Salary]]&gt;=70000,TBL_Employees[[#This Row],[ Annual Salary]]&lt;=140000),"Middle Income","High Income" ))</f>
        <v>High Income</v>
      </c>
      <c r="P636" s="3">
        <v>0.32</v>
      </c>
      <c r="Q636" s="13">
        <f>TBL_Employees[[#This Row],[Bonus %]]*TBL_Employees[[#This Row],[ Annual Salary]]</f>
        <v>63511.360000000001</v>
      </c>
      <c r="R636" t="s">
        <v>18</v>
      </c>
      <c r="S636" t="s">
        <v>44</v>
      </c>
      <c r="T636" s="1" t="s">
        <v>20</v>
      </c>
      <c r="U636" t="str">
        <f>IF(TBL_Employees[[#This Row],[Exit Date]]="","Employed","Resign")</f>
        <v>Employed</v>
      </c>
    </row>
    <row r="637" spans="1:21" x14ac:dyDescent="0.35">
      <c r="A637" t="s">
        <v>1264</v>
      </c>
      <c r="B637" t="s">
        <v>1265</v>
      </c>
      <c r="C637" t="s">
        <v>37</v>
      </c>
      <c r="D637" t="s">
        <v>26</v>
      </c>
      <c r="E637" t="s">
        <v>31</v>
      </c>
      <c r="F637" t="s">
        <v>27</v>
      </c>
      <c r="G637" t="s">
        <v>23</v>
      </c>
      <c r="H637">
        <v>55</v>
      </c>
      <c r="I637" s="1">
        <v>34692</v>
      </c>
      <c r="J637" s="9">
        <f>DAY(TBL_Employees[[#This Row],[Hire Date]])</f>
        <v>24</v>
      </c>
      <c r="K637" s="9">
        <f>MONTH(TBL_Employees[[#This Row],[Hire Date]])</f>
        <v>12</v>
      </c>
      <c r="L637" s="9" t="str">
        <f>UPPER(TEXT(DATE(2025,TBL_Employees[[#This Row],[Month]],1), "mmm"))</f>
        <v>DEC</v>
      </c>
      <c r="M637" s="11">
        <f>YEAR(TBL_Employees[[#This Row],[Hire Date]])</f>
        <v>1994</v>
      </c>
      <c r="N637" s="2">
        <v>99774</v>
      </c>
      <c r="O637" s="2" t="str">
        <f>IF(TBL_Employees[[#This Row],[ Annual Salary]]&lt;70000,"Low Income",IF(AND(TBL_Employees[[#This Row],[ Annual Salary]]&gt;=70000,TBL_Employees[[#This Row],[ Annual Salary]]&lt;=140000),"Middle Income","High Income" ))</f>
        <v>Middle Income</v>
      </c>
      <c r="P637" s="3">
        <v>0</v>
      </c>
      <c r="Q637" s="13">
        <f>TBL_Employees[[#This Row],[Bonus %]]*TBL_Employees[[#This Row],[ Annual Salary]]</f>
        <v>0</v>
      </c>
      <c r="R637" t="s">
        <v>18</v>
      </c>
      <c r="S637" t="s">
        <v>24</v>
      </c>
      <c r="T637" s="1" t="s">
        <v>20</v>
      </c>
      <c r="U637" t="str">
        <f>IF(TBL_Employees[[#This Row],[Exit Date]]="","Employed","Resign")</f>
        <v>Employed</v>
      </c>
    </row>
    <row r="638" spans="1:21" x14ac:dyDescent="0.35">
      <c r="A638" t="s">
        <v>1266</v>
      </c>
      <c r="B638" t="s">
        <v>211</v>
      </c>
      <c r="C638" t="s">
        <v>39</v>
      </c>
      <c r="D638" t="s">
        <v>26</v>
      </c>
      <c r="E638" t="s">
        <v>15</v>
      </c>
      <c r="F638" t="s">
        <v>27</v>
      </c>
      <c r="G638" t="s">
        <v>23</v>
      </c>
      <c r="H638">
        <v>55</v>
      </c>
      <c r="I638" s="1">
        <v>39154</v>
      </c>
      <c r="J638" s="9">
        <f>DAY(TBL_Employees[[#This Row],[Hire Date]])</f>
        <v>13</v>
      </c>
      <c r="K638" s="9">
        <f>MONTH(TBL_Employees[[#This Row],[Hire Date]])</f>
        <v>3</v>
      </c>
      <c r="L638" s="9" t="str">
        <f>UPPER(TEXT(DATE(2025,TBL_Employees[[#This Row],[Month]],1), "mmm"))</f>
        <v>MAR</v>
      </c>
      <c r="M638" s="11">
        <f>YEAR(TBL_Employees[[#This Row],[Hire Date]])</f>
        <v>2007</v>
      </c>
      <c r="N638" s="2">
        <v>184648</v>
      </c>
      <c r="O638" s="2" t="str">
        <f>IF(TBL_Employees[[#This Row],[ Annual Salary]]&lt;70000,"Low Income",IF(AND(TBL_Employees[[#This Row],[ Annual Salary]]&gt;=70000,TBL_Employees[[#This Row],[ Annual Salary]]&lt;=140000),"Middle Income","High Income" ))</f>
        <v>High Income</v>
      </c>
      <c r="P638" s="3">
        <v>0.24</v>
      </c>
      <c r="Q638" s="13">
        <f>TBL_Employees[[#This Row],[Bonus %]]*TBL_Employees[[#This Row],[ Annual Salary]]</f>
        <v>44315.519999999997</v>
      </c>
      <c r="R638" t="s">
        <v>32</v>
      </c>
      <c r="S638" t="s">
        <v>73</v>
      </c>
      <c r="T638" s="1" t="s">
        <v>20</v>
      </c>
      <c r="U638" t="str">
        <f>IF(TBL_Employees[[#This Row],[Exit Date]]="","Employed","Resign")</f>
        <v>Employed</v>
      </c>
    </row>
    <row r="639" spans="1:21" x14ac:dyDescent="0.35">
      <c r="A639" t="s">
        <v>358</v>
      </c>
      <c r="B639" t="s">
        <v>1267</v>
      </c>
      <c r="C639" t="s">
        <v>13</v>
      </c>
      <c r="D639" t="s">
        <v>26</v>
      </c>
      <c r="E639" t="s">
        <v>35</v>
      </c>
      <c r="F639" t="s">
        <v>27</v>
      </c>
      <c r="G639" t="s">
        <v>50</v>
      </c>
      <c r="H639">
        <v>51</v>
      </c>
      <c r="I639" s="1">
        <v>37091</v>
      </c>
      <c r="J639" s="9">
        <f>DAY(TBL_Employees[[#This Row],[Hire Date]])</f>
        <v>19</v>
      </c>
      <c r="K639" s="9">
        <f>MONTH(TBL_Employees[[#This Row],[Hire Date]])</f>
        <v>7</v>
      </c>
      <c r="L639" s="9" t="str">
        <f>UPPER(TEXT(DATE(2025,TBL_Employees[[#This Row],[Month]],1), "mmm"))</f>
        <v>JUL</v>
      </c>
      <c r="M639" s="11">
        <f>YEAR(TBL_Employees[[#This Row],[Hire Date]])</f>
        <v>2001</v>
      </c>
      <c r="N639" s="2">
        <v>247874</v>
      </c>
      <c r="O639" s="2" t="str">
        <f>IF(TBL_Employees[[#This Row],[ Annual Salary]]&lt;70000,"Low Income",IF(AND(TBL_Employees[[#This Row],[ Annual Salary]]&gt;=70000,TBL_Employees[[#This Row],[ Annual Salary]]&lt;=140000),"Middle Income","High Income" ))</f>
        <v>High Income</v>
      </c>
      <c r="P639" s="3">
        <v>0.33</v>
      </c>
      <c r="Q639" s="13">
        <f>TBL_Employees[[#This Row],[Bonus %]]*TBL_Employees[[#This Row],[ Annual Salary]]</f>
        <v>81798.42</v>
      </c>
      <c r="R639" t="s">
        <v>51</v>
      </c>
      <c r="S639" t="s">
        <v>80</v>
      </c>
      <c r="T639" s="1" t="s">
        <v>20</v>
      </c>
      <c r="U639" t="str">
        <f>IF(TBL_Employees[[#This Row],[Exit Date]]="","Employed","Resign")</f>
        <v>Employed</v>
      </c>
    </row>
    <row r="640" spans="1:21" x14ac:dyDescent="0.35">
      <c r="A640" t="s">
        <v>322</v>
      </c>
      <c r="B640" t="s">
        <v>1288</v>
      </c>
      <c r="C640" t="s">
        <v>90</v>
      </c>
      <c r="D640" t="s">
        <v>26</v>
      </c>
      <c r="E640" t="s">
        <v>31</v>
      </c>
      <c r="F640" t="s">
        <v>27</v>
      </c>
      <c r="G640" t="s">
        <v>50</v>
      </c>
      <c r="H640">
        <v>49</v>
      </c>
      <c r="I640" s="1">
        <v>42545</v>
      </c>
      <c r="J640" s="9">
        <f>DAY(TBL_Employees[[#This Row],[Hire Date]])</f>
        <v>24</v>
      </c>
      <c r="K640" s="9">
        <f>MONTH(TBL_Employees[[#This Row],[Hire Date]])</f>
        <v>6</v>
      </c>
      <c r="L640" s="9" t="str">
        <f>UPPER(TEXT(DATE(2025,TBL_Employees[[#This Row],[Month]],1), "mmm"))</f>
        <v>JUN</v>
      </c>
      <c r="M640" s="11">
        <f>YEAR(TBL_Employees[[#This Row],[Hire Date]])</f>
        <v>2016</v>
      </c>
      <c r="N640" s="2">
        <v>68426</v>
      </c>
      <c r="O640" s="2" t="str">
        <f>IF(TBL_Employees[[#This Row],[ Annual Salary]]&lt;70000,"Low Income",IF(AND(TBL_Employees[[#This Row],[ Annual Salary]]&gt;=70000,TBL_Employees[[#This Row],[ Annual Salary]]&lt;=140000),"Middle Income","High Income" ))</f>
        <v>Low Income</v>
      </c>
      <c r="P640" s="3">
        <v>0</v>
      </c>
      <c r="Q640" s="13">
        <f>TBL_Employees[[#This Row],[Bonus %]]*TBL_Employees[[#This Row],[ Annual Salary]]</f>
        <v>0</v>
      </c>
      <c r="R640" t="s">
        <v>51</v>
      </c>
      <c r="S640" t="s">
        <v>65</v>
      </c>
      <c r="T640" s="1" t="s">
        <v>20</v>
      </c>
      <c r="U640" t="str">
        <f>IF(TBL_Employees[[#This Row],[Exit Date]]="","Employed","Resign")</f>
        <v>Employed</v>
      </c>
    </row>
    <row r="641" spans="1:21" x14ac:dyDescent="0.35">
      <c r="A641" t="s">
        <v>786</v>
      </c>
      <c r="B641" t="s">
        <v>1293</v>
      </c>
      <c r="C641" t="s">
        <v>87</v>
      </c>
      <c r="D641" t="s">
        <v>26</v>
      </c>
      <c r="E641" t="s">
        <v>31</v>
      </c>
      <c r="F641" t="s">
        <v>16</v>
      </c>
      <c r="G641" t="s">
        <v>50</v>
      </c>
      <c r="H641">
        <v>59</v>
      </c>
      <c r="I641" s="1">
        <v>41717</v>
      </c>
      <c r="J641" s="9">
        <f>DAY(TBL_Employees[[#This Row],[Hire Date]])</f>
        <v>19</v>
      </c>
      <c r="K641" s="9">
        <f>MONTH(TBL_Employees[[#This Row],[Hire Date]])</f>
        <v>3</v>
      </c>
      <c r="L641" s="9" t="str">
        <f>UPPER(TEXT(DATE(2025,TBL_Employees[[#This Row],[Month]],1), "mmm"))</f>
        <v>MAR</v>
      </c>
      <c r="M641" s="11">
        <f>YEAR(TBL_Employees[[#This Row],[Hire Date]])</f>
        <v>2014</v>
      </c>
      <c r="N641" s="2">
        <v>90901</v>
      </c>
      <c r="O641" s="2" t="str">
        <f>IF(TBL_Employees[[#This Row],[ Annual Salary]]&lt;70000,"Low Income",IF(AND(TBL_Employees[[#This Row],[ Annual Salary]]&gt;=70000,TBL_Employees[[#This Row],[ Annual Salary]]&lt;=140000),"Middle Income","High Income" ))</f>
        <v>Middle Income</v>
      </c>
      <c r="P641" s="3">
        <v>0</v>
      </c>
      <c r="Q641" s="13">
        <f>TBL_Employees[[#This Row],[Bonus %]]*TBL_Employees[[#This Row],[ Annual Salary]]</f>
        <v>0</v>
      </c>
      <c r="R641" t="s">
        <v>18</v>
      </c>
      <c r="S641" t="s">
        <v>62</v>
      </c>
      <c r="T641" s="1" t="s">
        <v>20</v>
      </c>
      <c r="U641" t="str">
        <f>IF(TBL_Employees[[#This Row],[Exit Date]]="","Employed","Resign")</f>
        <v>Employed</v>
      </c>
    </row>
    <row r="642" spans="1:21" x14ac:dyDescent="0.35">
      <c r="A642" t="s">
        <v>1330</v>
      </c>
      <c r="B642" t="s">
        <v>1331</v>
      </c>
      <c r="C642" t="s">
        <v>55</v>
      </c>
      <c r="D642" t="s">
        <v>26</v>
      </c>
      <c r="E642" t="s">
        <v>31</v>
      </c>
      <c r="F642" t="s">
        <v>27</v>
      </c>
      <c r="G642" t="s">
        <v>50</v>
      </c>
      <c r="H642">
        <v>36</v>
      </c>
      <c r="I642" s="1">
        <v>44192</v>
      </c>
      <c r="J642" s="9">
        <f>DAY(TBL_Employees[[#This Row],[Hire Date]])</f>
        <v>27</v>
      </c>
      <c r="K642" s="9">
        <f>MONTH(TBL_Employees[[#This Row],[Hire Date]])</f>
        <v>12</v>
      </c>
      <c r="L642" s="9" t="str">
        <f>UPPER(TEXT(DATE(2025,TBL_Employees[[#This Row],[Month]],1), "mmm"))</f>
        <v>DEC</v>
      </c>
      <c r="M642" s="11">
        <f>YEAR(TBL_Employees[[#This Row],[Hire Date]])</f>
        <v>2020</v>
      </c>
      <c r="N642" s="2">
        <v>70165</v>
      </c>
      <c r="O642" s="2" t="str">
        <f>IF(TBL_Employees[[#This Row],[ Annual Salary]]&lt;70000,"Low Income",IF(AND(TBL_Employees[[#This Row],[ Annual Salary]]&gt;=70000,TBL_Employees[[#This Row],[ Annual Salary]]&lt;=140000),"Middle Income","High Income" ))</f>
        <v>Middle Income</v>
      </c>
      <c r="P642" s="3">
        <v>7.0000000000000007E-2</v>
      </c>
      <c r="Q642" s="13">
        <f>TBL_Employees[[#This Row],[Bonus %]]*TBL_Employees[[#This Row],[ Annual Salary]]</f>
        <v>4911.55</v>
      </c>
      <c r="R642" t="s">
        <v>51</v>
      </c>
      <c r="S642" t="s">
        <v>80</v>
      </c>
      <c r="T642" s="1" t="s">
        <v>20</v>
      </c>
      <c r="U642" t="str">
        <f>IF(TBL_Employees[[#This Row],[Exit Date]]="","Employed","Resign")</f>
        <v>Employed</v>
      </c>
    </row>
    <row r="643" spans="1:21" x14ac:dyDescent="0.35">
      <c r="A643" t="s">
        <v>1332</v>
      </c>
      <c r="B643" t="s">
        <v>1333</v>
      </c>
      <c r="C643" t="s">
        <v>61</v>
      </c>
      <c r="D643" t="s">
        <v>26</v>
      </c>
      <c r="E643" t="s">
        <v>31</v>
      </c>
      <c r="F643" t="s">
        <v>27</v>
      </c>
      <c r="G643" t="s">
        <v>23</v>
      </c>
      <c r="H643">
        <v>60</v>
      </c>
      <c r="I643" s="1">
        <v>36554</v>
      </c>
      <c r="J643" s="9">
        <f>DAY(TBL_Employees[[#This Row],[Hire Date]])</f>
        <v>29</v>
      </c>
      <c r="K643" s="9">
        <f>MONTH(TBL_Employees[[#This Row],[Hire Date]])</f>
        <v>1</v>
      </c>
      <c r="L643" s="9" t="str">
        <f>UPPER(TEXT(DATE(2025,TBL_Employees[[#This Row],[Month]],1), "mmm"))</f>
        <v>JAN</v>
      </c>
      <c r="M643" s="11">
        <f>YEAR(TBL_Employees[[#This Row],[Hire Date]])</f>
        <v>2000</v>
      </c>
      <c r="N643" s="2">
        <v>109059</v>
      </c>
      <c r="O643" s="2" t="str">
        <f>IF(TBL_Employees[[#This Row],[ Annual Salary]]&lt;70000,"Low Income",IF(AND(TBL_Employees[[#This Row],[ Annual Salary]]&gt;=70000,TBL_Employees[[#This Row],[ Annual Salary]]&lt;=140000),"Middle Income","High Income" ))</f>
        <v>Middle Income</v>
      </c>
      <c r="P643" s="3">
        <v>7.0000000000000007E-2</v>
      </c>
      <c r="Q643" s="13">
        <f>TBL_Employees[[#This Row],[Bonus %]]*TBL_Employees[[#This Row],[ Annual Salary]]</f>
        <v>7634.130000000001</v>
      </c>
      <c r="R643" t="s">
        <v>32</v>
      </c>
      <c r="S643" t="s">
        <v>33</v>
      </c>
      <c r="T643" s="1" t="s">
        <v>20</v>
      </c>
      <c r="U643" t="str">
        <f>IF(TBL_Employees[[#This Row],[Exit Date]]="","Employed","Resign")</f>
        <v>Employed</v>
      </c>
    </row>
    <row r="644" spans="1:21" x14ac:dyDescent="0.35">
      <c r="A644" t="s">
        <v>1337</v>
      </c>
      <c r="B644" t="s">
        <v>1338</v>
      </c>
      <c r="C644" t="s">
        <v>81</v>
      </c>
      <c r="D644" t="s">
        <v>26</v>
      </c>
      <c r="E644" t="s">
        <v>35</v>
      </c>
      <c r="F644" t="s">
        <v>27</v>
      </c>
      <c r="G644" t="s">
        <v>17</v>
      </c>
      <c r="H644">
        <v>55</v>
      </c>
      <c r="I644" s="1">
        <v>41565</v>
      </c>
      <c r="J644" s="9">
        <f>DAY(TBL_Employees[[#This Row],[Hire Date]])</f>
        <v>18</v>
      </c>
      <c r="K644" s="9">
        <f>MONTH(TBL_Employees[[#This Row],[Hire Date]])</f>
        <v>10</v>
      </c>
      <c r="L644" s="9" t="str">
        <f>UPPER(TEXT(DATE(2025,TBL_Employees[[#This Row],[Month]],1), "mmm"))</f>
        <v>OCT</v>
      </c>
      <c r="M644" s="11">
        <f>YEAR(TBL_Employees[[#This Row],[Hire Date]])</f>
        <v>2013</v>
      </c>
      <c r="N644" s="2">
        <v>70334</v>
      </c>
      <c r="O644" s="2" t="str">
        <f>IF(TBL_Employees[[#This Row],[ Annual Salary]]&lt;70000,"Low Income",IF(AND(TBL_Employees[[#This Row],[ Annual Salary]]&gt;=70000,TBL_Employees[[#This Row],[ Annual Salary]]&lt;=140000),"Middle Income","High Income" ))</f>
        <v>Middle Income</v>
      </c>
      <c r="P644" s="3">
        <v>0</v>
      </c>
      <c r="Q644" s="13">
        <f>TBL_Employees[[#This Row],[Bonus %]]*TBL_Employees[[#This Row],[ Annual Salary]]</f>
        <v>0</v>
      </c>
      <c r="R644" t="s">
        <v>18</v>
      </c>
      <c r="S644" t="s">
        <v>44</v>
      </c>
      <c r="T644" s="1" t="s">
        <v>20</v>
      </c>
      <c r="U644" t="str">
        <f>IF(TBL_Employees[[#This Row],[Exit Date]]="","Employed","Resign")</f>
        <v>Employed</v>
      </c>
    </row>
    <row r="645" spans="1:21" x14ac:dyDescent="0.35">
      <c r="A645" t="s">
        <v>1341</v>
      </c>
      <c r="B645" t="s">
        <v>1342</v>
      </c>
      <c r="C645" t="s">
        <v>39</v>
      </c>
      <c r="D645" t="s">
        <v>26</v>
      </c>
      <c r="E645" t="s">
        <v>35</v>
      </c>
      <c r="F645" t="s">
        <v>16</v>
      </c>
      <c r="G645" t="s">
        <v>50</v>
      </c>
      <c r="H645">
        <v>28</v>
      </c>
      <c r="I645" s="1">
        <v>44221</v>
      </c>
      <c r="J645" s="9">
        <f>DAY(TBL_Employees[[#This Row],[Hire Date]])</f>
        <v>25</v>
      </c>
      <c r="K645" s="9">
        <f>MONTH(TBL_Employees[[#This Row],[Hire Date]])</f>
        <v>1</v>
      </c>
      <c r="L645" s="9" t="str">
        <f>UPPER(TEXT(DATE(2025,TBL_Employees[[#This Row],[Month]],1), "mmm"))</f>
        <v>JAN</v>
      </c>
      <c r="M645" s="11">
        <f>YEAR(TBL_Employees[[#This Row],[Hire Date]])</f>
        <v>2021</v>
      </c>
      <c r="N645" s="2">
        <v>160385</v>
      </c>
      <c r="O645" s="2" t="str">
        <f>IF(TBL_Employees[[#This Row],[ Annual Salary]]&lt;70000,"Low Income",IF(AND(TBL_Employees[[#This Row],[ Annual Salary]]&gt;=70000,TBL_Employees[[#This Row],[ Annual Salary]]&lt;=140000),"Middle Income","High Income" ))</f>
        <v>High Income</v>
      </c>
      <c r="P645" s="3">
        <v>0.23</v>
      </c>
      <c r="Q645" s="13">
        <f>TBL_Employees[[#This Row],[Bonus %]]*TBL_Employees[[#This Row],[ Annual Salary]]</f>
        <v>36888.550000000003</v>
      </c>
      <c r="R645" t="s">
        <v>18</v>
      </c>
      <c r="S645" t="s">
        <v>44</v>
      </c>
      <c r="T645" s="1">
        <v>44334</v>
      </c>
      <c r="U645" t="str">
        <f>IF(TBL_Employees[[#This Row],[Exit Date]]="","Employed","Resign")</f>
        <v>Resign</v>
      </c>
    </row>
    <row r="646" spans="1:21" x14ac:dyDescent="0.35">
      <c r="A646" t="s">
        <v>1349</v>
      </c>
      <c r="B646" t="s">
        <v>1350</v>
      </c>
      <c r="C646" t="s">
        <v>13</v>
      </c>
      <c r="D646" t="s">
        <v>26</v>
      </c>
      <c r="E646" t="s">
        <v>35</v>
      </c>
      <c r="F646" t="s">
        <v>27</v>
      </c>
      <c r="G646" t="s">
        <v>23</v>
      </c>
      <c r="H646">
        <v>37</v>
      </c>
      <c r="I646" s="1">
        <v>40719</v>
      </c>
      <c r="J646" s="9">
        <f>DAY(TBL_Employees[[#This Row],[Hire Date]])</f>
        <v>25</v>
      </c>
      <c r="K646" s="9">
        <f>MONTH(TBL_Employees[[#This Row],[Hire Date]])</f>
        <v>6</v>
      </c>
      <c r="L646" s="9" t="str">
        <f>UPPER(TEXT(DATE(2025,TBL_Employees[[#This Row],[Month]],1), "mmm"))</f>
        <v>JUN</v>
      </c>
      <c r="M646" s="11">
        <f>YEAR(TBL_Employees[[#This Row],[Hire Date]])</f>
        <v>2011</v>
      </c>
      <c r="N646" s="2">
        <v>221592</v>
      </c>
      <c r="O646" s="2" t="str">
        <f>IF(TBL_Employees[[#This Row],[ Annual Salary]]&lt;70000,"Low Income",IF(AND(TBL_Employees[[#This Row],[ Annual Salary]]&gt;=70000,TBL_Employees[[#This Row],[ Annual Salary]]&lt;=140000),"Middle Income","High Income" ))</f>
        <v>High Income</v>
      </c>
      <c r="P646" s="3">
        <v>0.31</v>
      </c>
      <c r="Q646" s="13">
        <f>TBL_Employees[[#This Row],[Bonus %]]*TBL_Employees[[#This Row],[ Annual Salary]]</f>
        <v>68693.52</v>
      </c>
      <c r="R646" t="s">
        <v>18</v>
      </c>
      <c r="S646" t="s">
        <v>28</v>
      </c>
      <c r="T646" s="1" t="s">
        <v>20</v>
      </c>
      <c r="U646" t="str">
        <f>IF(TBL_Employees[[#This Row],[Exit Date]]="","Employed","Resign")</f>
        <v>Employed</v>
      </c>
    </row>
    <row r="647" spans="1:21" x14ac:dyDescent="0.35">
      <c r="A647" t="s">
        <v>1353</v>
      </c>
      <c r="B647" t="s">
        <v>1354</v>
      </c>
      <c r="C647" t="s">
        <v>37</v>
      </c>
      <c r="D647" t="s">
        <v>26</v>
      </c>
      <c r="E647" t="s">
        <v>31</v>
      </c>
      <c r="F647" t="s">
        <v>27</v>
      </c>
      <c r="G647" t="s">
        <v>23</v>
      </c>
      <c r="H647">
        <v>45</v>
      </c>
      <c r="I647" s="1">
        <v>36587</v>
      </c>
      <c r="J647" s="9">
        <f>DAY(TBL_Employees[[#This Row],[Hire Date]])</f>
        <v>2</v>
      </c>
      <c r="K647" s="9">
        <f>MONTH(TBL_Employees[[#This Row],[Hire Date]])</f>
        <v>3</v>
      </c>
      <c r="L647" s="9" t="str">
        <f>UPPER(TEXT(DATE(2025,TBL_Employees[[#This Row],[Month]],1), "mmm"))</f>
        <v>MAR</v>
      </c>
      <c r="M647" s="11">
        <f>YEAR(TBL_Employees[[#This Row],[Hire Date]])</f>
        <v>2000</v>
      </c>
      <c r="N647" s="2">
        <v>91276</v>
      </c>
      <c r="O647" s="2" t="str">
        <f>IF(TBL_Employees[[#This Row],[ Annual Salary]]&lt;70000,"Low Income",IF(AND(TBL_Employees[[#This Row],[ Annual Salary]]&gt;=70000,TBL_Employees[[#This Row],[ Annual Salary]]&lt;=140000),"Middle Income","High Income" ))</f>
        <v>Middle Income</v>
      </c>
      <c r="P647" s="3">
        <v>0</v>
      </c>
      <c r="Q647" s="13">
        <f>TBL_Employees[[#This Row],[Bonus %]]*TBL_Employees[[#This Row],[ Annual Salary]]</f>
        <v>0</v>
      </c>
      <c r="R647" t="s">
        <v>18</v>
      </c>
      <c r="S647" t="s">
        <v>62</v>
      </c>
      <c r="T647" s="1" t="s">
        <v>20</v>
      </c>
      <c r="U647" t="str">
        <f>IF(TBL_Employees[[#This Row],[Exit Date]]="","Employed","Resign")</f>
        <v>Employed</v>
      </c>
    </row>
    <row r="648" spans="1:21" x14ac:dyDescent="0.35">
      <c r="A648" t="s">
        <v>1377</v>
      </c>
      <c r="B648" t="s">
        <v>1378</v>
      </c>
      <c r="C648" t="s">
        <v>13</v>
      </c>
      <c r="D648" t="s">
        <v>26</v>
      </c>
      <c r="E648" t="s">
        <v>15</v>
      </c>
      <c r="F648" t="s">
        <v>27</v>
      </c>
      <c r="G648" t="s">
        <v>23</v>
      </c>
      <c r="H648">
        <v>26</v>
      </c>
      <c r="I648" s="1">
        <v>43960</v>
      </c>
      <c r="J648" s="9">
        <f>DAY(TBL_Employees[[#This Row],[Hire Date]])</f>
        <v>9</v>
      </c>
      <c r="K648" s="9">
        <f>MONTH(TBL_Employees[[#This Row],[Hire Date]])</f>
        <v>5</v>
      </c>
      <c r="L648" s="9" t="str">
        <f>UPPER(TEXT(DATE(2025,TBL_Employees[[#This Row],[Month]],1), "mmm"))</f>
        <v>MAY</v>
      </c>
      <c r="M648" s="11">
        <f>YEAR(TBL_Employees[[#This Row],[Hire Date]])</f>
        <v>2020</v>
      </c>
      <c r="N648" s="2">
        <v>256561</v>
      </c>
      <c r="O648" s="2" t="str">
        <f>IF(TBL_Employees[[#This Row],[ Annual Salary]]&lt;70000,"Low Income",IF(AND(TBL_Employees[[#This Row],[ Annual Salary]]&gt;=70000,TBL_Employees[[#This Row],[ Annual Salary]]&lt;=140000),"Middle Income","High Income" ))</f>
        <v>High Income</v>
      </c>
      <c r="P648" s="3">
        <v>0.39</v>
      </c>
      <c r="Q648" s="13">
        <f>TBL_Employees[[#This Row],[Bonus %]]*TBL_Employees[[#This Row],[ Annual Salary]]</f>
        <v>100058.79000000001</v>
      </c>
      <c r="R648" t="s">
        <v>18</v>
      </c>
      <c r="S648" t="s">
        <v>24</v>
      </c>
      <c r="T648" s="1" t="s">
        <v>20</v>
      </c>
      <c r="U648" t="str">
        <f>IF(TBL_Employees[[#This Row],[Exit Date]]="","Employed","Resign")</f>
        <v>Employed</v>
      </c>
    </row>
    <row r="649" spans="1:21" x14ac:dyDescent="0.35">
      <c r="A649" t="s">
        <v>283</v>
      </c>
      <c r="B649" t="s">
        <v>1379</v>
      </c>
      <c r="C649" t="s">
        <v>87</v>
      </c>
      <c r="D649" t="s">
        <v>26</v>
      </c>
      <c r="E649" t="s">
        <v>43</v>
      </c>
      <c r="F649" t="s">
        <v>16</v>
      </c>
      <c r="G649" t="s">
        <v>50</v>
      </c>
      <c r="H649">
        <v>45</v>
      </c>
      <c r="I649" s="1">
        <v>43937</v>
      </c>
      <c r="J649" s="9">
        <f>DAY(TBL_Employees[[#This Row],[Hire Date]])</f>
        <v>16</v>
      </c>
      <c r="K649" s="9">
        <f>MONTH(TBL_Employees[[#This Row],[Hire Date]])</f>
        <v>4</v>
      </c>
      <c r="L649" s="9" t="str">
        <f>UPPER(TEXT(DATE(2025,TBL_Employees[[#This Row],[Month]],1), "mmm"))</f>
        <v>APR</v>
      </c>
      <c r="M649" s="11">
        <f>YEAR(TBL_Employees[[#This Row],[Hire Date]])</f>
        <v>2020</v>
      </c>
      <c r="N649" s="2">
        <v>66958</v>
      </c>
      <c r="O649" s="2" t="str">
        <f>IF(TBL_Employees[[#This Row],[ Annual Salary]]&lt;70000,"Low Income",IF(AND(TBL_Employees[[#This Row],[ Annual Salary]]&gt;=70000,TBL_Employees[[#This Row],[ Annual Salary]]&lt;=140000),"Middle Income","High Income" ))</f>
        <v>Low Income</v>
      </c>
      <c r="P649" s="3">
        <v>0</v>
      </c>
      <c r="Q649" s="13">
        <f>TBL_Employees[[#This Row],[Bonus %]]*TBL_Employees[[#This Row],[ Annual Salary]]</f>
        <v>0</v>
      </c>
      <c r="R649" t="s">
        <v>18</v>
      </c>
      <c r="S649" t="s">
        <v>44</v>
      </c>
      <c r="T649" s="1" t="s">
        <v>20</v>
      </c>
      <c r="U649" t="str">
        <f>IF(TBL_Employees[[#This Row],[Exit Date]]="","Employed","Resign")</f>
        <v>Employed</v>
      </c>
    </row>
    <row r="650" spans="1:21" x14ac:dyDescent="0.35">
      <c r="A650" t="s">
        <v>511</v>
      </c>
      <c r="B650" t="s">
        <v>1381</v>
      </c>
      <c r="C650" t="s">
        <v>54</v>
      </c>
      <c r="D650" t="s">
        <v>26</v>
      </c>
      <c r="E650" t="s">
        <v>31</v>
      </c>
      <c r="F650" t="s">
        <v>27</v>
      </c>
      <c r="G650" t="s">
        <v>17</v>
      </c>
      <c r="H650">
        <v>37</v>
      </c>
      <c r="I650" s="1">
        <v>39493</v>
      </c>
      <c r="J650" s="9">
        <f>DAY(TBL_Employees[[#This Row],[Hire Date]])</f>
        <v>15</v>
      </c>
      <c r="K650" s="9">
        <f>MONTH(TBL_Employees[[#This Row],[Hire Date]])</f>
        <v>2</v>
      </c>
      <c r="L650" s="9" t="str">
        <f>UPPER(TEXT(DATE(2025,TBL_Employees[[#This Row],[Month]],1), "mmm"))</f>
        <v>FEB</v>
      </c>
      <c r="M650" s="11">
        <f>YEAR(TBL_Employees[[#This Row],[Hire Date]])</f>
        <v>2008</v>
      </c>
      <c r="N650" s="2">
        <v>71695</v>
      </c>
      <c r="O650" s="2" t="str">
        <f>IF(TBL_Employees[[#This Row],[ Annual Salary]]&lt;70000,"Low Income",IF(AND(TBL_Employees[[#This Row],[ Annual Salary]]&gt;=70000,TBL_Employees[[#This Row],[ Annual Salary]]&lt;=140000),"Middle Income","High Income" ))</f>
        <v>Middle Income</v>
      </c>
      <c r="P650" s="3">
        <v>0</v>
      </c>
      <c r="Q650" s="13">
        <f>TBL_Employees[[#This Row],[Bonus %]]*TBL_Employees[[#This Row],[ Annual Salary]]</f>
        <v>0</v>
      </c>
      <c r="R650" t="s">
        <v>18</v>
      </c>
      <c r="S650" t="s">
        <v>38</v>
      </c>
      <c r="T650" s="1" t="s">
        <v>20</v>
      </c>
      <c r="U650" t="str">
        <f>IF(TBL_Employees[[#This Row],[Exit Date]]="","Employed","Resign")</f>
        <v>Employed</v>
      </c>
    </row>
    <row r="651" spans="1:21" x14ac:dyDescent="0.35">
      <c r="A651" t="s">
        <v>1394</v>
      </c>
      <c r="B651" t="s">
        <v>1395</v>
      </c>
      <c r="C651" t="s">
        <v>97</v>
      </c>
      <c r="D651" t="s">
        <v>26</v>
      </c>
      <c r="E651" t="s">
        <v>43</v>
      </c>
      <c r="F651" t="s">
        <v>16</v>
      </c>
      <c r="G651" t="s">
        <v>23</v>
      </c>
      <c r="H651">
        <v>57</v>
      </c>
      <c r="I651" s="1">
        <v>41649</v>
      </c>
      <c r="J651" s="9">
        <f>DAY(TBL_Employees[[#This Row],[Hire Date]])</f>
        <v>10</v>
      </c>
      <c r="K651" s="9">
        <f>MONTH(TBL_Employees[[#This Row],[Hire Date]])</f>
        <v>1</v>
      </c>
      <c r="L651" s="9" t="str">
        <f>UPPER(TEXT(DATE(2025,TBL_Employees[[#This Row],[Month]],1), "mmm"))</f>
        <v>JAN</v>
      </c>
      <c r="M651" s="11">
        <f>YEAR(TBL_Employees[[#This Row],[Hire Date]])</f>
        <v>2014</v>
      </c>
      <c r="N651" s="2">
        <v>74854</v>
      </c>
      <c r="O651" s="2" t="str">
        <f>IF(TBL_Employees[[#This Row],[ Annual Salary]]&lt;70000,"Low Income",IF(AND(TBL_Employees[[#This Row],[ Annual Salary]]&gt;=70000,TBL_Employees[[#This Row],[ Annual Salary]]&lt;=140000),"Middle Income","High Income" ))</f>
        <v>Middle Income</v>
      </c>
      <c r="P651" s="3">
        <v>0</v>
      </c>
      <c r="Q651" s="13">
        <f>TBL_Employees[[#This Row],[Bonus %]]*TBL_Employees[[#This Row],[ Annual Salary]]</f>
        <v>0</v>
      </c>
      <c r="R651" t="s">
        <v>18</v>
      </c>
      <c r="S651" t="s">
        <v>62</v>
      </c>
      <c r="T651" s="1" t="s">
        <v>20</v>
      </c>
      <c r="U651" t="str">
        <f>IF(TBL_Employees[[#This Row],[Exit Date]]="","Employed","Resign")</f>
        <v>Employed</v>
      </c>
    </row>
    <row r="652" spans="1:21" x14ac:dyDescent="0.35">
      <c r="A652" t="s">
        <v>1397</v>
      </c>
      <c r="B652" t="s">
        <v>1398</v>
      </c>
      <c r="C652" t="s">
        <v>75</v>
      </c>
      <c r="D652" t="s">
        <v>26</v>
      </c>
      <c r="E652" t="s">
        <v>35</v>
      </c>
      <c r="F652" t="s">
        <v>16</v>
      </c>
      <c r="G652" t="s">
        <v>50</v>
      </c>
      <c r="H652">
        <v>53</v>
      </c>
      <c r="I652" s="1">
        <v>38214</v>
      </c>
      <c r="J652" s="9">
        <f>DAY(TBL_Employees[[#This Row],[Hire Date]])</f>
        <v>15</v>
      </c>
      <c r="K652" s="9">
        <f>MONTH(TBL_Employees[[#This Row],[Hire Date]])</f>
        <v>8</v>
      </c>
      <c r="L652" s="9" t="str">
        <f>UPPER(TEXT(DATE(2025,TBL_Employees[[#This Row],[Month]],1), "mmm"))</f>
        <v>AUG</v>
      </c>
      <c r="M652" s="11">
        <f>YEAR(TBL_Employees[[#This Row],[Hire Date]])</f>
        <v>2004</v>
      </c>
      <c r="N652" s="2">
        <v>44735</v>
      </c>
      <c r="O652" s="2" t="str">
        <f>IF(TBL_Employees[[#This Row],[ Annual Salary]]&lt;70000,"Low Income",IF(AND(TBL_Employees[[#This Row],[ Annual Salary]]&gt;=70000,TBL_Employees[[#This Row],[ Annual Salary]]&lt;=140000),"Middle Income","High Income" ))</f>
        <v>Low Income</v>
      </c>
      <c r="P652" s="3">
        <v>0</v>
      </c>
      <c r="Q652" s="13">
        <f>TBL_Employees[[#This Row],[Bonus %]]*TBL_Employees[[#This Row],[ Annual Salary]]</f>
        <v>0</v>
      </c>
      <c r="R652" t="s">
        <v>51</v>
      </c>
      <c r="S652" t="s">
        <v>80</v>
      </c>
      <c r="T652" s="1" t="s">
        <v>20</v>
      </c>
      <c r="U652" t="str">
        <f>IF(TBL_Employees[[#This Row],[Exit Date]]="","Employed","Resign")</f>
        <v>Employed</v>
      </c>
    </row>
    <row r="653" spans="1:21" x14ac:dyDescent="0.35">
      <c r="A653" t="s">
        <v>569</v>
      </c>
      <c r="B653" t="s">
        <v>1415</v>
      </c>
      <c r="C653" t="s">
        <v>87</v>
      </c>
      <c r="D653" t="s">
        <v>26</v>
      </c>
      <c r="E653" t="s">
        <v>35</v>
      </c>
      <c r="F653" t="s">
        <v>27</v>
      </c>
      <c r="G653" t="s">
        <v>23</v>
      </c>
      <c r="H653">
        <v>43</v>
      </c>
      <c r="I653" s="1">
        <v>42753</v>
      </c>
      <c r="J653" s="9">
        <f>DAY(TBL_Employees[[#This Row],[Hire Date]])</f>
        <v>18</v>
      </c>
      <c r="K653" s="9">
        <f>MONTH(TBL_Employees[[#This Row],[Hire Date]])</f>
        <v>1</v>
      </c>
      <c r="L653" s="9" t="str">
        <f>UPPER(TEXT(DATE(2025,TBL_Employees[[#This Row],[Month]],1), "mmm"))</f>
        <v>JAN</v>
      </c>
      <c r="M653" s="11">
        <f>YEAR(TBL_Employees[[#This Row],[Hire Date]])</f>
        <v>2017</v>
      </c>
      <c r="N653" s="2">
        <v>86417</v>
      </c>
      <c r="O653" s="2" t="str">
        <f>IF(TBL_Employees[[#This Row],[ Annual Salary]]&lt;70000,"Low Income",IF(AND(TBL_Employees[[#This Row],[ Annual Salary]]&gt;=70000,TBL_Employees[[#This Row],[ Annual Salary]]&lt;=140000),"Middle Income","High Income" ))</f>
        <v>Middle Income</v>
      </c>
      <c r="P653" s="3">
        <v>0</v>
      </c>
      <c r="Q653" s="13">
        <f>TBL_Employees[[#This Row],[Bonus %]]*TBL_Employees[[#This Row],[ Annual Salary]]</f>
        <v>0</v>
      </c>
      <c r="R653" t="s">
        <v>18</v>
      </c>
      <c r="S653" t="s">
        <v>19</v>
      </c>
      <c r="T653" s="1" t="s">
        <v>20</v>
      </c>
      <c r="U653" t="str">
        <f>IF(TBL_Employees[[#This Row],[Exit Date]]="","Employed","Resign")</f>
        <v>Employed</v>
      </c>
    </row>
    <row r="654" spans="1:21" x14ac:dyDescent="0.35">
      <c r="A654" t="s">
        <v>1416</v>
      </c>
      <c r="B654" t="s">
        <v>1417</v>
      </c>
      <c r="C654" t="s">
        <v>97</v>
      </c>
      <c r="D654" t="s">
        <v>26</v>
      </c>
      <c r="E654" t="s">
        <v>15</v>
      </c>
      <c r="F654" t="s">
        <v>16</v>
      </c>
      <c r="G654" t="s">
        <v>23</v>
      </c>
      <c r="H654">
        <v>65</v>
      </c>
      <c r="I654" s="1">
        <v>37749</v>
      </c>
      <c r="J654" s="9">
        <f>DAY(TBL_Employees[[#This Row],[Hire Date]])</f>
        <v>8</v>
      </c>
      <c r="K654" s="9">
        <f>MONTH(TBL_Employees[[#This Row],[Hire Date]])</f>
        <v>5</v>
      </c>
      <c r="L654" s="9" t="str">
        <f>UPPER(TEXT(DATE(2025,TBL_Employees[[#This Row],[Month]],1), "mmm"))</f>
        <v>MAY</v>
      </c>
      <c r="M654" s="11">
        <f>YEAR(TBL_Employees[[#This Row],[Hire Date]])</f>
        <v>2003</v>
      </c>
      <c r="N654" s="2">
        <v>96548</v>
      </c>
      <c r="O654" s="2" t="str">
        <f>IF(TBL_Employees[[#This Row],[ Annual Salary]]&lt;70000,"Low Income",IF(AND(TBL_Employees[[#This Row],[ Annual Salary]]&gt;=70000,TBL_Employees[[#This Row],[ Annual Salary]]&lt;=140000),"Middle Income","High Income" ))</f>
        <v>Middle Income</v>
      </c>
      <c r="P654" s="3">
        <v>0</v>
      </c>
      <c r="Q654" s="13">
        <f>TBL_Employees[[#This Row],[Bonus %]]*TBL_Employees[[#This Row],[ Annual Salary]]</f>
        <v>0</v>
      </c>
      <c r="R654" t="s">
        <v>18</v>
      </c>
      <c r="S654" t="s">
        <v>24</v>
      </c>
      <c r="T654" s="1" t="s">
        <v>20</v>
      </c>
      <c r="U654" t="str">
        <f>IF(TBL_Employees[[#This Row],[Exit Date]]="","Employed","Resign")</f>
        <v>Employed</v>
      </c>
    </row>
    <row r="655" spans="1:21" x14ac:dyDescent="0.35">
      <c r="A655" t="s">
        <v>1427</v>
      </c>
      <c r="B655" t="s">
        <v>1428</v>
      </c>
      <c r="C655" t="s">
        <v>13</v>
      </c>
      <c r="D655" t="s">
        <v>26</v>
      </c>
      <c r="E655" t="s">
        <v>43</v>
      </c>
      <c r="F655" t="s">
        <v>27</v>
      </c>
      <c r="G655" t="s">
        <v>50</v>
      </c>
      <c r="H655">
        <v>54</v>
      </c>
      <c r="I655" s="1">
        <v>40040</v>
      </c>
      <c r="J655" s="9">
        <f>DAY(TBL_Employees[[#This Row],[Hire Date]])</f>
        <v>15</v>
      </c>
      <c r="K655" s="9">
        <f>MONTH(TBL_Employees[[#This Row],[Hire Date]])</f>
        <v>8</v>
      </c>
      <c r="L655" s="9" t="str">
        <f>UPPER(TEXT(DATE(2025,TBL_Employees[[#This Row],[Month]],1), "mmm"))</f>
        <v>AUG</v>
      </c>
      <c r="M655" s="11">
        <f>YEAR(TBL_Employees[[#This Row],[Hire Date]])</f>
        <v>2009</v>
      </c>
      <c r="N655" s="2">
        <v>241083</v>
      </c>
      <c r="O655" s="2" t="str">
        <f>IF(TBL_Employees[[#This Row],[ Annual Salary]]&lt;70000,"Low Income",IF(AND(TBL_Employees[[#This Row],[ Annual Salary]]&gt;=70000,TBL_Employees[[#This Row],[ Annual Salary]]&lt;=140000),"Middle Income","High Income" ))</f>
        <v>High Income</v>
      </c>
      <c r="P655" s="3">
        <v>0.39</v>
      </c>
      <c r="Q655" s="13">
        <f>TBL_Employees[[#This Row],[Bonus %]]*TBL_Employees[[#This Row],[ Annual Salary]]</f>
        <v>94022.37000000001</v>
      </c>
      <c r="R655" t="s">
        <v>18</v>
      </c>
      <c r="S655" t="s">
        <v>28</v>
      </c>
      <c r="T655" s="1" t="s">
        <v>20</v>
      </c>
      <c r="U655" t="str">
        <f>IF(TBL_Employees[[#This Row],[Exit Date]]="","Employed","Resign")</f>
        <v>Employed</v>
      </c>
    </row>
    <row r="656" spans="1:21" x14ac:dyDescent="0.35">
      <c r="A656" t="s">
        <v>1431</v>
      </c>
      <c r="B656" t="s">
        <v>1432</v>
      </c>
      <c r="C656" t="s">
        <v>55</v>
      </c>
      <c r="D656" t="s">
        <v>26</v>
      </c>
      <c r="E656" t="s">
        <v>15</v>
      </c>
      <c r="F656" t="s">
        <v>27</v>
      </c>
      <c r="G656" t="s">
        <v>46</v>
      </c>
      <c r="H656">
        <v>40</v>
      </c>
      <c r="I656" s="1">
        <v>43520</v>
      </c>
      <c r="J656" s="9">
        <f>DAY(TBL_Employees[[#This Row],[Hire Date]])</f>
        <v>24</v>
      </c>
      <c r="K656" s="9">
        <f>MONTH(TBL_Employees[[#This Row],[Hire Date]])</f>
        <v>2</v>
      </c>
      <c r="L656" s="9" t="str">
        <f>UPPER(TEXT(DATE(2025,TBL_Employees[[#This Row],[Month]],1), "mmm"))</f>
        <v>FEB</v>
      </c>
      <c r="M656" s="11">
        <f>YEAR(TBL_Employees[[#This Row],[Hire Date]])</f>
        <v>2019</v>
      </c>
      <c r="N656" s="2">
        <v>95899</v>
      </c>
      <c r="O656" s="2" t="str">
        <f>IF(TBL_Employees[[#This Row],[ Annual Salary]]&lt;70000,"Low Income",IF(AND(TBL_Employees[[#This Row],[ Annual Salary]]&gt;=70000,TBL_Employees[[#This Row],[ Annual Salary]]&lt;=140000),"Middle Income","High Income" ))</f>
        <v>Middle Income</v>
      </c>
      <c r="P656" s="3">
        <v>0.1</v>
      </c>
      <c r="Q656" s="13">
        <f>TBL_Employees[[#This Row],[Bonus %]]*TBL_Employees[[#This Row],[ Annual Salary]]</f>
        <v>9589.9</v>
      </c>
      <c r="R656" t="s">
        <v>18</v>
      </c>
      <c r="S656" t="s">
        <v>28</v>
      </c>
      <c r="T656" s="1">
        <v>44263</v>
      </c>
      <c r="U656" t="str">
        <f>IF(TBL_Employees[[#This Row],[Exit Date]]="","Employed","Resign")</f>
        <v>Resign</v>
      </c>
    </row>
    <row r="657" spans="1:21" x14ac:dyDescent="0.35">
      <c r="A657" t="s">
        <v>1437</v>
      </c>
      <c r="B657" t="s">
        <v>1438</v>
      </c>
      <c r="C657" t="s">
        <v>54</v>
      </c>
      <c r="D657" t="s">
        <v>26</v>
      </c>
      <c r="E657" t="s">
        <v>31</v>
      </c>
      <c r="F657" t="s">
        <v>16</v>
      </c>
      <c r="G657" t="s">
        <v>23</v>
      </c>
      <c r="H657">
        <v>57</v>
      </c>
      <c r="I657" s="1">
        <v>33728</v>
      </c>
      <c r="J657" s="9">
        <f>DAY(TBL_Employees[[#This Row],[Hire Date]])</f>
        <v>4</v>
      </c>
      <c r="K657" s="9">
        <f>MONTH(TBL_Employees[[#This Row],[Hire Date]])</f>
        <v>5</v>
      </c>
      <c r="L657" s="9" t="str">
        <f>UPPER(TEXT(DATE(2025,TBL_Employees[[#This Row],[Month]],1), "mmm"))</f>
        <v>MAY</v>
      </c>
      <c r="M657" s="11">
        <f>YEAR(TBL_Employees[[#This Row],[Hire Date]])</f>
        <v>1992</v>
      </c>
      <c r="N657" s="2">
        <v>76202</v>
      </c>
      <c r="O657" s="2" t="str">
        <f>IF(TBL_Employees[[#This Row],[ Annual Salary]]&lt;70000,"Low Income",IF(AND(TBL_Employees[[#This Row],[ Annual Salary]]&gt;=70000,TBL_Employees[[#This Row],[ Annual Salary]]&lt;=140000),"Middle Income","High Income" ))</f>
        <v>Middle Income</v>
      </c>
      <c r="P657" s="3">
        <v>0</v>
      </c>
      <c r="Q657" s="13">
        <f>TBL_Employees[[#This Row],[Bonus %]]*TBL_Employees[[#This Row],[ Annual Salary]]</f>
        <v>0</v>
      </c>
      <c r="R657" t="s">
        <v>18</v>
      </c>
      <c r="S657" t="s">
        <v>24</v>
      </c>
      <c r="T657" s="1">
        <v>34686</v>
      </c>
      <c r="U657" t="str">
        <f>IF(TBL_Employees[[#This Row],[Exit Date]]="","Employed","Resign")</f>
        <v>Resign</v>
      </c>
    </row>
    <row r="658" spans="1:21" x14ac:dyDescent="0.35">
      <c r="A658" t="s">
        <v>195</v>
      </c>
      <c r="B658" t="s">
        <v>1441</v>
      </c>
      <c r="C658" t="s">
        <v>37</v>
      </c>
      <c r="D658" t="s">
        <v>26</v>
      </c>
      <c r="E658" t="s">
        <v>35</v>
      </c>
      <c r="F658" t="s">
        <v>16</v>
      </c>
      <c r="G658" t="s">
        <v>17</v>
      </c>
      <c r="H658">
        <v>30</v>
      </c>
      <c r="I658" s="1">
        <v>43864</v>
      </c>
      <c r="J658" s="9">
        <f>DAY(TBL_Employees[[#This Row],[Hire Date]])</f>
        <v>3</v>
      </c>
      <c r="K658" s="9">
        <f>MONTH(TBL_Employees[[#This Row],[Hire Date]])</f>
        <v>2</v>
      </c>
      <c r="L658" s="9" t="str">
        <f>UPPER(TEXT(DATE(2025,TBL_Employees[[#This Row],[Month]],1), "mmm"))</f>
        <v>FEB</v>
      </c>
      <c r="M658" s="11">
        <f>YEAR(TBL_Employees[[#This Row],[Hire Date]])</f>
        <v>2020</v>
      </c>
      <c r="N658" s="2">
        <v>94652</v>
      </c>
      <c r="O658" s="2" t="str">
        <f>IF(TBL_Employees[[#This Row],[ Annual Salary]]&lt;70000,"Low Income",IF(AND(TBL_Employees[[#This Row],[ Annual Salary]]&gt;=70000,TBL_Employees[[#This Row],[ Annual Salary]]&lt;=140000),"Middle Income","High Income" ))</f>
        <v>Middle Income</v>
      </c>
      <c r="P658" s="3">
        <v>0</v>
      </c>
      <c r="Q658" s="13">
        <f>TBL_Employees[[#This Row],[Bonus %]]*TBL_Employees[[#This Row],[ Annual Salary]]</f>
        <v>0</v>
      </c>
      <c r="R658" t="s">
        <v>18</v>
      </c>
      <c r="S658" t="s">
        <v>62</v>
      </c>
      <c r="T658" s="1" t="s">
        <v>20</v>
      </c>
      <c r="U658" t="str">
        <f>IF(TBL_Employees[[#This Row],[Exit Date]]="","Employed","Resign")</f>
        <v>Employed</v>
      </c>
    </row>
    <row r="659" spans="1:21" x14ac:dyDescent="0.35">
      <c r="A659" t="s">
        <v>69</v>
      </c>
      <c r="B659" t="s">
        <v>1442</v>
      </c>
      <c r="C659" t="s">
        <v>54</v>
      </c>
      <c r="D659" t="s">
        <v>26</v>
      </c>
      <c r="E659" t="s">
        <v>35</v>
      </c>
      <c r="F659" t="s">
        <v>27</v>
      </c>
      <c r="G659" t="s">
        <v>46</v>
      </c>
      <c r="H659">
        <v>34</v>
      </c>
      <c r="I659" s="1">
        <v>42416</v>
      </c>
      <c r="J659" s="9">
        <f>DAY(TBL_Employees[[#This Row],[Hire Date]])</f>
        <v>16</v>
      </c>
      <c r="K659" s="9">
        <f>MONTH(TBL_Employees[[#This Row],[Hire Date]])</f>
        <v>2</v>
      </c>
      <c r="L659" s="9" t="str">
        <f>UPPER(TEXT(DATE(2025,TBL_Employees[[#This Row],[Month]],1), "mmm"))</f>
        <v>FEB</v>
      </c>
      <c r="M659" s="11">
        <f>YEAR(TBL_Employees[[#This Row],[Hire Date]])</f>
        <v>2016</v>
      </c>
      <c r="N659" s="2">
        <v>63411</v>
      </c>
      <c r="O659" s="2" t="str">
        <f>IF(TBL_Employees[[#This Row],[ Annual Salary]]&lt;70000,"Low Income",IF(AND(TBL_Employees[[#This Row],[ Annual Salary]]&gt;=70000,TBL_Employees[[#This Row],[ Annual Salary]]&lt;=140000),"Middle Income","High Income" ))</f>
        <v>Low Income</v>
      </c>
      <c r="P659" s="3">
        <v>0</v>
      </c>
      <c r="Q659" s="13">
        <f>TBL_Employees[[#This Row],[Bonus %]]*TBL_Employees[[#This Row],[ Annual Salary]]</f>
        <v>0</v>
      </c>
      <c r="R659" t="s">
        <v>18</v>
      </c>
      <c r="S659" t="s">
        <v>44</v>
      </c>
      <c r="T659" s="1" t="s">
        <v>20</v>
      </c>
      <c r="U659" t="str">
        <f>IF(TBL_Employees[[#This Row],[Exit Date]]="","Employed","Resign")</f>
        <v>Employed</v>
      </c>
    </row>
    <row r="660" spans="1:21" x14ac:dyDescent="0.35">
      <c r="A660" t="s">
        <v>1450</v>
      </c>
      <c r="B660" t="s">
        <v>1451</v>
      </c>
      <c r="C660" t="s">
        <v>55</v>
      </c>
      <c r="D660" t="s">
        <v>26</v>
      </c>
      <c r="E660" t="s">
        <v>15</v>
      </c>
      <c r="F660" t="s">
        <v>27</v>
      </c>
      <c r="G660" t="s">
        <v>17</v>
      </c>
      <c r="H660">
        <v>26</v>
      </c>
      <c r="I660" s="1">
        <v>43656</v>
      </c>
      <c r="J660" s="9">
        <f>DAY(TBL_Employees[[#This Row],[Hire Date]])</f>
        <v>10</v>
      </c>
      <c r="K660" s="9">
        <f>MONTH(TBL_Employees[[#This Row],[Hire Date]])</f>
        <v>7</v>
      </c>
      <c r="L660" s="9" t="str">
        <f>UPPER(TEXT(DATE(2025,TBL_Employees[[#This Row],[Month]],1), "mmm"))</f>
        <v>JUL</v>
      </c>
      <c r="M660" s="11">
        <f>YEAR(TBL_Employees[[#This Row],[Hire Date]])</f>
        <v>2019</v>
      </c>
      <c r="N660" s="2">
        <v>69110</v>
      </c>
      <c r="O660" s="2" t="str">
        <f>IF(TBL_Employees[[#This Row],[ Annual Salary]]&lt;70000,"Low Income",IF(AND(TBL_Employees[[#This Row],[ Annual Salary]]&gt;=70000,TBL_Employees[[#This Row],[ Annual Salary]]&lt;=140000),"Middle Income","High Income" ))</f>
        <v>Low Income</v>
      </c>
      <c r="P660" s="3">
        <v>0.05</v>
      </c>
      <c r="Q660" s="13">
        <f>TBL_Employees[[#This Row],[Bonus %]]*TBL_Employees[[#This Row],[ Annual Salary]]</f>
        <v>3455.5</v>
      </c>
      <c r="R660" t="s">
        <v>18</v>
      </c>
      <c r="S660" t="s">
        <v>19</v>
      </c>
      <c r="T660" s="1" t="s">
        <v>20</v>
      </c>
      <c r="U660" t="str">
        <f>IF(TBL_Employees[[#This Row],[Exit Date]]="","Employed","Resign")</f>
        <v>Employed</v>
      </c>
    </row>
    <row r="661" spans="1:21" x14ac:dyDescent="0.35">
      <c r="A661" t="s">
        <v>126</v>
      </c>
      <c r="B661" t="s">
        <v>1457</v>
      </c>
      <c r="C661" t="s">
        <v>97</v>
      </c>
      <c r="D661" t="s">
        <v>26</v>
      </c>
      <c r="E661" t="s">
        <v>31</v>
      </c>
      <c r="F661" t="s">
        <v>27</v>
      </c>
      <c r="G661" t="s">
        <v>50</v>
      </c>
      <c r="H661">
        <v>40</v>
      </c>
      <c r="I661" s="1">
        <v>44465</v>
      </c>
      <c r="J661" s="9">
        <f>DAY(TBL_Employees[[#This Row],[Hire Date]])</f>
        <v>26</v>
      </c>
      <c r="K661" s="9">
        <f>MONTH(TBL_Employees[[#This Row],[Hire Date]])</f>
        <v>9</v>
      </c>
      <c r="L661" s="9" t="str">
        <f>UPPER(TEXT(DATE(2025,TBL_Employees[[#This Row],[Month]],1), "mmm"))</f>
        <v>SEP</v>
      </c>
      <c r="M661" s="11">
        <f>YEAR(TBL_Employees[[#This Row],[Hire Date]])</f>
        <v>2021</v>
      </c>
      <c r="N661" s="2">
        <v>87770</v>
      </c>
      <c r="O661" s="2" t="str">
        <f>IF(TBL_Employees[[#This Row],[ Annual Salary]]&lt;70000,"Low Income",IF(AND(TBL_Employees[[#This Row],[ Annual Salary]]&gt;=70000,TBL_Employees[[#This Row],[ Annual Salary]]&lt;=140000),"Middle Income","High Income" ))</f>
        <v>Middle Income</v>
      </c>
      <c r="P661" s="3">
        <v>0</v>
      </c>
      <c r="Q661" s="13">
        <f>TBL_Employees[[#This Row],[Bonus %]]*TBL_Employees[[#This Row],[ Annual Salary]]</f>
        <v>0</v>
      </c>
      <c r="R661" t="s">
        <v>18</v>
      </c>
      <c r="S661" t="s">
        <v>24</v>
      </c>
      <c r="T661" s="1" t="s">
        <v>20</v>
      </c>
      <c r="U661" t="str">
        <f>IF(TBL_Employees[[#This Row],[Exit Date]]="","Employed","Resign")</f>
        <v>Employed</v>
      </c>
    </row>
    <row r="662" spans="1:21" x14ac:dyDescent="0.35">
      <c r="A662" t="s">
        <v>1480</v>
      </c>
      <c r="B662" t="s">
        <v>1481</v>
      </c>
      <c r="C662" t="s">
        <v>39</v>
      </c>
      <c r="D662" t="s">
        <v>26</v>
      </c>
      <c r="E662" t="s">
        <v>35</v>
      </c>
      <c r="F662" t="s">
        <v>16</v>
      </c>
      <c r="G662" t="s">
        <v>23</v>
      </c>
      <c r="H662">
        <v>27</v>
      </c>
      <c r="I662" s="1">
        <v>43103</v>
      </c>
      <c r="J662" s="9">
        <f>DAY(TBL_Employees[[#This Row],[Hire Date]])</f>
        <v>3</v>
      </c>
      <c r="K662" s="9">
        <f>MONTH(TBL_Employees[[#This Row],[Hire Date]])</f>
        <v>1</v>
      </c>
      <c r="L662" s="9" t="str">
        <f>UPPER(TEXT(DATE(2025,TBL_Employees[[#This Row],[Month]],1), "mmm"))</f>
        <v>JAN</v>
      </c>
      <c r="M662" s="11">
        <f>YEAR(TBL_Employees[[#This Row],[Hire Date]])</f>
        <v>2018</v>
      </c>
      <c r="N662" s="2">
        <v>167100</v>
      </c>
      <c r="O662" s="2" t="str">
        <f>IF(TBL_Employees[[#This Row],[ Annual Salary]]&lt;70000,"Low Income",IF(AND(TBL_Employees[[#This Row],[ Annual Salary]]&gt;=70000,TBL_Employees[[#This Row],[ Annual Salary]]&lt;=140000),"Middle Income","High Income" ))</f>
        <v>High Income</v>
      </c>
      <c r="P662" s="3">
        <v>0.2</v>
      </c>
      <c r="Q662" s="13">
        <f>TBL_Employees[[#This Row],[Bonus %]]*TBL_Employees[[#This Row],[ Annual Salary]]</f>
        <v>33420</v>
      </c>
      <c r="R662" t="s">
        <v>32</v>
      </c>
      <c r="S662" t="s">
        <v>33</v>
      </c>
      <c r="T662" s="1" t="s">
        <v>20</v>
      </c>
      <c r="U662" t="str">
        <f>IF(TBL_Employees[[#This Row],[Exit Date]]="","Employed","Resign")</f>
        <v>Employed</v>
      </c>
    </row>
    <row r="663" spans="1:21" x14ac:dyDescent="0.35">
      <c r="A663" t="s">
        <v>1482</v>
      </c>
      <c r="B663" t="s">
        <v>1483</v>
      </c>
      <c r="C663" t="s">
        <v>54</v>
      </c>
      <c r="D663" t="s">
        <v>26</v>
      </c>
      <c r="E663" t="s">
        <v>31</v>
      </c>
      <c r="F663" t="s">
        <v>16</v>
      </c>
      <c r="G663" t="s">
        <v>17</v>
      </c>
      <c r="H663">
        <v>53</v>
      </c>
      <c r="I663" s="1">
        <v>35543</v>
      </c>
      <c r="J663" s="9">
        <f>DAY(TBL_Employees[[#This Row],[Hire Date]])</f>
        <v>23</v>
      </c>
      <c r="K663" s="9">
        <f>MONTH(TBL_Employees[[#This Row],[Hire Date]])</f>
        <v>4</v>
      </c>
      <c r="L663" s="9" t="str">
        <f>UPPER(TEXT(DATE(2025,TBL_Employees[[#This Row],[Month]],1), "mmm"))</f>
        <v>APR</v>
      </c>
      <c r="M663" s="11">
        <f>YEAR(TBL_Employees[[#This Row],[Hire Date]])</f>
        <v>1997</v>
      </c>
      <c r="N663" s="2">
        <v>78153</v>
      </c>
      <c r="O663" s="2" t="str">
        <f>IF(TBL_Employees[[#This Row],[ Annual Salary]]&lt;70000,"Low Income",IF(AND(TBL_Employees[[#This Row],[ Annual Salary]]&gt;=70000,TBL_Employees[[#This Row],[ Annual Salary]]&lt;=140000),"Middle Income","High Income" ))</f>
        <v>Middle Income</v>
      </c>
      <c r="P663" s="3">
        <v>0</v>
      </c>
      <c r="Q663" s="13">
        <f>TBL_Employees[[#This Row],[Bonus %]]*TBL_Employees[[#This Row],[ Annual Salary]]</f>
        <v>0</v>
      </c>
      <c r="R663" t="s">
        <v>18</v>
      </c>
      <c r="S663" t="s">
        <v>44</v>
      </c>
      <c r="T663" s="1" t="s">
        <v>20</v>
      </c>
      <c r="U663" t="str">
        <f>IF(TBL_Employees[[#This Row],[Exit Date]]="","Employed","Resign")</f>
        <v>Employed</v>
      </c>
    </row>
    <row r="664" spans="1:21" x14ac:dyDescent="0.35">
      <c r="A664" t="s">
        <v>1486</v>
      </c>
      <c r="B664" t="s">
        <v>1487</v>
      </c>
      <c r="C664" t="s">
        <v>61</v>
      </c>
      <c r="D664" t="s">
        <v>26</v>
      </c>
      <c r="E664" t="s">
        <v>31</v>
      </c>
      <c r="F664" t="s">
        <v>27</v>
      </c>
      <c r="G664" t="s">
        <v>17</v>
      </c>
      <c r="H664">
        <v>30</v>
      </c>
      <c r="I664" s="1">
        <v>42952</v>
      </c>
      <c r="J664" s="9">
        <f>DAY(TBL_Employees[[#This Row],[Hire Date]])</f>
        <v>5</v>
      </c>
      <c r="K664" s="9">
        <f>MONTH(TBL_Employees[[#This Row],[Hire Date]])</f>
        <v>8</v>
      </c>
      <c r="L664" s="9" t="str">
        <f>UPPER(TEXT(DATE(2025,TBL_Employees[[#This Row],[Month]],1), "mmm"))</f>
        <v>AUG</v>
      </c>
      <c r="M664" s="11">
        <f>YEAR(TBL_Employees[[#This Row],[Hire Date]])</f>
        <v>2017</v>
      </c>
      <c r="N664" s="2">
        <v>119906</v>
      </c>
      <c r="O664" s="2" t="str">
        <f>IF(TBL_Employees[[#This Row],[ Annual Salary]]&lt;70000,"Low Income",IF(AND(TBL_Employees[[#This Row],[ Annual Salary]]&gt;=70000,TBL_Employees[[#This Row],[ Annual Salary]]&lt;=140000),"Middle Income","High Income" ))</f>
        <v>Middle Income</v>
      </c>
      <c r="P664" s="3">
        <v>0.05</v>
      </c>
      <c r="Q664" s="13">
        <f>TBL_Employees[[#This Row],[Bonus %]]*TBL_Employees[[#This Row],[ Annual Salary]]</f>
        <v>5995.3</v>
      </c>
      <c r="R664" t="s">
        <v>18</v>
      </c>
      <c r="S664" t="s">
        <v>28</v>
      </c>
      <c r="T664" s="1" t="s">
        <v>20</v>
      </c>
      <c r="U664" t="str">
        <f>IF(TBL_Employees[[#This Row],[Exit Date]]="","Employed","Resign")</f>
        <v>Employed</v>
      </c>
    </row>
    <row r="665" spans="1:21" x14ac:dyDescent="0.35">
      <c r="A665" t="s">
        <v>119</v>
      </c>
      <c r="B665" t="s">
        <v>1489</v>
      </c>
      <c r="C665" t="s">
        <v>90</v>
      </c>
      <c r="D665" t="s">
        <v>26</v>
      </c>
      <c r="E665" t="s">
        <v>31</v>
      </c>
      <c r="F665" t="s">
        <v>27</v>
      </c>
      <c r="G665" t="s">
        <v>23</v>
      </c>
      <c r="H665">
        <v>51</v>
      </c>
      <c r="I665" s="1">
        <v>37638</v>
      </c>
      <c r="J665" s="9">
        <f>DAY(TBL_Employees[[#This Row],[Hire Date]])</f>
        <v>17</v>
      </c>
      <c r="K665" s="9">
        <f>MONTH(TBL_Employees[[#This Row],[Hire Date]])</f>
        <v>1</v>
      </c>
      <c r="L665" s="9" t="str">
        <f>UPPER(TEXT(DATE(2025,TBL_Employees[[#This Row],[Month]],1), "mmm"))</f>
        <v>JAN</v>
      </c>
      <c r="M665" s="11">
        <f>YEAR(TBL_Employees[[#This Row],[Hire Date]])</f>
        <v>2003</v>
      </c>
      <c r="N665" s="2">
        <v>91399</v>
      </c>
      <c r="O665" s="2" t="str">
        <f>IF(TBL_Employees[[#This Row],[ Annual Salary]]&lt;70000,"Low Income",IF(AND(TBL_Employees[[#This Row],[ Annual Salary]]&gt;=70000,TBL_Employees[[#This Row],[ Annual Salary]]&lt;=140000),"Middle Income","High Income" ))</f>
        <v>Middle Income</v>
      </c>
      <c r="P665" s="3">
        <v>0</v>
      </c>
      <c r="Q665" s="13">
        <f>TBL_Employees[[#This Row],[Bonus %]]*TBL_Employees[[#This Row],[ Annual Salary]]</f>
        <v>0</v>
      </c>
      <c r="R665" t="s">
        <v>18</v>
      </c>
      <c r="S665" t="s">
        <v>62</v>
      </c>
      <c r="T665" s="1" t="s">
        <v>20</v>
      </c>
      <c r="U665" t="str">
        <f>IF(TBL_Employees[[#This Row],[Exit Date]]="","Employed","Resign")</f>
        <v>Employed</v>
      </c>
    </row>
    <row r="666" spans="1:21" x14ac:dyDescent="0.35">
      <c r="A666" t="s">
        <v>1490</v>
      </c>
      <c r="B666" t="s">
        <v>1491</v>
      </c>
      <c r="C666" t="s">
        <v>25</v>
      </c>
      <c r="D666" t="s">
        <v>26</v>
      </c>
      <c r="E666" t="s">
        <v>15</v>
      </c>
      <c r="F666" t="s">
        <v>27</v>
      </c>
      <c r="G666" t="s">
        <v>50</v>
      </c>
      <c r="H666">
        <v>28</v>
      </c>
      <c r="I666" s="1">
        <v>43006</v>
      </c>
      <c r="J666" s="9">
        <f>DAY(TBL_Employees[[#This Row],[Hire Date]])</f>
        <v>28</v>
      </c>
      <c r="K666" s="9">
        <f>MONTH(TBL_Employees[[#This Row],[Hire Date]])</f>
        <v>9</v>
      </c>
      <c r="L666" s="9" t="str">
        <f>UPPER(TEXT(DATE(2025,TBL_Employees[[#This Row],[Month]],1), "mmm"))</f>
        <v>SEP</v>
      </c>
      <c r="M666" s="11">
        <f>YEAR(TBL_Employees[[#This Row],[Hire Date]])</f>
        <v>2017</v>
      </c>
      <c r="N666" s="2">
        <v>97336</v>
      </c>
      <c r="O666" s="2" t="str">
        <f>IF(TBL_Employees[[#This Row],[ Annual Salary]]&lt;70000,"Low Income",IF(AND(TBL_Employees[[#This Row],[ Annual Salary]]&gt;=70000,TBL_Employees[[#This Row],[ Annual Salary]]&lt;=140000),"Middle Income","High Income" ))</f>
        <v>Middle Income</v>
      </c>
      <c r="P666" s="3">
        <v>0</v>
      </c>
      <c r="Q666" s="13">
        <f>TBL_Employees[[#This Row],[Bonus %]]*TBL_Employees[[#This Row],[ Annual Salary]]</f>
        <v>0</v>
      </c>
      <c r="R666" t="s">
        <v>18</v>
      </c>
      <c r="S666" t="s">
        <v>24</v>
      </c>
      <c r="T666" s="1" t="s">
        <v>20</v>
      </c>
      <c r="U666" t="str">
        <f>IF(TBL_Employees[[#This Row],[Exit Date]]="","Employed","Resign")</f>
        <v>Employed</v>
      </c>
    </row>
    <row r="667" spans="1:21" x14ac:dyDescent="0.35">
      <c r="A667" t="s">
        <v>1522</v>
      </c>
      <c r="B667" t="s">
        <v>305</v>
      </c>
      <c r="C667" t="s">
        <v>87</v>
      </c>
      <c r="D667" t="s">
        <v>26</v>
      </c>
      <c r="E667" t="s">
        <v>43</v>
      </c>
      <c r="F667" t="s">
        <v>16</v>
      </c>
      <c r="G667" t="s">
        <v>50</v>
      </c>
      <c r="H667">
        <v>43</v>
      </c>
      <c r="I667" s="1">
        <v>40290</v>
      </c>
      <c r="J667" s="9">
        <f>DAY(TBL_Employees[[#This Row],[Hire Date]])</f>
        <v>22</v>
      </c>
      <c r="K667" s="9">
        <f>MONTH(TBL_Employees[[#This Row],[Hire Date]])</f>
        <v>4</v>
      </c>
      <c r="L667" s="9" t="str">
        <f>UPPER(TEXT(DATE(2025,TBL_Employees[[#This Row],[Month]],1), "mmm"))</f>
        <v>APR</v>
      </c>
      <c r="M667" s="11">
        <f>YEAR(TBL_Employees[[#This Row],[Hire Date]])</f>
        <v>2010</v>
      </c>
      <c r="N667" s="2">
        <v>76912</v>
      </c>
      <c r="O667" s="2" t="str">
        <f>IF(TBL_Employees[[#This Row],[ Annual Salary]]&lt;70000,"Low Income",IF(AND(TBL_Employees[[#This Row],[ Annual Salary]]&gt;=70000,TBL_Employees[[#This Row],[ Annual Salary]]&lt;=140000),"Middle Income","High Income" ))</f>
        <v>Middle Income</v>
      </c>
      <c r="P667" s="3">
        <v>0</v>
      </c>
      <c r="Q667" s="13">
        <f>TBL_Employees[[#This Row],[Bonus %]]*TBL_Employees[[#This Row],[ Annual Salary]]</f>
        <v>0</v>
      </c>
      <c r="R667" t="s">
        <v>51</v>
      </c>
      <c r="S667" t="s">
        <v>52</v>
      </c>
      <c r="T667" s="1" t="s">
        <v>20</v>
      </c>
      <c r="U667" t="str">
        <f>IF(TBL_Employees[[#This Row],[Exit Date]]="","Employed","Resign")</f>
        <v>Employed</v>
      </c>
    </row>
    <row r="668" spans="1:21" x14ac:dyDescent="0.35">
      <c r="A668" t="s">
        <v>389</v>
      </c>
      <c r="B668" t="s">
        <v>1529</v>
      </c>
      <c r="C668" t="s">
        <v>13</v>
      </c>
      <c r="D668" t="s">
        <v>26</v>
      </c>
      <c r="E668" t="s">
        <v>43</v>
      </c>
      <c r="F668" t="s">
        <v>27</v>
      </c>
      <c r="G668" t="s">
        <v>46</v>
      </c>
      <c r="H668">
        <v>59</v>
      </c>
      <c r="I668" s="1">
        <v>40542</v>
      </c>
      <c r="J668" s="9">
        <f>DAY(TBL_Employees[[#This Row],[Hire Date]])</f>
        <v>30</v>
      </c>
      <c r="K668" s="9">
        <f>MONTH(TBL_Employees[[#This Row],[Hire Date]])</f>
        <v>12</v>
      </c>
      <c r="L668" s="9" t="str">
        <f>UPPER(TEXT(DATE(2025,TBL_Employees[[#This Row],[Month]],1), "mmm"))</f>
        <v>DEC</v>
      </c>
      <c r="M668" s="11">
        <f>YEAR(TBL_Employees[[#This Row],[Hire Date]])</f>
        <v>2010</v>
      </c>
      <c r="N668" s="2">
        <v>246619</v>
      </c>
      <c r="O668" s="2" t="str">
        <f>IF(TBL_Employees[[#This Row],[ Annual Salary]]&lt;70000,"Low Income",IF(AND(TBL_Employees[[#This Row],[ Annual Salary]]&gt;=70000,TBL_Employees[[#This Row],[ Annual Salary]]&lt;=140000),"Middle Income","High Income" ))</f>
        <v>High Income</v>
      </c>
      <c r="P668" s="3">
        <v>0.36</v>
      </c>
      <c r="Q668" s="13">
        <f>TBL_Employees[[#This Row],[Bonus %]]*TBL_Employees[[#This Row],[ Annual Salary]]</f>
        <v>88782.84</v>
      </c>
      <c r="R668" t="s">
        <v>18</v>
      </c>
      <c r="S668" t="s">
        <v>44</v>
      </c>
      <c r="T668" s="1" t="s">
        <v>20</v>
      </c>
      <c r="U668" t="str">
        <f>IF(TBL_Employees[[#This Row],[Exit Date]]="","Employed","Resign")</f>
        <v>Employed</v>
      </c>
    </row>
    <row r="669" spans="1:21" x14ac:dyDescent="0.35">
      <c r="A669" t="s">
        <v>120</v>
      </c>
      <c r="B669" t="s">
        <v>1537</v>
      </c>
      <c r="C669" t="s">
        <v>75</v>
      </c>
      <c r="D669" t="s">
        <v>26</v>
      </c>
      <c r="E669" t="s">
        <v>31</v>
      </c>
      <c r="F669" t="s">
        <v>27</v>
      </c>
      <c r="G669" t="s">
        <v>17</v>
      </c>
      <c r="H669">
        <v>51</v>
      </c>
      <c r="I669" s="1">
        <v>41697</v>
      </c>
      <c r="J669" s="9">
        <f>DAY(TBL_Employees[[#This Row],[Hire Date]])</f>
        <v>27</v>
      </c>
      <c r="K669" s="9">
        <f>MONTH(TBL_Employees[[#This Row],[Hire Date]])</f>
        <v>2</v>
      </c>
      <c r="L669" s="9" t="str">
        <f>UPPER(TEXT(DATE(2025,TBL_Employees[[#This Row],[Month]],1), "mmm"))</f>
        <v>FEB</v>
      </c>
      <c r="M669" s="11">
        <f>YEAR(TBL_Employees[[#This Row],[Hire Date]])</f>
        <v>2014</v>
      </c>
      <c r="N669" s="2">
        <v>53929</v>
      </c>
      <c r="O669" s="2" t="str">
        <f>IF(TBL_Employees[[#This Row],[ Annual Salary]]&lt;70000,"Low Income",IF(AND(TBL_Employees[[#This Row],[ Annual Salary]]&gt;=70000,TBL_Employees[[#This Row],[ Annual Salary]]&lt;=140000),"Middle Income","High Income" ))</f>
        <v>Low Income</v>
      </c>
      <c r="P669" s="3">
        <v>0</v>
      </c>
      <c r="Q669" s="13">
        <f>TBL_Employees[[#This Row],[Bonus %]]*TBL_Employees[[#This Row],[ Annual Salary]]</f>
        <v>0</v>
      </c>
      <c r="R669" t="s">
        <v>18</v>
      </c>
      <c r="S669" t="s">
        <v>44</v>
      </c>
      <c r="T669" s="1">
        <v>43091</v>
      </c>
      <c r="U669" t="str">
        <f>IF(TBL_Employees[[#This Row],[Exit Date]]="","Employed","Resign")</f>
        <v>Resign</v>
      </c>
    </row>
    <row r="670" spans="1:21" x14ac:dyDescent="0.35">
      <c r="A670" t="s">
        <v>306</v>
      </c>
      <c r="B670" t="s">
        <v>1546</v>
      </c>
      <c r="C670" t="s">
        <v>72</v>
      </c>
      <c r="D670" t="s">
        <v>26</v>
      </c>
      <c r="E670" t="s">
        <v>43</v>
      </c>
      <c r="F670" t="s">
        <v>27</v>
      </c>
      <c r="G670" t="s">
        <v>17</v>
      </c>
      <c r="H670">
        <v>38</v>
      </c>
      <c r="I670" s="1">
        <v>42113</v>
      </c>
      <c r="J670" s="9">
        <f>DAY(TBL_Employees[[#This Row],[Hire Date]])</f>
        <v>19</v>
      </c>
      <c r="K670" s="9">
        <f>MONTH(TBL_Employees[[#This Row],[Hire Date]])</f>
        <v>4</v>
      </c>
      <c r="L670" s="9" t="str">
        <f>UPPER(TEXT(DATE(2025,TBL_Employees[[#This Row],[Month]],1), "mmm"))</f>
        <v>APR</v>
      </c>
      <c r="M670" s="11">
        <f>YEAR(TBL_Employees[[#This Row],[Hire Date]])</f>
        <v>2015</v>
      </c>
      <c r="N670" s="2">
        <v>48762</v>
      </c>
      <c r="O670" s="2" t="str">
        <f>IF(TBL_Employees[[#This Row],[ Annual Salary]]&lt;70000,"Low Income",IF(AND(TBL_Employees[[#This Row],[ Annual Salary]]&gt;=70000,TBL_Employees[[#This Row],[ Annual Salary]]&lt;=140000),"Middle Income","High Income" ))</f>
        <v>Low Income</v>
      </c>
      <c r="P670" s="3">
        <v>0</v>
      </c>
      <c r="Q670" s="13">
        <f>TBL_Employees[[#This Row],[Bonus %]]*TBL_Employees[[#This Row],[ Annual Salary]]</f>
        <v>0</v>
      </c>
      <c r="R670" t="s">
        <v>18</v>
      </c>
      <c r="S670" t="s">
        <v>62</v>
      </c>
      <c r="T670" s="1" t="s">
        <v>20</v>
      </c>
      <c r="U670" t="str">
        <f>IF(TBL_Employees[[#This Row],[Exit Date]]="","Employed","Resign")</f>
        <v>Employed</v>
      </c>
    </row>
    <row r="671" spans="1:21" x14ac:dyDescent="0.35">
      <c r="A671" t="s">
        <v>246</v>
      </c>
      <c r="B671" t="s">
        <v>1550</v>
      </c>
      <c r="C671" t="s">
        <v>25</v>
      </c>
      <c r="D671" t="s">
        <v>26</v>
      </c>
      <c r="E671" t="s">
        <v>15</v>
      </c>
      <c r="F671" t="s">
        <v>16</v>
      </c>
      <c r="G671" t="s">
        <v>23</v>
      </c>
      <c r="H671">
        <v>36</v>
      </c>
      <c r="I671" s="1">
        <v>42489</v>
      </c>
      <c r="J671" s="9">
        <f>DAY(TBL_Employees[[#This Row],[Hire Date]])</f>
        <v>29</v>
      </c>
      <c r="K671" s="9">
        <f>MONTH(TBL_Employees[[#This Row],[Hire Date]])</f>
        <v>4</v>
      </c>
      <c r="L671" s="9" t="str">
        <f>UPPER(TEXT(DATE(2025,TBL_Employees[[#This Row],[Month]],1), "mmm"))</f>
        <v>APR</v>
      </c>
      <c r="M671" s="11">
        <f>YEAR(TBL_Employees[[#This Row],[Hire Date]])</f>
        <v>2016</v>
      </c>
      <c r="N671" s="2">
        <v>75862</v>
      </c>
      <c r="O671" s="2" t="str">
        <f>IF(TBL_Employees[[#This Row],[ Annual Salary]]&lt;70000,"Low Income",IF(AND(TBL_Employees[[#This Row],[ Annual Salary]]&gt;=70000,TBL_Employees[[#This Row],[ Annual Salary]]&lt;=140000),"Middle Income","High Income" ))</f>
        <v>Middle Income</v>
      </c>
      <c r="P671" s="3">
        <v>0</v>
      </c>
      <c r="Q671" s="13">
        <f>TBL_Employees[[#This Row],[Bonus %]]*TBL_Employees[[#This Row],[ Annual Salary]]</f>
        <v>0</v>
      </c>
      <c r="R671" t="s">
        <v>18</v>
      </c>
      <c r="S671" t="s">
        <v>24</v>
      </c>
      <c r="T671" s="1" t="s">
        <v>20</v>
      </c>
      <c r="U671" t="str">
        <f>IF(TBL_Employees[[#This Row],[Exit Date]]="","Employed","Resign")</f>
        <v>Employed</v>
      </c>
    </row>
    <row r="672" spans="1:21" x14ac:dyDescent="0.35">
      <c r="A672" t="s">
        <v>1556</v>
      </c>
      <c r="B672" t="s">
        <v>1557</v>
      </c>
      <c r="C672" t="s">
        <v>87</v>
      </c>
      <c r="D672" t="s">
        <v>26</v>
      </c>
      <c r="E672" t="s">
        <v>31</v>
      </c>
      <c r="F672" t="s">
        <v>27</v>
      </c>
      <c r="G672" t="s">
        <v>17</v>
      </c>
      <c r="H672">
        <v>54</v>
      </c>
      <c r="I672" s="1">
        <v>33785</v>
      </c>
      <c r="J672" s="9">
        <f>DAY(TBL_Employees[[#This Row],[Hire Date]])</f>
        <v>30</v>
      </c>
      <c r="K672" s="9">
        <f>MONTH(TBL_Employees[[#This Row],[Hire Date]])</f>
        <v>6</v>
      </c>
      <c r="L672" s="9" t="str">
        <f>UPPER(TEXT(DATE(2025,TBL_Employees[[#This Row],[Month]],1), "mmm"))</f>
        <v>JUN</v>
      </c>
      <c r="M672" s="11">
        <f>YEAR(TBL_Employees[[#This Row],[Hire Date]])</f>
        <v>1992</v>
      </c>
      <c r="N672" s="2">
        <v>63196</v>
      </c>
      <c r="O672" s="2" t="str">
        <f>IF(TBL_Employees[[#This Row],[ Annual Salary]]&lt;70000,"Low Income",IF(AND(TBL_Employees[[#This Row],[ Annual Salary]]&gt;=70000,TBL_Employees[[#This Row],[ Annual Salary]]&lt;=140000),"Middle Income","High Income" ))</f>
        <v>Low Income</v>
      </c>
      <c r="P672" s="3">
        <v>0</v>
      </c>
      <c r="Q672" s="13">
        <f>TBL_Employees[[#This Row],[Bonus %]]*TBL_Employees[[#This Row],[ Annual Salary]]</f>
        <v>0</v>
      </c>
      <c r="R672" t="s">
        <v>18</v>
      </c>
      <c r="S672" t="s">
        <v>19</v>
      </c>
      <c r="T672" s="1">
        <v>41938</v>
      </c>
      <c r="U672" t="str">
        <f>IF(TBL_Employees[[#This Row],[Exit Date]]="","Employed","Resign")</f>
        <v>Resign</v>
      </c>
    </row>
    <row r="673" spans="1:21" x14ac:dyDescent="0.35">
      <c r="A673" t="s">
        <v>1561</v>
      </c>
      <c r="B673" t="s">
        <v>1562</v>
      </c>
      <c r="C673" t="s">
        <v>55</v>
      </c>
      <c r="D673" t="s">
        <v>26</v>
      </c>
      <c r="E673" t="s">
        <v>35</v>
      </c>
      <c r="F673" t="s">
        <v>16</v>
      </c>
      <c r="G673" t="s">
        <v>50</v>
      </c>
      <c r="H673">
        <v>46</v>
      </c>
      <c r="I673" s="1">
        <v>42849</v>
      </c>
      <c r="J673" s="9">
        <f>DAY(TBL_Employees[[#This Row],[Hire Date]])</f>
        <v>24</v>
      </c>
      <c r="K673" s="9">
        <f>MONTH(TBL_Employees[[#This Row],[Hire Date]])</f>
        <v>4</v>
      </c>
      <c r="L673" s="9" t="str">
        <f>UPPER(TEXT(DATE(2025,TBL_Employees[[#This Row],[Month]],1), "mmm"))</f>
        <v>APR</v>
      </c>
      <c r="M673" s="11">
        <f>YEAR(TBL_Employees[[#This Row],[Hire Date]])</f>
        <v>2017</v>
      </c>
      <c r="N673" s="2">
        <v>77461</v>
      </c>
      <c r="O673" s="2" t="str">
        <f>IF(TBL_Employees[[#This Row],[ Annual Salary]]&lt;70000,"Low Income",IF(AND(TBL_Employees[[#This Row],[ Annual Salary]]&gt;=70000,TBL_Employees[[#This Row],[ Annual Salary]]&lt;=140000),"Middle Income","High Income" ))</f>
        <v>Middle Income</v>
      </c>
      <c r="P673" s="3">
        <v>0.09</v>
      </c>
      <c r="Q673" s="13">
        <f>TBL_Employees[[#This Row],[Bonus %]]*TBL_Employees[[#This Row],[ Annual Salary]]</f>
        <v>6971.49</v>
      </c>
      <c r="R673" t="s">
        <v>51</v>
      </c>
      <c r="S673" t="s">
        <v>52</v>
      </c>
      <c r="T673" s="1" t="s">
        <v>20</v>
      </c>
      <c r="U673" t="str">
        <f>IF(TBL_Employees[[#This Row],[Exit Date]]="","Employed","Resign")</f>
        <v>Employed</v>
      </c>
    </row>
    <row r="674" spans="1:21" x14ac:dyDescent="0.35">
      <c r="A674" t="s">
        <v>1568</v>
      </c>
      <c r="B674" t="s">
        <v>1569</v>
      </c>
      <c r="C674" t="s">
        <v>75</v>
      </c>
      <c r="D674" t="s">
        <v>26</v>
      </c>
      <c r="E674" t="s">
        <v>43</v>
      </c>
      <c r="F674" t="s">
        <v>27</v>
      </c>
      <c r="G674" t="s">
        <v>17</v>
      </c>
      <c r="H674">
        <v>48</v>
      </c>
      <c r="I674" s="1">
        <v>37298</v>
      </c>
      <c r="J674" s="9">
        <f>DAY(TBL_Employees[[#This Row],[Hire Date]])</f>
        <v>11</v>
      </c>
      <c r="K674" s="9">
        <f>MONTH(TBL_Employees[[#This Row],[Hire Date]])</f>
        <v>2</v>
      </c>
      <c r="L674" s="9" t="str">
        <f>UPPER(TEXT(DATE(2025,TBL_Employees[[#This Row],[Month]],1), "mmm"))</f>
        <v>FEB</v>
      </c>
      <c r="M674" s="11">
        <f>YEAR(TBL_Employees[[#This Row],[Hire Date]])</f>
        <v>2002</v>
      </c>
      <c r="N674" s="2">
        <v>43080</v>
      </c>
      <c r="O674" s="2" t="str">
        <f>IF(TBL_Employees[[#This Row],[ Annual Salary]]&lt;70000,"Low Income",IF(AND(TBL_Employees[[#This Row],[ Annual Salary]]&gt;=70000,TBL_Employees[[#This Row],[ Annual Salary]]&lt;=140000),"Middle Income","High Income" ))</f>
        <v>Low Income</v>
      </c>
      <c r="P674" s="3">
        <v>0</v>
      </c>
      <c r="Q674" s="13">
        <f>TBL_Employees[[#This Row],[Bonus %]]*TBL_Employees[[#This Row],[ Annual Salary]]</f>
        <v>0</v>
      </c>
      <c r="R674" t="s">
        <v>18</v>
      </c>
      <c r="S674" t="s">
        <v>24</v>
      </c>
      <c r="T674" s="1" t="s">
        <v>20</v>
      </c>
      <c r="U674" t="str">
        <f>IF(TBL_Employees[[#This Row],[Exit Date]]="","Employed","Resign")</f>
        <v>Employed</v>
      </c>
    </row>
    <row r="675" spans="1:21" x14ac:dyDescent="0.35">
      <c r="A675" t="s">
        <v>1578</v>
      </c>
      <c r="B675" t="s">
        <v>1579</v>
      </c>
      <c r="C675" t="s">
        <v>88</v>
      </c>
      <c r="D675" t="s">
        <v>26</v>
      </c>
      <c r="E675" t="s">
        <v>15</v>
      </c>
      <c r="F675" t="s">
        <v>27</v>
      </c>
      <c r="G675" t="s">
        <v>17</v>
      </c>
      <c r="H675">
        <v>48</v>
      </c>
      <c r="I675" s="1">
        <v>38987</v>
      </c>
      <c r="J675" s="9">
        <f>DAY(TBL_Employees[[#This Row],[Hire Date]])</f>
        <v>27</v>
      </c>
      <c r="K675" s="9">
        <f>MONTH(TBL_Employees[[#This Row],[Hire Date]])</f>
        <v>9</v>
      </c>
      <c r="L675" s="9" t="str">
        <f>UPPER(TEXT(DATE(2025,TBL_Employees[[#This Row],[Month]],1), "mmm"))</f>
        <v>SEP</v>
      </c>
      <c r="M675" s="11">
        <f>YEAR(TBL_Employees[[#This Row],[Hire Date]])</f>
        <v>2006</v>
      </c>
      <c r="N675" s="2">
        <v>76505</v>
      </c>
      <c r="O675" s="2" t="str">
        <f>IF(TBL_Employees[[#This Row],[ Annual Salary]]&lt;70000,"Low Income",IF(AND(TBL_Employees[[#This Row],[ Annual Salary]]&gt;=70000,TBL_Employees[[#This Row],[ Annual Salary]]&lt;=140000),"Middle Income","High Income" ))</f>
        <v>Middle Income</v>
      </c>
      <c r="P675" s="3">
        <v>0</v>
      </c>
      <c r="Q675" s="13">
        <f>TBL_Employees[[#This Row],[Bonus %]]*TBL_Employees[[#This Row],[ Annual Salary]]</f>
        <v>0</v>
      </c>
      <c r="R675" t="s">
        <v>18</v>
      </c>
      <c r="S675" t="s">
        <v>62</v>
      </c>
      <c r="T675" s="1">
        <v>39180</v>
      </c>
      <c r="U675" t="str">
        <f>IF(TBL_Employees[[#This Row],[Exit Date]]="","Employed","Resign")</f>
        <v>Resign</v>
      </c>
    </row>
    <row r="676" spans="1:21" x14ac:dyDescent="0.35">
      <c r="A676" t="s">
        <v>1580</v>
      </c>
      <c r="B676" t="s">
        <v>1581</v>
      </c>
      <c r="C676" t="s">
        <v>81</v>
      </c>
      <c r="D676" t="s">
        <v>26</v>
      </c>
      <c r="E676" t="s">
        <v>31</v>
      </c>
      <c r="F676" t="s">
        <v>27</v>
      </c>
      <c r="G676" t="s">
        <v>50</v>
      </c>
      <c r="H676">
        <v>39</v>
      </c>
      <c r="I676" s="1">
        <v>42664</v>
      </c>
      <c r="J676" s="9">
        <f>DAY(TBL_Employees[[#This Row],[Hire Date]])</f>
        <v>21</v>
      </c>
      <c r="K676" s="9">
        <f>MONTH(TBL_Employees[[#This Row],[Hire Date]])</f>
        <v>10</v>
      </c>
      <c r="L676" s="9" t="str">
        <f>UPPER(TEXT(DATE(2025,TBL_Employees[[#This Row],[Month]],1), "mmm"))</f>
        <v>OCT</v>
      </c>
      <c r="M676" s="11">
        <f>YEAR(TBL_Employees[[#This Row],[Hire Date]])</f>
        <v>2016</v>
      </c>
      <c r="N676" s="2">
        <v>84297</v>
      </c>
      <c r="O676" s="2" t="str">
        <f>IF(TBL_Employees[[#This Row],[ Annual Salary]]&lt;70000,"Low Income",IF(AND(TBL_Employees[[#This Row],[ Annual Salary]]&gt;=70000,TBL_Employees[[#This Row],[ Annual Salary]]&lt;=140000),"Middle Income","High Income" ))</f>
        <v>Middle Income</v>
      </c>
      <c r="P676" s="3">
        <v>0</v>
      </c>
      <c r="Q676" s="13">
        <f>TBL_Employees[[#This Row],[Bonus %]]*TBL_Employees[[#This Row],[ Annual Salary]]</f>
        <v>0</v>
      </c>
      <c r="R676" t="s">
        <v>51</v>
      </c>
      <c r="S676" t="s">
        <v>80</v>
      </c>
      <c r="T676" s="1" t="s">
        <v>20</v>
      </c>
      <c r="U676" t="str">
        <f>IF(TBL_Employees[[#This Row],[Exit Date]]="","Employed","Resign")</f>
        <v>Employed</v>
      </c>
    </row>
    <row r="677" spans="1:21" x14ac:dyDescent="0.35">
      <c r="A677" t="s">
        <v>339</v>
      </c>
      <c r="B677" t="s">
        <v>1587</v>
      </c>
      <c r="C677" t="s">
        <v>34</v>
      </c>
      <c r="D677" t="s">
        <v>26</v>
      </c>
      <c r="E677" t="s">
        <v>15</v>
      </c>
      <c r="F677" t="s">
        <v>27</v>
      </c>
      <c r="G677" t="s">
        <v>50</v>
      </c>
      <c r="H677">
        <v>48</v>
      </c>
      <c r="I677" s="1">
        <v>38560</v>
      </c>
      <c r="J677" s="9">
        <f>DAY(TBL_Employees[[#This Row],[Hire Date]])</f>
        <v>27</v>
      </c>
      <c r="K677" s="9">
        <f>MONTH(TBL_Employees[[#This Row],[Hire Date]])</f>
        <v>7</v>
      </c>
      <c r="L677" s="9" t="str">
        <f>UPPER(TEXT(DATE(2025,TBL_Employees[[#This Row],[Month]],1), "mmm"))</f>
        <v>JUL</v>
      </c>
      <c r="M677" s="11">
        <f>YEAR(TBL_Employees[[#This Row],[Hire Date]])</f>
        <v>2005</v>
      </c>
      <c r="N677" s="2">
        <v>68987</v>
      </c>
      <c r="O677" s="2" t="str">
        <f>IF(TBL_Employees[[#This Row],[ Annual Salary]]&lt;70000,"Low Income",IF(AND(TBL_Employees[[#This Row],[ Annual Salary]]&gt;=70000,TBL_Employees[[#This Row],[ Annual Salary]]&lt;=140000),"Middle Income","High Income" ))</f>
        <v>Low Income</v>
      </c>
      <c r="P677" s="3">
        <v>0</v>
      </c>
      <c r="Q677" s="13">
        <f>TBL_Employees[[#This Row],[Bonus %]]*TBL_Employees[[#This Row],[ Annual Salary]]</f>
        <v>0</v>
      </c>
      <c r="R677" t="s">
        <v>18</v>
      </c>
      <c r="S677" t="s">
        <v>19</v>
      </c>
      <c r="T677" s="1">
        <v>38829</v>
      </c>
      <c r="U677" t="str">
        <f>IF(TBL_Employees[[#This Row],[Exit Date]]="","Employed","Resign")</f>
        <v>Resign</v>
      </c>
    </row>
    <row r="678" spans="1:21" x14ac:dyDescent="0.35">
      <c r="A678" t="s">
        <v>232</v>
      </c>
      <c r="B678" t="s">
        <v>1592</v>
      </c>
      <c r="C678" t="s">
        <v>97</v>
      </c>
      <c r="D678" t="s">
        <v>26</v>
      </c>
      <c r="E678" t="s">
        <v>31</v>
      </c>
      <c r="F678" t="s">
        <v>27</v>
      </c>
      <c r="G678" t="s">
        <v>23</v>
      </c>
      <c r="H678">
        <v>57</v>
      </c>
      <c r="I678" s="1">
        <v>37798</v>
      </c>
      <c r="J678" s="9">
        <f>DAY(TBL_Employees[[#This Row],[Hire Date]])</f>
        <v>26</v>
      </c>
      <c r="K678" s="9">
        <f>MONTH(TBL_Employees[[#This Row],[Hire Date]])</f>
        <v>6</v>
      </c>
      <c r="L678" s="9" t="str">
        <f>UPPER(TEXT(DATE(2025,TBL_Employees[[#This Row],[Month]],1), "mmm"))</f>
        <v>JUN</v>
      </c>
      <c r="M678" s="11">
        <f>YEAR(TBL_Employees[[#This Row],[Hire Date]])</f>
        <v>2003</v>
      </c>
      <c r="N678" s="2">
        <v>63318</v>
      </c>
      <c r="O678" s="2" t="str">
        <f>IF(TBL_Employees[[#This Row],[ Annual Salary]]&lt;70000,"Low Income",IF(AND(TBL_Employees[[#This Row],[ Annual Salary]]&gt;=70000,TBL_Employees[[#This Row],[ Annual Salary]]&lt;=140000),"Middle Income","High Income" ))</f>
        <v>Low Income</v>
      </c>
      <c r="P678" s="3">
        <v>0</v>
      </c>
      <c r="Q678" s="13">
        <f>TBL_Employees[[#This Row],[Bonus %]]*TBL_Employees[[#This Row],[ Annual Salary]]</f>
        <v>0</v>
      </c>
      <c r="R678" t="s">
        <v>18</v>
      </c>
      <c r="S678" t="s">
        <v>28</v>
      </c>
      <c r="T678" s="1" t="s">
        <v>20</v>
      </c>
      <c r="U678" t="str">
        <f>IF(TBL_Employees[[#This Row],[Exit Date]]="","Employed","Resign")</f>
        <v>Employed</v>
      </c>
    </row>
    <row r="679" spans="1:21" x14ac:dyDescent="0.35">
      <c r="A679" t="s">
        <v>1597</v>
      </c>
      <c r="B679" t="s">
        <v>1598</v>
      </c>
      <c r="C679" t="s">
        <v>25</v>
      </c>
      <c r="D679" t="s">
        <v>26</v>
      </c>
      <c r="E679" t="s">
        <v>15</v>
      </c>
      <c r="F679" t="s">
        <v>16</v>
      </c>
      <c r="G679" t="s">
        <v>17</v>
      </c>
      <c r="H679">
        <v>49</v>
      </c>
      <c r="I679" s="1">
        <v>41703</v>
      </c>
      <c r="J679" s="9">
        <f>DAY(TBL_Employees[[#This Row],[Hire Date]])</f>
        <v>5</v>
      </c>
      <c r="K679" s="9">
        <f>MONTH(TBL_Employees[[#This Row],[Hire Date]])</f>
        <v>3</v>
      </c>
      <c r="L679" s="9" t="str">
        <f>UPPER(TEXT(DATE(2025,TBL_Employees[[#This Row],[Month]],1), "mmm"))</f>
        <v>MAR</v>
      </c>
      <c r="M679" s="11">
        <f>YEAR(TBL_Employees[[#This Row],[Hire Date]])</f>
        <v>2014</v>
      </c>
      <c r="N679" s="2">
        <v>88777</v>
      </c>
      <c r="O679" s="2" t="str">
        <f>IF(TBL_Employees[[#This Row],[ Annual Salary]]&lt;70000,"Low Income",IF(AND(TBL_Employees[[#This Row],[ Annual Salary]]&gt;=70000,TBL_Employees[[#This Row],[ Annual Salary]]&lt;=140000),"Middle Income","High Income" ))</f>
        <v>Middle Income</v>
      </c>
      <c r="P679" s="3">
        <v>0</v>
      </c>
      <c r="Q679" s="13">
        <f>TBL_Employees[[#This Row],[Bonus %]]*TBL_Employees[[#This Row],[ Annual Salary]]</f>
        <v>0</v>
      </c>
      <c r="R679" t="s">
        <v>18</v>
      </c>
      <c r="S679" t="s">
        <v>19</v>
      </c>
      <c r="T679" s="1" t="s">
        <v>20</v>
      </c>
      <c r="U679" t="str">
        <f>IF(TBL_Employees[[#This Row],[Exit Date]]="","Employed","Resign")</f>
        <v>Employed</v>
      </c>
    </row>
    <row r="680" spans="1:21" x14ac:dyDescent="0.35">
      <c r="A680" t="s">
        <v>1616</v>
      </c>
      <c r="B680" t="s">
        <v>1617</v>
      </c>
      <c r="C680" t="s">
        <v>60</v>
      </c>
      <c r="D680" t="s">
        <v>26</v>
      </c>
      <c r="E680" t="s">
        <v>43</v>
      </c>
      <c r="F680" t="s">
        <v>16</v>
      </c>
      <c r="G680" t="s">
        <v>17</v>
      </c>
      <c r="H680">
        <v>43</v>
      </c>
      <c r="I680" s="1">
        <v>42090</v>
      </c>
      <c r="J680" s="9">
        <f>DAY(TBL_Employees[[#This Row],[Hire Date]])</f>
        <v>27</v>
      </c>
      <c r="K680" s="9">
        <f>MONTH(TBL_Employees[[#This Row],[Hire Date]])</f>
        <v>3</v>
      </c>
      <c r="L680" s="9" t="str">
        <f>UPPER(TEXT(DATE(2025,TBL_Employees[[#This Row],[Month]],1), "mmm"))</f>
        <v>MAR</v>
      </c>
      <c r="M680" s="11">
        <f>YEAR(TBL_Employees[[#This Row],[Hire Date]])</f>
        <v>2015</v>
      </c>
      <c r="N680" s="2">
        <v>120321</v>
      </c>
      <c r="O680" s="2" t="str">
        <f>IF(TBL_Employees[[#This Row],[ Annual Salary]]&lt;70000,"Low Income",IF(AND(TBL_Employees[[#This Row],[ Annual Salary]]&gt;=70000,TBL_Employees[[#This Row],[ Annual Salary]]&lt;=140000),"Middle Income","High Income" ))</f>
        <v>Middle Income</v>
      </c>
      <c r="P680" s="3">
        <v>0.12</v>
      </c>
      <c r="Q680" s="13">
        <f>TBL_Employees[[#This Row],[Bonus %]]*TBL_Employees[[#This Row],[ Annual Salary]]</f>
        <v>14438.519999999999</v>
      </c>
      <c r="R680" t="s">
        <v>18</v>
      </c>
      <c r="S680" t="s">
        <v>24</v>
      </c>
      <c r="T680" s="1" t="s">
        <v>20</v>
      </c>
      <c r="U680" t="str">
        <f>IF(TBL_Employees[[#This Row],[Exit Date]]="","Employed","Resign")</f>
        <v>Employed</v>
      </c>
    </row>
    <row r="681" spans="1:21" x14ac:dyDescent="0.35">
      <c r="A681" t="s">
        <v>1618</v>
      </c>
      <c r="B681" t="s">
        <v>280</v>
      </c>
      <c r="C681" t="s">
        <v>72</v>
      </c>
      <c r="D681" t="s">
        <v>26</v>
      </c>
      <c r="E681" t="s">
        <v>35</v>
      </c>
      <c r="F681" t="s">
        <v>16</v>
      </c>
      <c r="G681" t="s">
        <v>50</v>
      </c>
      <c r="H681">
        <v>61</v>
      </c>
      <c r="I681" s="1">
        <v>41861</v>
      </c>
      <c r="J681" s="9">
        <f>DAY(TBL_Employees[[#This Row],[Hire Date]])</f>
        <v>10</v>
      </c>
      <c r="K681" s="9">
        <f>MONTH(TBL_Employees[[#This Row],[Hire Date]])</f>
        <v>8</v>
      </c>
      <c r="L681" s="9" t="str">
        <f>UPPER(TEXT(DATE(2025,TBL_Employees[[#This Row],[Month]],1), "mmm"))</f>
        <v>AUG</v>
      </c>
      <c r="M681" s="11">
        <f>YEAR(TBL_Employees[[#This Row],[Hire Date]])</f>
        <v>2014</v>
      </c>
      <c r="N681" s="2">
        <v>57446</v>
      </c>
      <c r="O681" s="2" t="str">
        <f>IF(TBL_Employees[[#This Row],[ Annual Salary]]&lt;70000,"Low Income",IF(AND(TBL_Employees[[#This Row],[ Annual Salary]]&gt;=70000,TBL_Employees[[#This Row],[ Annual Salary]]&lt;=140000),"Middle Income","High Income" ))</f>
        <v>Low Income</v>
      </c>
      <c r="P681" s="3">
        <v>0</v>
      </c>
      <c r="Q681" s="13">
        <f>TBL_Employees[[#This Row],[Bonus %]]*TBL_Employees[[#This Row],[ Annual Salary]]</f>
        <v>0</v>
      </c>
      <c r="R681" t="s">
        <v>18</v>
      </c>
      <c r="S681" t="s">
        <v>38</v>
      </c>
      <c r="T681" s="1" t="s">
        <v>20</v>
      </c>
      <c r="U681" t="str">
        <f>IF(TBL_Employees[[#This Row],[Exit Date]]="","Employed","Resign")</f>
        <v>Employed</v>
      </c>
    </row>
    <row r="682" spans="1:21" x14ac:dyDescent="0.35">
      <c r="A682" t="s">
        <v>1631</v>
      </c>
      <c r="B682" t="s">
        <v>1632</v>
      </c>
      <c r="C682" t="s">
        <v>25</v>
      </c>
      <c r="D682" t="s">
        <v>26</v>
      </c>
      <c r="E682" t="s">
        <v>35</v>
      </c>
      <c r="F682" t="s">
        <v>16</v>
      </c>
      <c r="G682" t="s">
        <v>23</v>
      </c>
      <c r="H682">
        <v>36</v>
      </c>
      <c r="I682" s="1">
        <v>41964</v>
      </c>
      <c r="J682" s="9">
        <f>DAY(TBL_Employees[[#This Row],[Hire Date]])</f>
        <v>21</v>
      </c>
      <c r="K682" s="9">
        <f>MONTH(TBL_Employees[[#This Row],[Hire Date]])</f>
        <v>11</v>
      </c>
      <c r="L682" s="9" t="str">
        <f>UPPER(TEXT(DATE(2025,TBL_Employees[[#This Row],[Month]],1), "mmm"))</f>
        <v>NOV</v>
      </c>
      <c r="M682" s="11">
        <f>YEAR(TBL_Employees[[#This Row],[Hire Date]])</f>
        <v>2014</v>
      </c>
      <c r="N682" s="2">
        <v>97500</v>
      </c>
      <c r="O682" s="2" t="str">
        <f>IF(TBL_Employees[[#This Row],[ Annual Salary]]&lt;70000,"Low Income",IF(AND(TBL_Employees[[#This Row],[ Annual Salary]]&gt;=70000,TBL_Employees[[#This Row],[ Annual Salary]]&lt;=140000),"Middle Income","High Income" ))</f>
        <v>Middle Income</v>
      </c>
      <c r="P682" s="3">
        <v>0</v>
      </c>
      <c r="Q682" s="13">
        <f>TBL_Employees[[#This Row],[Bonus %]]*TBL_Employees[[#This Row],[ Annual Salary]]</f>
        <v>0</v>
      </c>
      <c r="R682" t="s">
        <v>18</v>
      </c>
      <c r="S682" t="s">
        <v>44</v>
      </c>
      <c r="T682" s="1" t="s">
        <v>20</v>
      </c>
      <c r="U682" t="str">
        <f>IF(TBL_Employees[[#This Row],[Exit Date]]="","Employed","Resign")</f>
        <v>Employed</v>
      </c>
    </row>
    <row r="683" spans="1:21" x14ac:dyDescent="0.35">
      <c r="A683" t="s">
        <v>1633</v>
      </c>
      <c r="B683" t="s">
        <v>1634</v>
      </c>
      <c r="C683" t="s">
        <v>72</v>
      </c>
      <c r="D683" t="s">
        <v>26</v>
      </c>
      <c r="E683" t="s">
        <v>35</v>
      </c>
      <c r="F683" t="s">
        <v>27</v>
      </c>
      <c r="G683" t="s">
        <v>23</v>
      </c>
      <c r="H683">
        <v>25</v>
      </c>
      <c r="I683" s="1">
        <v>44213</v>
      </c>
      <c r="J683" s="9">
        <f>DAY(TBL_Employees[[#This Row],[Hire Date]])</f>
        <v>17</v>
      </c>
      <c r="K683" s="9">
        <f>MONTH(TBL_Employees[[#This Row],[Hire Date]])</f>
        <v>1</v>
      </c>
      <c r="L683" s="9" t="str">
        <f>UPPER(TEXT(DATE(2025,TBL_Employees[[#This Row],[Month]],1), "mmm"))</f>
        <v>JAN</v>
      </c>
      <c r="M683" s="11">
        <f>YEAR(TBL_Employees[[#This Row],[Hire Date]])</f>
        <v>2021</v>
      </c>
      <c r="N683" s="2">
        <v>41844</v>
      </c>
      <c r="O683" s="2" t="str">
        <f>IF(TBL_Employees[[#This Row],[ Annual Salary]]&lt;70000,"Low Income",IF(AND(TBL_Employees[[#This Row],[ Annual Salary]]&gt;=70000,TBL_Employees[[#This Row],[ Annual Salary]]&lt;=140000),"Middle Income","High Income" ))</f>
        <v>Low Income</v>
      </c>
      <c r="P683" s="3">
        <v>0</v>
      </c>
      <c r="Q683" s="13">
        <f>TBL_Employees[[#This Row],[Bonus %]]*TBL_Employees[[#This Row],[ Annual Salary]]</f>
        <v>0</v>
      </c>
      <c r="R683" t="s">
        <v>32</v>
      </c>
      <c r="S683" t="s">
        <v>79</v>
      </c>
      <c r="T683" s="1" t="s">
        <v>20</v>
      </c>
      <c r="U683" t="str">
        <f>IF(TBL_Employees[[#This Row],[Exit Date]]="","Employed","Resign")</f>
        <v>Employed</v>
      </c>
    </row>
    <row r="684" spans="1:21" x14ac:dyDescent="0.35">
      <c r="A684" t="s">
        <v>299</v>
      </c>
      <c r="B684" t="s">
        <v>1642</v>
      </c>
      <c r="C684" t="s">
        <v>72</v>
      </c>
      <c r="D684" t="s">
        <v>26</v>
      </c>
      <c r="E684" t="s">
        <v>43</v>
      </c>
      <c r="F684" t="s">
        <v>27</v>
      </c>
      <c r="G684" t="s">
        <v>23</v>
      </c>
      <c r="H684">
        <v>61</v>
      </c>
      <c r="I684" s="1">
        <v>36793</v>
      </c>
      <c r="J684" s="9">
        <f>DAY(TBL_Employees[[#This Row],[Hire Date]])</f>
        <v>24</v>
      </c>
      <c r="K684" s="9">
        <f>MONTH(TBL_Employees[[#This Row],[Hire Date]])</f>
        <v>9</v>
      </c>
      <c r="L684" s="9" t="str">
        <f>UPPER(TEXT(DATE(2025,TBL_Employees[[#This Row],[Month]],1), "mmm"))</f>
        <v>SEP</v>
      </c>
      <c r="M684" s="11">
        <f>YEAR(TBL_Employees[[#This Row],[Hire Date]])</f>
        <v>2000</v>
      </c>
      <c r="N684" s="2">
        <v>40063</v>
      </c>
      <c r="O684" s="2" t="str">
        <f>IF(TBL_Employees[[#This Row],[ Annual Salary]]&lt;70000,"Low Income",IF(AND(TBL_Employees[[#This Row],[ Annual Salary]]&gt;=70000,TBL_Employees[[#This Row],[ Annual Salary]]&lt;=140000),"Middle Income","High Income" ))</f>
        <v>Low Income</v>
      </c>
      <c r="P684" s="3">
        <v>0</v>
      </c>
      <c r="Q684" s="13">
        <f>TBL_Employees[[#This Row],[Bonus %]]*TBL_Employees[[#This Row],[ Annual Salary]]</f>
        <v>0</v>
      </c>
      <c r="R684" t="s">
        <v>18</v>
      </c>
      <c r="S684" t="s">
        <v>44</v>
      </c>
      <c r="T684" s="1" t="s">
        <v>20</v>
      </c>
      <c r="U684" t="str">
        <f>IF(TBL_Employees[[#This Row],[Exit Date]]="","Employed","Resign")</f>
        <v>Employed</v>
      </c>
    </row>
    <row r="685" spans="1:21" x14ac:dyDescent="0.35">
      <c r="A685" t="s">
        <v>362</v>
      </c>
      <c r="B685" t="s">
        <v>1643</v>
      </c>
      <c r="C685" t="s">
        <v>72</v>
      </c>
      <c r="D685" t="s">
        <v>26</v>
      </c>
      <c r="E685" t="s">
        <v>35</v>
      </c>
      <c r="F685" t="s">
        <v>16</v>
      </c>
      <c r="G685" t="s">
        <v>17</v>
      </c>
      <c r="H685">
        <v>55</v>
      </c>
      <c r="I685" s="1">
        <v>38107</v>
      </c>
      <c r="J685" s="9">
        <f>DAY(TBL_Employees[[#This Row],[Hire Date]])</f>
        <v>30</v>
      </c>
      <c r="K685" s="9">
        <f>MONTH(TBL_Employees[[#This Row],[Hire Date]])</f>
        <v>4</v>
      </c>
      <c r="L685" s="9" t="str">
        <f>UPPER(TEXT(DATE(2025,TBL_Employees[[#This Row],[Month]],1), "mmm"))</f>
        <v>APR</v>
      </c>
      <c r="M685" s="11">
        <f>YEAR(TBL_Employees[[#This Row],[Hire Date]])</f>
        <v>2004</v>
      </c>
      <c r="N685" s="2">
        <v>40124</v>
      </c>
      <c r="O685" s="2" t="str">
        <f>IF(TBL_Employees[[#This Row],[ Annual Salary]]&lt;70000,"Low Income",IF(AND(TBL_Employees[[#This Row],[ Annual Salary]]&gt;=70000,TBL_Employees[[#This Row],[ Annual Salary]]&lt;=140000),"Middle Income","High Income" ))</f>
        <v>Low Income</v>
      </c>
      <c r="P685" s="3">
        <v>0</v>
      </c>
      <c r="Q685" s="13">
        <f>TBL_Employees[[#This Row],[Bonus %]]*TBL_Employees[[#This Row],[ Annual Salary]]</f>
        <v>0</v>
      </c>
      <c r="R685" t="s">
        <v>18</v>
      </c>
      <c r="S685" t="s">
        <v>24</v>
      </c>
      <c r="T685" s="1" t="s">
        <v>20</v>
      </c>
      <c r="U685" t="str">
        <f>IF(TBL_Employees[[#This Row],[Exit Date]]="","Employed","Resign")</f>
        <v>Employed</v>
      </c>
    </row>
    <row r="686" spans="1:21" x14ac:dyDescent="0.35">
      <c r="A686" t="s">
        <v>175</v>
      </c>
      <c r="B686" t="s">
        <v>1645</v>
      </c>
      <c r="C686" t="s">
        <v>97</v>
      </c>
      <c r="D686" t="s">
        <v>26</v>
      </c>
      <c r="E686" t="s">
        <v>31</v>
      </c>
      <c r="F686" t="s">
        <v>27</v>
      </c>
      <c r="G686" t="s">
        <v>23</v>
      </c>
      <c r="H686">
        <v>54</v>
      </c>
      <c r="I686" s="1">
        <v>35961</v>
      </c>
      <c r="J686" s="9">
        <f>DAY(TBL_Employees[[#This Row],[Hire Date]])</f>
        <v>15</v>
      </c>
      <c r="K686" s="9">
        <f>MONTH(TBL_Employees[[#This Row],[Hire Date]])</f>
        <v>6</v>
      </c>
      <c r="L686" s="9" t="str">
        <f>UPPER(TEXT(DATE(2025,TBL_Employees[[#This Row],[Month]],1), "mmm"))</f>
        <v>JUN</v>
      </c>
      <c r="M686" s="11">
        <f>YEAR(TBL_Employees[[#This Row],[Hire Date]])</f>
        <v>1998</v>
      </c>
      <c r="N686" s="2">
        <v>95239</v>
      </c>
      <c r="O686" s="2" t="str">
        <f>IF(TBL_Employees[[#This Row],[ Annual Salary]]&lt;70000,"Low Income",IF(AND(TBL_Employees[[#This Row],[ Annual Salary]]&gt;=70000,TBL_Employees[[#This Row],[ Annual Salary]]&lt;=140000),"Middle Income","High Income" ))</f>
        <v>Middle Income</v>
      </c>
      <c r="P686" s="3">
        <v>0</v>
      </c>
      <c r="Q686" s="13">
        <f>TBL_Employees[[#This Row],[Bonus %]]*TBL_Employees[[#This Row],[ Annual Salary]]</f>
        <v>0</v>
      </c>
      <c r="R686" t="s">
        <v>18</v>
      </c>
      <c r="S686" t="s">
        <v>38</v>
      </c>
      <c r="T686" s="1" t="s">
        <v>20</v>
      </c>
      <c r="U686" t="str">
        <f>IF(TBL_Employees[[#This Row],[Exit Date]]="","Employed","Resign")</f>
        <v>Employed</v>
      </c>
    </row>
    <row r="687" spans="1:21" x14ac:dyDescent="0.35">
      <c r="A687" t="s">
        <v>1647</v>
      </c>
      <c r="B687" t="s">
        <v>1648</v>
      </c>
      <c r="C687" t="s">
        <v>70</v>
      </c>
      <c r="D687" t="s">
        <v>26</v>
      </c>
      <c r="E687" t="s">
        <v>35</v>
      </c>
      <c r="F687" t="s">
        <v>16</v>
      </c>
      <c r="G687" t="s">
        <v>23</v>
      </c>
      <c r="H687">
        <v>33</v>
      </c>
      <c r="I687" s="1">
        <v>41819</v>
      </c>
      <c r="J687" s="9">
        <f>DAY(TBL_Employees[[#This Row],[Hire Date]])</f>
        <v>29</v>
      </c>
      <c r="K687" s="9">
        <f>MONTH(TBL_Employees[[#This Row],[Hire Date]])</f>
        <v>6</v>
      </c>
      <c r="L687" s="9" t="str">
        <f>UPPER(TEXT(DATE(2025,TBL_Employees[[#This Row],[Month]],1), "mmm"))</f>
        <v>JUN</v>
      </c>
      <c r="M687" s="11">
        <f>YEAR(TBL_Employees[[#This Row],[Hire Date]])</f>
        <v>2014</v>
      </c>
      <c r="N687" s="2">
        <v>96366</v>
      </c>
      <c r="O687" s="2" t="str">
        <f>IF(TBL_Employees[[#This Row],[ Annual Salary]]&lt;70000,"Low Income",IF(AND(TBL_Employees[[#This Row],[ Annual Salary]]&gt;=70000,TBL_Employees[[#This Row],[ Annual Salary]]&lt;=140000),"Middle Income","High Income" ))</f>
        <v>Middle Income</v>
      </c>
      <c r="P687" s="3">
        <v>0</v>
      </c>
      <c r="Q687" s="13">
        <f>TBL_Employees[[#This Row],[Bonus %]]*TBL_Employees[[#This Row],[ Annual Salary]]</f>
        <v>0</v>
      </c>
      <c r="R687" t="s">
        <v>32</v>
      </c>
      <c r="S687" t="s">
        <v>33</v>
      </c>
      <c r="T687" s="1" t="s">
        <v>20</v>
      </c>
      <c r="U687" t="str">
        <f>IF(TBL_Employees[[#This Row],[Exit Date]]="","Employed","Resign")</f>
        <v>Employed</v>
      </c>
    </row>
    <row r="688" spans="1:21" x14ac:dyDescent="0.35">
      <c r="A688" t="s">
        <v>593</v>
      </c>
      <c r="B688" t="s">
        <v>1669</v>
      </c>
      <c r="C688" t="s">
        <v>37</v>
      </c>
      <c r="D688" t="s">
        <v>26</v>
      </c>
      <c r="E688" t="s">
        <v>15</v>
      </c>
      <c r="F688" t="s">
        <v>27</v>
      </c>
      <c r="G688" t="s">
        <v>17</v>
      </c>
      <c r="H688">
        <v>48</v>
      </c>
      <c r="I688" s="1">
        <v>40435</v>
      </c>
      <c r="J688" s="9">
        <f>DAY(TBL_Employees[[#This Row],[Hire Date]])</f>
        <v>14</v>
      </c>
      <c r="K688" s="9">
        <f>MONTH(TBL_Employees[[#This Row],[Hire Date]])</f>
        <v>9</v>
      </c>
      <c r="L688" s="9" t="str">
        <f>UPPER(TEXT(DATE(2025,TBL_Employees[[#This Row],[Month]],1), "mmm"))</f>
        <v>SEP</v>
      </c>
      <c r="M688" s="11">
        <f>YEAR(TBL_Employees[[#This Row],[Hire Date]])</f>
        <v>2010</v>
      </c>
      <c r="N688" s="2">
        <v>99335</v>
      </c>
      <c r="O688" s="2" t="str">
        <f>IF(TBL_Employees[[#This Row],[ Annual Salary]]&lt;70000,"Low Income",IF(AND(TBL_Employees[[#This Row],[ Annual Salary]]&gt;=70000,TBL_Employees[[#This Row],[ Annual Salary]]&lt;=140000),"Middle Income","High Income" ))</f>
        <v>Middle Income</v>
      </c>
      <c r="P688" s="3">
        <v>0</v>
      </c>
      <c r="Q688" s="13">
        <f>TBL_Employees[[#This Row],[Bonus %]]*TBL_Employees[[#This Row],[ Annual Salary]]</f>
        <v>0</v>
      </c>
      <c r="R688" t="s">
        <v>18</v>
      </c>
      <c r="S688" t="s">
        <v>38</v>
      </c>
      <c r="T688" s="1" t="s">
        <v>20</v>
      </c>
      <c r="U688" t="str">
        <f>IF(TBL_Employees[[#This Row],[Exit Date]]="","Employed","Resign")</f>
        <v>Employed</v>
      </c>
    </row>
    <row r="689" spans="1:21" x14ac:dyDescent="0.35">
      <c r="A689" t="s">
        <v>1672</v>
      </c>
      <c r="B689" t="s">
        <v>1673</v>
      </c>
      <c r="C689" t="s">
        <v>55</v>
      </c>
      <c r="D689" t="s">
        <v>26</v>
      </c>
      <c r="E689" t="s">
        <v>43</v>
      </c>
      <c r="F689" t="s">
        <v>27</v>
      </c>
      <c r="G689" t="s">
        <v>23</v>
      </c>
      <c r="H689">
        <v>35</v>
      </c>
      <c r="I689" s="1">
        <v>42493</v>
      </c>
      <c r="J689" s="9">
        <f>DAY(TBL_Employees[[#This Row],[Hire Date]])</f>
        <v>3</v>
      </c>
      <c r="K689" s="9">
        <f>MONTH(TBL_Employees[[#This Row],[Hire Date]])</f>
        <v>5</v>
      </c>
      <c r="L689" s="9" t="str">
        <f>UPPER(TEXT(DATE(2025,TBL_Employees[[#This Row],[Month]],1), "mmm"))</f>
        <v>MAY</v>
      </c>
      <c r="M689" s="11">
        <f>YEAR(TBL_Employees[[#This Row],[Hire Date]])</f>
        <v>2016</v>
      </c>
      <c r="N689" s="2">
        <v>73899</v>
      </c>
      <c r="O689" s="2" t="str">
        <f>IF(TBL_Employees[[#This Row],[ Annual Salary]]&lt;70000,"Low Income",IF(AND(TBL_Employees[[#This Row],[ Annual Salary]]&gt;=70000,TBL_Employees[[#This Row],[ Annual Salary]]&lt;=140000),"Middle Income","High Income" ))</f>
        <v>Middle Income</v>
      </c>
      <c r="P689" s="3">
        <v>0.05</v>
      </c>
      <c r="Q689" s="13">
        <f>TBL_Employees[[#This Row],[Bonus %]]*TBL_Employees[[#This Row],[ Annual Salary]]</f>
        <v>3694.9500000000003</v>
      </c>
      <c r="R689" t="s">
        <v>32</v>
      </c>
      <c r="S689" t="s">
        <v>33</v>
      </c>
      <c r="T689" s="1" t="s">
        <v>20</v>
      </c>
      <c r="U689" t="str">
        <f>IF(TBL_Employees[[#This Row],[Exit Date]]="","Employed","Resign")</f>
        <v>Employed</v>
      </c>
    </row>
    <row r="690" spans="1:21" x14ac:dyDescent="0.35">
      <c r="A690" t="s">
        <v>482</v>
      </c>
      <c r="B690" t="s">
        <v>1681</v>
      </c>
      <c r="C690" t="s">
        <v>54</v>
      </c>
      <c r="D690" t="s">
        <v>26</v>
      </c>
      <c r="E690" t="s">
        <v>43</v>
      </c>
      <c r="F690" t="s">
        <v>16</v>
      </c>
      <c r="G690" t="s">
        <v>23</v>
      </c>
      <c r="H690">
        <v>56</v>
      </c>
      <c r="I690" s="1">
        <v>35238</v>
      </c>
      <c r="J690" s="9">
        <f>DAY(TBL_Employees[[#This Row],[Hire Date]])</f>
        <v>22</v>
      </c>
      <c r="K690" s="9">
        <f>MONTH(TBL_Employees[[#This Row],[Hire Date]])</f>
        <v>6</v>
      </c>
      <c r="L690" s="9" t="str">
        <f>UPPER(TEXT(DATE(2025,TBL_Employees[[#This Row],[Month]],1), "mmm"))</f>
        <v>JUN</v>
      </c>
      <c r="M690" s="11">
        <f>YEAR(TBL_Employees[[#This Row],[Hire Date]])</f>
        <v>1996</v>
      </c>
      <c r="N690" s="2">
        <v>82806</v>
      </c>
      <c r="O690" s="2" t="str">
        <f>IF(TBL_Employees[[#This Row],[ Annual Salary]]&lt;70000,"Low Income",IF(AND(TBL_Employees[[#This Row],[ Annual Salary]]&gt;=70000,TBL_Employees[[#This Row],[ Annual Salary]]&lt;=140000),"Middle Income","High Income" ))</f>
        <v>Middle Income</v>
      </c>
      <c r="P690" s="3">
        <v>0</v>
      </c>
      <c r="Q690" s="13">
        <f>TBL_Employees[[#This Row],[Bonus %]]*TBL_Employees[[#This Row],[ Annual Salary]]</f>
        <v>0</v>
      </c>
      <c r="R690" t="s">
        <v>18</v>
      </c>
      <c r="S690" t="s">
        <v>62</v>
      </c>
      <c r="T690" s="1" t="s">
        <v>20</v>
      </c>
      <c r="U690" t="str">
        <f>IF(TBL_Employees[[#This Row],[Exit Date]]="","Employed","Resign")</f>
        <v>Employed</v>
      </c>
    </row>
    <row r="691" spans="1:21" x14ac:dyDescent="0.35">
      <c r="A691" t="s">
        <v>1690</v>
      </c>
      <c r="B691" t="s">
        <v>1691</v>
      </c>
      <c r="C691" t="s">
        <v>70</v>
      </c>
      <c r="D691" t="s">
        <v>26</v>
      </c>
      <c r="E691" t="s">
        <v>35</v>
      </c>
      <c r="F691" t="s">
        <v>27</v>
      </c>
      <c r="G691" t="s">
        <v>17</v>
      </c>
      <c r="H691">
        <v>41</v>
      </c>
      <c r="I691" s="1">
        <v>43013</v>
      </c>
      <c r="J691" s="9">
        <f>DAY(TBL_Employees[[#This Row],[Hire Date]])</f>
        <v>5</v>
      </c>
      <c r="K691" s="9">
        <f>MONTH(TBL_Employees[[#This Row],[Hire Date]])</f>
        <v>10</v>
      </c>
      <c r="L691" s="9" t="str">
        <f>UPPER(TEXT(DATE(2025,TBL_Employees[[#This Row],[Month]],1), "mmm"))</f>
        <v>OCT</v>
      </c>
      <c r="M691" s="11">
        <f>YEAR(TBL_Employees[[#This Row],[Hire Date]])</f>
        <v>2017</v>
      </c>
      <c r="N691" s="2">
        <v>67468</v>
      </c>
      <c r="O691" s="2" t="str">
        <f>IF(TBL_Employees[[#This Row],[ Annual Salary]]&lt;70000,"Low Income",IF(AND(TBL_Employees[[#This Row],[ Annual Salary]]&gt;=70000,TBL_Employees[[#This Row],[ Annual Salary]]&lt;=140000),"Middle Income","High Income" ))</f>
        <v>Low Income</v>
      </c>
      <c r="P691" s="3">
        <v>0</v>
      </c>
      <c r="Q691" s="13">
        <f>TBL_Employees[[#This Row],[Bonus %]]*TBL_Employees[[#This Row],[ Annual Salary]]</f>
        <v>0</v>
      </c>
      <c r="R691" t="s">
        <v>18</v>
      </c>
      <c r="S691" t="s">
        <v>44</v>
      </c>
      <c r="T691" s="1" t="s">
        <v>20</v>
      </c>
      <c r="U691" t="str">
        <f>IF(TBL_Employees[[#This Row],[Exit Date]]="","Employed","Resign")</f>
        <v>Employed</v>
      </c>
    </row>
    <row r="692" spans="1:21" x14ac:dyDescent="0.35">
      <c r="A692" t="s">
        <v>877</v>
      </c>
      <c r="B692" t="s">
        <v>1696</v>
      </c>
      <c r="C692" t="s">
        <v>34</v>
      </c>
      <c r="D692" t="s">
        <v>26</v>
      </c>
      <c r="E692" t="s">
        <v>31</v>
      </c>
      <c r="F692" t="s">
        <v>16</v>
      </c>
      <c r="G692" t="s">
        <v>23</v>
      </c>
      <c r="H692">
        <v>29</v>
      </c>
      <c r="I692" s="1">
        <v>43048</v>
      </c>
      <c r="J692" s="9">
        <f>DAY(TBL_Employees[[#This Row],[Hire Date]])</f>
        <v>9</v>
      </c>
      <c r="K692" s="9">
        <f>MONTH(TBL_Employees[[#This Row],[Hire Date]])</f>
        <v>11</v>
      </c>
      <c r="L692" s="9" t="str">
        <f>UPPER(TEXT(DATE(2025,TBL_Employees[[#This Row],[Month]],1), "mmm"))</f>
        <v>NOV</v>
      </c>
      <c r="M692" s="11">
        <f>YEAR(TBL_Employees[[#This Row],[Hire Date]])</f>
        <v>2017</v>
      </c>
      <c r="N692" s="2">
        <v>63985</v>
      </c>
      <c r="O692" s="2" t="str">
        <f>IF(TBL_Employees[[#This Row],[ Annual Salary]]&lt;70000,"Low Income",IF(AND(TBL_Employees[[#This Row],[ Annual Salary]]&gt;=70000,TBL_Employees[[#This Row],[ Annual Salary]]&lt;=140000),"Middle Income","High Income" ))</f>
        <v>Low Income</v>
      </c>
      <c r="P692" s="3">
        <v>0</v>
      </c>
      <c r="Q692" s="13">
        <f>TBL_Employees[[#This Row],[Bonus %]]*TBL_Employees[[#This Row],[ Annual Salary]]</f>
        <v>0</v>
      </c>
      <c r="R692" t="s">
        <v>18</v>
      </c>
      <c r="S692" t="s">
        <v>44</v>
      </c>
      <c r="T692" s="1" t="s">
        <v>20</v>
      </c>
      <c r="U692" t="str">
        <f>IF(TBL_Employees[[#This Row],[Exit Date]]="","Employed","Resign")</f>
        <v>Employed</v>
      </c>
    </row>
    <row r="693" spans="1:21" x14ac:dyDescent="0.35">
      <c r="A693" t="s">
        <v>1697</v>
      </c>
      <c r="B693" t="s">
        <v>1698</v>
      </c>
      <c r="C693" t="s">
        <v>87</v>
      </c>
      <c r="D693" t="s">
        <v>26</v>
      </c>
      <c r="E693" t="s">
        <v>35</v>
      </c>
      <c r="F693" t="s">
        <v>16</v>
      </c>
      <c r="G693" t="s">
        <v>17</v>
      </c>
      <c r="H693">
        <v>64</v>
      </c>
      <c r="I693" s="1">
        <v>38176</v>
      </c>
      <c r="J693" s="9">
        <f>DAY(TBL_Employees[[#This Row],[Hire Date]])</f>
        <v>8</v>
      </c>
      <c r="K693" s="9">
        <f>MONTH(TBL_Employees[[#This Row],[Hire Date]])</f>
        <v>7</v>
      </c>
      <c r="L693" s="9" t="str">
        <f>UPPER(TEXT(DATE(2025,TBL_Employees[[#This Row],[Month]],1), "mmm"))</f>
        <v>JUL</v>
      </c>
      <c r="M693" s="11">
        <f>YEAR(TBL_Employees[[#This Row],[Hire Date]])</f>
        <v>2004</v>
      </c>
      <c r="N693" s="2">
        <v>77903</v>
      </c>
      <c r="O693" s="2" t="str">
        <f>IF(TBL_Employees[[#This Row],[ Annual Salary]]&lt;70000,"Low Income",IF(AND(TBL_Employees[[#This Row],[ Annual Salary]]&gt;=70000,TBL_Employees[[#This Row],[ Annual Salary]]&lt;=140000),"Middle Income","High Income" ))</f>
        <v>Middle Income</v>
      </c>
      <c r="P693" s="3">
        <v>0</v>
      </c>
      <c r="Q693" s="13">
        <f>TBL_Employees[[#This Row],[Bonus %]]*TBL_Employees[[#This Row],[ Annual Salary]]</f>
        <v>0</v>
      </c>
      <c r="R693" t="s">
        <v>18</v>
      </c>
      <c r="S693" t="s">
        <v>62</v>
      </c>
      <c r="T693" s="1" t="s">
        <v>20</v>
      </c>
      <c r="U693" t="str">
        <f>IF(TBL_Employees[[#This Row],[Exit Date]]="","Employed","Resign")</f>
        <v>Employed</v>
      </c>
    </row>
    <row r="694" spans="1:21" x14ac:dyDescent="0.35">
      <c r="A694" t="s">
        <v>260</v>
      </c>
      <c r="B694" t="s">
        <v>1701</v>
      </c>
      <c r="C694" t="s">
        <v>90</v>
      </c>
      <c r="D694" t="s">
        <v>26</v>
      </c>
      <c r="E694" t="s">
        <v>31</v>
      </c>
      <c r="F694" t="s">
        <v>27</v>
      </c>
      <c r="G694" t="s">
        <v>23</v>
      </c>
      <c r="H694">
        <v>29</v>
      </c>
      <c r="I694" s="1">
        <v>44375</v>
      </c>
      <c r="J694" s="9">
        <f>DAY(TBL_Employees[[#This Row],[Hire Date]])</f>
        <v>28</v>
      </c>
      <c r="K694" s="9">
        <f>MONTH(TBL_Employees[[#This Row],[Hire Date]])</f>
        <v>6</v>
      </c>
      <c r="L694" s="9" t="str">
        <f>UPPER(TEXT(DATE(2025,TBL_Employees[[#This Row],[Month]],1), "mmm"))</f>
        <v>JUN</v>
      </c>
      <c r="M694" s="11">
        <f>YEAR(TBL_Employees[[#This Row],[Hire Date]])</f>
        <v>2021</v>
      </c>
      <c r="N694" s="2">
        <v>71234</v>
      </c>
      <c r="O694" s="2" t="str">
        <f>IF(TBL_Employees[[#This Row],[ Annual Salary]]&lt;70000,"Low Income",IF(AND(TBL_Employees[[#This Row],[ Annual Salary]]&gt;=70000,TBL_Employees[[#This Row],[ Annual Salary]]&lt;=140000),"Middle Income","High Income" ))</f>
        <v>Middle Income</v>
      </c>
      <c r="P694" s="3">
        <v>0</v>
      </c>
      <c r="Q694" s="13">
        <f>TBL_Employees[[#This Row],[Bonus %]]*TBL_Employees[[#This Row],[ Annual Salary]]</f>
        <v>0</v>
      </c>
      <c r="R694" t="s">
        <v>18</v>
      </c>
      <c r="S694" t="s">
        <v>62</v>
      </c>
      <c r="T694" s="1" t="s">
        <v>20</v>
      </c>
      <c r="U694" t="str">
        <f>IF(TBL_Employees[[#This Row],[Exit Date]]="","Employed","Resign")</f>
        <v>Employed</v>
      </c>
    </row>
    <row r="695" spans="1:21" x14ac:dyDescent="0.35">
      <c r="A695" t="s">
        <v>241</v>
      </c>
      <c r="B695" t="s">
        <v>1705</v>
      </c>
      <c r="C695" t="s">
        <v>75</v>
      </c>
      <c r="D695" t="s">
        <v>26</v>
      </c>
      <c r="E695" t="s">
        <v>15</v>
      </c>
      <c r="F695" t="s">
        <v>27</v>
      </c>
      <c r="G695" t="s">
        <v>50</v>
      </c>
      <c r="H695">
        <v>64</v>
      </c>
      <c r="I695" s="1">
        <v>44009</v>
      </c>
      <c r="J695" s="9">
        <f>DAY(TBL_Employees[[#This Row],[Hire Date]])</f>
        <v>27</v>
      </c>
      <c r="K695" s="9">
        <f>MONTH(TBL_Employees[[#This Row],[Hire Date]])</f>
        <v>6</v>
      </c>
      <c r="L695" s="9" t="str">
        <f>UPPER(TEXT(DATE(2025,TBL_Employees[[#This Row],[Month]],1), "mmm"))</f>
        <v>JUN</v>
      </c>
      <c r="M695" s="11">
        <f>YEAR(TBL_Employees[[#This Row],[Hire Date]])</f>
        <v>2020</v>
      </c>
      <c r="N695" s="2">
        <v>40316</v>
      </c>
      <c r="O695" s="2" t="str">
        <f>IF(TBL_Employees[[#This Row],[ Annual Salary]]&lt;70000,"Low Income",IF(AND(TBL_Employees[[#This Row],[ Annual Salary]]&gt;=70000,TBL_Employees[[#This Row],[ Annual Salary]]&lt;=140000),"Middle Income","High Income" ))</f>
        <v>Low Income</v>
      </c>
      <c r="P695" s="3">
        <v>0</v>
      </c>
      <c r="Q695" s="13">
        <f>TBL_Employees[[#This Row],[Bonus %]]*TBL_Employees[[#This Row],[ Annual Salary]]</f>
        <v>0</v>
      </c>
      <c r="R695" t="s">
        <v>51</v>
      </c>
      <c r="S695" t="s">
        <v>80</v>
      </c>
      <c r="T695" s="1" t="s">
        <v>20</v>
      </c>
      <c r="U695" t="str">
        <f>IF(TBL_Employees[[#This Row],[Exit Date]]="","Employed","Resign")</f>
        <v>Employed</v>
      </c>
    </row>
    <row r="696" spans="1:21" x14ac:dyDescent="0.35">
      <c r="A696" t="s">
        <v>222</v>
      </c>
      <c r="B696" t="s">
        <v>1706</v>
      </c>
      <c r="C696" t="s">
        <v>61</v>
      </c>
      <c r="D696" t="s">
        <v>26</v>
      </c>
      <c r="E696" t="s">
        <v>15</v>
      </c>
      <c r="F696" t="s">
        <v>16</v>
      </c>
      <c r="G696" t="s">
        <v>23</v>
      </c>
      <c r="H696">
        <v>55</v>
      </c>
      <c r="I696" s="1">
        <v>38391</v>
      </c>
      <c r="J696" s="9">
        <f>DAY(TBL_Employees[[#This Row],[Hire Date]])</f>
        <v>8</v>
      </c>
      <c r="K696" s="9">
        <f>MONTH(TBL_Employees[[#This Row],[Hire Date]])</f>
        <v>2</v>
      </c>
      <c r="L696" s="9" t="str">
        <f>UPPER(TEXT(DATE(2025,TBL_Employees[[#This Row],[Month]],1), "mmm"))</f>
        <v>FEB</v>
      </c>
      <c r="M696" s="11">
        <f>YEAR(TBL_Employees[[#This Row],[Hire Date]])</f>
        <v>2005</v>
      </c>
      <c r="N696" s="2">
        <v>115145</v>
      </c>
      <c r="O696" s="2" t="str">
        <f>IF(TBL_Employees[[#This Row],[ Annual Salary]]&lt;70000,"Low Income",IF(AND(TBL_Employees[[#This Row],[ Annual Salary]]&gt;=70000,TBL_Employees[[#This Row],[ Annual Salary]]&lt;=140000),"Middle Income","High Income" ))</f>
        <v>Middle Income</v>
      </c>
      <c r="P696" s="3">
        <v>0.05</v>
      </c>
      <c r="Q696" s="13">
        <f>TBL_Employees[[#This Row],[Bonus %]]*TBL_Employees[[#This Row],[ Annual Salary]]</f>
        <v>5757.25</v>
      </c>
      <c r="R696" t="s">
        <v>32</v>
      </c>
      <c r="S696" t="s">
        <v>79</v>
      </c>
      <c r="T696" s="1" t="s">
        <v>20</v>
      </c>
      <c r="U696" t="str">
        <f>IF(TBL_Employees[[#This Row],[Exit Date]]="","Employed","Resign")</f>
        <v>Employed</v>
      </c>
    </row>
    <row r="697" spans="1:21" x14ac:dyDescent="0.35">
      <c r="A697" t="s">
        <v>1707</v>
      </c>
      <c r="B697" t="s">
        <v>1708</v>
      </c>
      <c r="C697" t="s">
        <v>37</v>
      </c>
      <c r="D697" t="s">
        <v>26</v>
      </c>
      <c r="E697" t="s">
        <v>35</v>
      </c>
      <c r="F697" t="s">
        <v>16</v>
      </c>
      <c r="G697" t="s">
        <v>50</v>
      </c>
      <c r="H697">
        <v>43</v>
      </c>
      <c r="I697" s="1">
        <v>39885</v>
      </c>
      <c r="J697" s="9">
        <f>DAY(TBL_Employees[[#This Row],[Hire Date]])</f>
        <v>13</v>
      </c>
      <c r="K697" s="9">
        <f>MONTH(TBL_Employees[[#This Row],[Hire Date]])</f>
        <v>3</v>
      </c>
      <c r="L697" s="9" t="str">
        <f>UPPER(TEXT(DATE(2025,TBL_Employees[[#This Row],[Month]],1), "mmm"))</f>
        <v>MAR</v>
      </c>
      <c r="M697" s="11">
        <f>YEAR(TBL_Employees[[#This Row],[Hire Date]])</f>
        <v>2009</v>
      </c>
      <c r="N697" s="2">
        <v>62335</v>
      </c>
      <c r="O697" s="2" t="str">
        <f>IF(TBL_Employees[[#This Row],[ Annual Salary]]&lt;70000,"Low Income",IF(AND(TBL_Employees[[#This Row],[ Annual Salary]]&gt;=70000,TBL_Employees[[#This Row],[ Annual Salary]]&lt;=140000),"Middle Income","High Income" ))</f>
        <v>Low Income</v>
      </c>
      <c r="P697" s="3">
        <v>0</v>
      </c>
      <c r="Q697" s="13">
        <f>TBL_Employees[[#This Row],[Bonus %]]*TBL_Employees[[#This Row],[ Annual Salary]]</f>
        <v>0</v>
      </c>
      <c r="R697" t="s">
        <v>51</v>
      </c>
      <c r="S697" t="s">
        <v>80</v>
      </c>
      <c r="T697" s="1" t="s">
        <v>20</v>
      </c>
      <c r="U697" t="str">
        <f>IF(TBL_Employees[[#This Row],[Exit Date]]="","Employed","Resign")</f>
        <v>Employed</v>
      </c>
    </row>
    <row r="698" spans="1:21" x14ac:dyDescent="0.35">
      <c r="A698" t="s">
        <v>1114</v>
      </c>
      <c r="B698" t="s">
        <v>1712</v>
      </c>
      <c r="C698" t="s">
        <v>54</v>
      </c>
      <c r="D698" t="s">
        <v>26</v>
      </c>
      <c r="E698" t="s">
        <v>35</v>
      </c>
      <c r="F698" t="s">
        <v>16</v>
      </c>
      <c r="G698" t="s">
        <v>23</v>
      </c>
      <c r="H698">
        <v>45</v>
      </c>
      <c r="I698" s="1">
        <v>37445</v>
      </c>
      <c r="J698" s="9">
        <f>DAY(TBL_Employees[[#This Row],[Hire Date]])</f>
        <v>8</v>
      </c>
      <c r="K698" s="9">
        <f>MONTH(TBL_Employees[[#This Row],[Hire Date]])</f>
        <v>7</v>
      </c>
      <c r="L698" s="9" t="str">
        <f>UPPER(TEXT(DATE(2025,TBL_Employees[[#This Row],[Month]],1), "mmm"))</f>
        <v>JUL</v>
      </c>
      <c r="M698" s="11">
        <f>YEAR(TBL_Employees[[#This Row],[Hire Date]])</f>
        <v>2002</v>
      </c>
      <c r="N698" s="2">
        <v>92655</v>
      </c>
      <c r="O698" s="2" t="str">
        <f>IF(TBL_Employees[[#This Row],[ Annual Salary]]&lt;70000,"Low Income",IF(AND(TBL_Employees[[#This Row],[ Annual Salary]]&gt;=70000,TBL_Employees[[#This Row],[ Annual Salary]]&lt;=140000),"Middle Income","High Income" ))</f>
        <v>Middle Income</v>
      </c>
      <c r="P698" s="3">
        <v>0</v>
      </c>
      <c r="Q698" s="13">
        <f>TBL_Employees[[#This Row],[Bonus %]]*TBL_Employees[[#This Row],[ Annual Salary]]</f>
        <v>0</v>
      </c>
      <c r="R698" t="s">
        <v>32</v>
      </c>
      <c r="S698" t="s">
        <v>33</v>
      </c>
      <c r="T698" s="1" t="s">
        <v>20</v>
      </c>
      <c r="U698" t="str">
        <f>IF(TBL_Employees[[#This Row],[Exit Date]]="","Employed","Resign")</f>
        <v>Employed</v>
      </c>
    </row>
    <row r="699" spans="1:21" x14ac:dyDescent="0.35">
      <c r="A699" t="s">
        <v>334</v>
      </c>
      <c r="B699" t="s">
        <v>1714</v>
      </c>
      <c r="C699" t="s">
        <v>25</v>
      </c>
      <c r="D699" t="s">
        <v>26</v>
      </c>
      <c r="E699" t="s">
        <v>43</v>
      </c>
      <c r="F699" t="s">
        <v>16</v>
      </c>
      <c r="G699" t="s">
        <v>17</v>
      </c>
      <c r="H699">
        <v>61</v>
      </c>
      <c r="I699" s="1">
        <v>38392</v>
      </c>
      <c r="J699" s="9">
        <f>DAY(TBL_Employees[[#This Row],[Hire Date]])</f>
        <v>9</v>
      </c>
      <c r="K699" s="9">
        <f>MONTH(TBL_Employees[[#This Row],[Hire Date]])</f>
        <v>2</v>
      </c>
      <c r="L699" s="9" t="str">
        <f>UPPER(TEXT(DATE(2025,TBL_Employees[[#This Row],[Month]],1), "mmm"))</f>
        <v>FEB</v>
      </c>
      <c r="M699" s="11">
        <f>YEAR(TBL_Employees[[#This Row],[Hire Date]])</f>
        <v>2005</v>
      </c>
      <c r="N699" s="2">
        <v>64462</v>
      </c>
      <c r="O699" s="2" t="str">
        <f>IF(TBL_Employees[[#This Row],[ Annual Salary]]&lt;70000,"Low Income",IF(AND(TBL_Employees[[#This Row],[ Annual Salary]]&gt;=70000,TBL_Employees[[#This Row],[ Annual Salary]]&lt;=140000),"Middle Income","High Income" ))</f>
        <v>Low Income</v>
      </c>
      <c r="P699" s="3">
        <v>0</v>
      </c>
      <c r="Q699" s="13">
        <f>TBL_Employees[[#This Row],[Bonus %]]*TBL_Employees[[#This Row],[ Annual Salary]]</f>
        <v>0</v>
      </c>
      <c r="R699" t="s">
        <v>18</v>
      </c>
      <c r="S699" t="s">
        <v>19</v>
      </c>
      <c r="T699" s="1" t="s">
        <v>20</v>
      </c>
      <c r="U699" t="str">
        <f>IF(TBL_Employees[[#This Row],[Exit Date]]="","Employed","Resign")</f>
        <v>Employed</v>
      </c>
    </row>
    <row r="700" spans="1:21" x14ac:dyDescent="0.35">
      <c r="A700" t="s">
        <v>349</v>
      </c>
      <c r="B700" t="s">
        <v>1720</v>
      </c>
      <c r="C700" t="s">
        <v>97</v>
      </c>
      <c r="D700" t="s">
        <v>26</v>
      </c>
      <c r="E700" t="s">
        <v>35</v>
      </c>
      <c r="F700" t="s">
        <v>16</v>
      </c>
      <c r="G700" t="s">
        <v>17</v>
      </c>
      <c r="H700">
        <v>57</v>
      </c>
      <c r="I700" s="1">
        <v>35113</v>
      </c>
      <c r="J700" s="9">
        <f>DAY(TBL_Employees[[#This Row],[Hire Date]])</f>
        <v>18</v>
      </c>
      <c r="K700" s="9">
        <f>MONTH(TBL_Employees[[#This Row],[Hire Date]])</f>
        <v>2</v>
      </c>
      <c r="L700" s="9" t="str">
        <f>UPPER(TEXT(DATE(2025,TBL_Employees[[#This Row],[Month]],1), "mmm"))</f>
        <v>FEB</v>
      </c>
      <c r="M700" s="11">
        <f>YEAR(TBL_Employees[[#This Row],[Hire Date]])</f>
        <v>1996</v>
      </c>
      <c r="N700" s="2">
        <v>75354</v>
      </c>
      <c r="O700" s="2" t="str">
        <f>IF(TBL_Employees[[#This Row],[ Annual Salary]]&lt;70000,"Low Income",IF(AND(TBL_Employees[[#This Row],[ Annual Salary]]&gt;=70000,TBL_Employees[[#This Row],[ Annual Salary]]&lt;=140000),"Middle Income","High Income" ))</f>
        <v>Middle Income</v>
      </c>
      <c r="P700" s="3">
        <v>0</v>
      </c>
      <c r="Q700" s="13">
        <f>TBL_Employees[[#This Row],[Bonus %]]*TBL_Employees[[#This Row],[ Annual Salary]]</f>
        <v>0</v>
      </c>
      <c r="R700" t="s">
        <v>18</v>
      </c>
      <c r="S700" t="s">
        <v>24</v>
      </c>
      <c r="T700" s="1">
        <v>35413</v>
      </c>
      <c r="U700" t="str">
        <f>IF(TBL_Employees[[#This Row],[Exit Date]]="","Employed","Resign")</f>
        <v>Resign</v>
      </c>
    </row>
    <row r="701" spans="1:21" x14ac:dyDescent="0.35">
      <c r="A701" t="s">
        <v>1734</v>
      </c>
      <c r="B701" t="s">
        <v>1735</v>
      </c>
      <c r="C701" t="s">
        <v>37</v>
      </c>
      <c r="D701" t="s">
        <v>26</v>
      </c>
      <c r="E701" t="s">
        <v>35</v>
      </c>
      <c r="F701" t="s">
        <v>16</v>
      </c>
      <c r="G701" t="s">
        <v>23</v>
      </c>
      <c r="H701">
        <v>50</v>
      </c>
      <c r="I701" s="1">
        <v>44445</v>
      </c>
      <c r="J701" s="9">
        <f>DAY(TBL_Employees[[#This Row],[Hire Date]])</f>
        <v>6</v>
      </c>
      <c r="K701" s="9">
        <f>MONTH(TBL_Employees[[#This Row],[Hire Date]])</f>
        <v>9</v>
      </c>
      <c r="L701" s="9" t="str">
        <f>UPPER(TEXT(DATE(2025,TBL_Employees[[#This Row],[Month]],1), "mmm"))</f>
        <v>SEP</v>
      </c>
      <c r="M701" s="11">
        <f>YEAR(TBL_Employees[[#This Row],[Hire Date]])</f>
        <v>2021</v>
      </c>
      <c r="N701" s="2">
        <v>83418</v>
      </c>
      <c r="O701" s="2" t="str">
        <f>IF(TBL_Employees[[#This Row],[ Annual Salary]]&lt;70000,"Low Income",IF(AND(TBL_Employees[[#This Row],[ Annual Salary]]&gt;=70000,TBL_Employees[[#This Row],[ Annual Salary]]&lt;=140000),"Middle Income","High Income" ))</f>
        <v>Middle Income</v>
      </c>
      <c r="P701" s="3">
        <v>0</v>
      </c>
      <c r="Q701" s="13">
        <f>TBL_Employees[[#This Row],[Bonus %]]*TBL_Employees[[#This Row],[ Annual Salary]]</f>
        <v>0</v>
      </c>
      <c r="R701" t="s">
        <v>32</v>
      </c>
      <c r="S701" t="s">
        <v>73</v>
      </c>
      <c r="T701" s="1" t="s">
        <v>20</v>
      </c>
      <c r="U701" t="str">
        <f>IF(TBL_Employees[[#This Row],[Exit Date]]="","Employed","Resign")</f>
        <v>Employed</v>
      </c>
    </row>
    <row r="702" spans="1:21" x14ac:dyDescent="0.35">
      <c r="A702" t="s">
        <v>1736</v>
      </c>
      <c r="B702" t="s">
        <v>1737</v>
      </c>
      <c r="C702" t="s">
        <v>87</v>
      </c>
      <c r="D702" t="s">
        <v>26</v>
      </c>
      <c r="E702" t="s">
        <v>43</v>
      </c>
      <c r="F702" t="s">
        <v>16</v>
      </c>
      <c r="G702" t="s">
        <v>17</v>
      </c>
      <c r="H702">
        <v>45</v>
      </c>
      <c r="I702" s="1">
        <v>43042</v>
      </c>
      <c r="J702" s="9">
        <f>DAY(TBL_Employees[[#This Row],[Hire Date]])</f>
        <v>3</v>
      </c>
      <c r="K702" s="9">
        <f>MONTH(TBL_Employees[[#This Row],[Hire Date]])</f>
        <v>11</v>
      </c>
      <c r="L702" s="9" t="str">
        <f>UPPER(TEXT(DATE(2025,TBL_Employees[[#This Row],[Month]],1), "mmm"))</f>
        <v>NOV</v>
      </c>
      <c r="M702" s="11">
        <f>YEAR(TBL_Employees[[#This Row],[Hire Date]])</f>
        <v>2017</v>
      </c>
      <c r="N702" s="2">
        <v>66660</v>
      </c>
      <c r="O702" s="2" t="str">
        <f>IF(TBL_Employees[[#This Row],[ Annual Salary]]&lt;70000,"Low Income",IF(AND(TBL_Employees[[#This Row],[ Annual Salary]]&gt;=70000,TBL_Employees[[#This Row],[ Annual Salary]]&lt;=140000),"Middle Income","High Income" ))</f>
        <v>Low Income</v>
      </c>
      <c r="P702" s="3">
        <v>0</v>
      </c>
      <c r="Q702" s="13">
        <f>TBL_Employees[[#This Row],[Bonus %]]*TBL_Employees[[#This Row],[ Annual Salary]]</f>
        <v>0</v>
      </c>
      <c r="R702" t="s">
        <v>18</v>
      </c>
      <c r="S702" t="s">
        <v>24</v>
      </c>
      <c r="T702" s="1" t="s">
        <v>20</v>
      </c>
      <c r="U702" t="str">
        <f>IF(TBL_Employees[[#This Row],[Exit Date]]="","Employed","Resign")</f>
        <v>Employed</v>
      </c>
    </row>
    <row r="703" spans="1:21" x14ac:dyDescent="0.35">
      <c r="A703" t="s">
        <v>1746</v>
      </c>
      <c r="B703" t="s">
        <v>1747</v>
      </c>
      <c r="C703" t="s">
        <v>13</v>
      </c>
      <c r="D703" t="s">
        <v>26</v>
      </c>
      <c r="E703" t="s">
        <v>15</v>
      </c>
      <c r="F703" t="s">
        <v>27</v>
      </c>
      <c r="G703" t="s">
        <v>50</v>
      </c>
      <c r="H703">
        <v>42</v>
      </c>
      <c r="I703" s="1">
        <v>40511</v>
      </c>
      <c r="J703" s="9">
        <f>DAY(TBL_Employees[[#This Row],[Hire Date]])</f>
        <v>29</v>
      </c>
      <c r="K703" s="9">
        <f>MONTH(TBL_Employees[[#This Row],[Hire Date]])</f>
        <v>11</v>
      </c>
      <c r="L703" s="9" t="str">
        <f>UPPER(TEXT(DATE(2025,TBL_Employees[[#This Row],[Month]],1), "mmm"))</f>
        <v>NOV</v>
      </c>
      <c r="M703" s="11">
        <f>YEAR(TBL_Employees[[#This Row],[Hire Date]])</f>
        <v>2010</v>
      </c>
      <c r="N703" s="2">
        <v>186725</v>
      </c>
      <c r="O703" s="2" t="str">
        <f>IF(TBL_Employees[[#This Row],[ Annual Salary]]&lt;70000,"Low Income",IF(AND(TBL_Employees[[#This Row],[ Annual Salary]]&gt;=70000,TBL_Employees[[#This Row],[ Annual Salary]]&lt;=140000),"Middle Income","High Income" ))</f>
        <v>High Income</v>
      </c>
      <c r="P703" s="3">
        <v>0.32</v>
      </c>
      <c r="Q703" s="13">
        <f>TBL_Employees[[#This Row],[Bonus %]]*TBL_Employees[[#This Row],[ Annual Salary]]</f>
        <v>59752</v>
      </c>
      <c r="R703" t="s">
        <v>51</v>
      </c>
      <c r="S703" t="s">
        <v>80</v>
      </c>
      <c r="T703" s="1" t="s">
        <v>20</v>
      </c>
      <c r="U703" t="str">
        <f>IF(TBL_Employees[[#This Row],[Exit Date]]="","Employed","Resign")</f>
        <v>Employed</v>
      </c>
    </row>
    <row r="704" spans="1:21" x14ac:dyDescent="0.35">
      <c r="A704" t="s">
        <v>267</v>
      </c>
      <c r="B704" t="s">
        <v>1756</v>
      </c>
      <c r="C704" t="s">
        <v>70</v>
      </c>
      <c r="D704" t="s">
        <v>26</v>
      </c>
      <c r="E704" t="s">
        <v>43</v>
      </c>
      <c r="F704" t="s">
        <v>16</v>
      </c>
      <c r="G704" t="s">
        <v>23</v>
      </c>
      <c r="H704">
        <v>45</v>
      </c>
      <c r="I704" s="1">
        <v>39069</v>
      </c>
      <c r="J704" s="9">
        <f>DAY(TBL_Employees[[#This Row],[Hire Date]])</f>
        <v>18</v>
      </c>
      <c r="K704" s="9">
        <f>MONTH(TBL_Employees[[#This Row],[Hire Date]])</f>
        <v>12</v>
      </c>
      <c r="L704" s="9" t="str">
        <f>UPPER(TEXT(DATE(2025,TBL_Employees[[#This Row],[Month]],1), "mmm"))</f>
        <v>DEC</v>
      </c>
      <c r="M704" s="11">
        <f>YEAR(TBL_Employees[[#This Row],[Hire Date]])</f>
        <v>2006</v>
      </c>
      <c r="N704" s="2">
        <v>68337</v>
      </c>
      <c r="O704" s="2" t="str">
        <f>IF(TBL_Employees[[#This Row],[ Annual Salary]]&lt;70000,"Low Income",IF(AND(TBL_Employees[[#This Row],[ Annual Salary]]&gt;=70000,TBL_Employees[[#This Row],[ Annual Salary]]&lt;=140000),"Middle Income","High Income" ))</f>
        <v>Low Income</v>
      </c>
      <c r="P704" s="3">
        <v>0</v>
      </c>
      <c r="Q704" s="13">
        <f>TBL_Employees[[#This Row],[Bonus %]]*TBL_Employees[[#This Row],[ Annual Salary]]</f>
        <v>0</v>
      </c>
      <c r="R704" t="s">
        <v>32</v>
      </c>
      <c r="S704" t="s">
        <v>79</v>
      </c>
      <c r="T704" s="1" t="s">
        <v>20</v>
      </c>
      <c r="U704" t="str">
        <f>IF(TBL_Employees[[#This Row],[Exit Date]]="","Employed","Resign")</f>
        <v>Employed</v>
      </c>
    </row>
    <row r="705" spans="1:21" x14ac:dyDescent="0.35">
      <c r="A705" t="s">
        <v>1758</v>
      </c>
      <c r="B705" t="s">
        <v>1759</v>
      </c>
      <c r="C705" t="s">
        <v>90</v>
      </c>
      <c r="D705" t="s">
        <v>26</v>
      </c>
      <c r="E705" t="s">
        <v>43</v>
      </c>
      <c r="F705" t="s">
        <v>16</v>
      </c>
      <c r="G705" t="s">
        <v>17</v>
      </c>
      <c r="H705">
        <v>26</v>
      </c>
      <c r="I705" s="1">
        <v>44266</v>
      </c>
      <c r="J705" s="9">
        <f>DAY(TBL_Employees[[#This Row],[Hire Date]])</f>
        <v>11</v>
      </c>
      <c r="K705" s="9">
        <f>MONTH(TBL_Employees[[#This Row],[Hire Date]])</f>
        <v>3</v>
      </c>
      <c r="L705" s="9" t="str">
        <f>UPPER(TEXT(DATE(2025,TBL_Employees[[#This Row],[Month]],1), "mmm"))</f>
        <v>MAR</v>
      </c>
      <c r="M705" s="11">
        <f>YEAR(TBL_Employees[[#This Row],[Hire Date]])</f>
        <v>2021</v>
      </c>
      <c r="N705" s="2">
        <v>74170</v>
      </c>
      <c r="O705" s="2" t="str">
        <f>IF(TBL_Employees[[#This Row],[ Annual Salary]]&lt;70000,"Low Income",IF(AND(TBL_Employees[[#This Row],[ Annual Salary]]&gt;=70000,TBL_Employees[[#This Row],[ Annual Salary]]&lt;=140000),"Middle Income","High Income" ))</f>
        <v>Middle Income</v>
      </c>
      <c r="P705" s="3">
        <v>0</v>
      </c>
      <c r="Q705" s="13">
        <f>TBL_Employees[[#This Row],[Bonus %]]*TBL_Employees[[#This Row],[ Annual Salary]]</f>
        <v>0</v>
      </c>
      <c r="R705" t="s">
        <v>18</v>
      </c>
      <c r="S705" t="s">
        <v>24</v>
      </c>
      <c r="T705" s="1" t="s">
        <v>20</v>
      </c>
      <c r="U705" t="str">
        <f>IF(TBL_Employees[[#This Row],[Exit Date]]="","Employed","Resign")</f>
        <v>Employed</v>
      </c>
    </row>
    <row r="706" spans="1:21" x14ac:dyDescent="0.35">
      <c r="A706" t="s">
        <v>47</v>
      </c>
      <c r="B706" t="s">
        <v>1762</v>
      </c>
      <c r="C706" t="s">
        <v>61</v>
      </c>
      <c r="D706" t="s">
        <v>26</v>
      </c>
      <c r="E706" t="s">
        <v>43</v>
      </c>
      <c r="F706" t="s">
        <v>16</v>
      </c>
      <c r="G706" t="s">
        <v>17</v>
      </c>
      <c r="H706">
        <v>51</v>
      </c>
      <c r="I706" s="1">
        <v>43903</v>
      </c>
      <c r="J706" s="9">
        <f>DAY(TBL_Employees[[#This Row],[Hire Date]])</f>
        <v>13</v>
      </c>
      <c r="K706" s="9">
        <f>MONTH(TBL_Employees[[#This Row],[Hire Date]])</f>
        <v>3</v>
      </c>
      <c r="L706" s="9" t="str">
        <f>UPPER(TEXT(DATE(2025,TBL_Employees[[#This Row],[Month]],1), "mmm"))</f>
        <v>MAR</v>
      </c>
      <c r="M706" s="11">
        <f>YEAR(TBL_Employees[[#This Row],[Hire Date]])</f>
        <v>2020</v>
      </c>
      <c r="N706" s="2">
        <v>107195</v>
      </c>
      <c r="O706" s="2" t="str">
        <f>IF(TBL_Employees[[#This Row],[ Annual Salary]]&lt;70000,"Low Income",IF(AND(TBL_Employees[[#This Row],[ Annual Salary]]&gt;=70000,TBL_Employees[[#This Row],[ Annual Salary]]&lt;=140000),"Middle Income","High Income" ))</f>
        <v>Middle Income</v>
      </c>
      <c r="P706" s="3">
        <v>0.09</v>
      </c>
      <c r="Q706" s="13">
        <f>TBL_Employees[[#This Row],[Bonus %]]*TBL_Employees[[#This Row],[ Annual Salary]]</f>
        <v>9647.5499999999993</v>
      </c>
      <c r="R706" t="s">
        <v>18</v>
      </c>
      <c r="S706" t="s">
        <v>24</v>
      </c>
      <c r="T706" s="1" t="s">
        <v>20</v>
      </c>
      <c r="U706" t="str">
        <f>IF(TBL_Employees[[#This Row],[Exit Date]]="","Employed","Resign")</f>
        <v>Employed</v>
      </c>
    </row>
    <row r="707" spans="1:21" x14ac:dyDescent="0.35">
      <c r="A707" t="s">
        <v>1769</v>
      </c>
      <c r="B707" t="s">
        <v>1770</v>
      </c>
      <c r="C707" t="s">
        <v>81</v>
      </c>
      <c r="D707" t="s">
        <v>26</v>
      </c>
      <c r="E707" t="s">
        <v>35</v>
      </c>
      <c r="F707" t="s">
        <v>27</v>
      </c>
      <c r="G707" t="s">
        <v>23</v>
      </c>
      <c r="H707">
        <v>45</v>
      </c>
      <c r="I707" s="1">
        <v>40253</v>
      </c>
      <c r="J707" s="9">
        <f>DAY(TBL_Employees[[#This Row],[Hire Date]])</f>
        <v>16</v>
      </c>
      <c r="K707" s="9">
        <f>MONTH(TBL_Employees[[#This Row],[Hire Date]])</f>
        <v>3</v>
      </c>
      <c r="L707" s="9" t="str">
        <f>UPPER(TEXT(DATE(2025,TBL_Employees[[#This Row],[Month]],1), "mmm"))</f>
        <v>MAR</v>
      </c>
      <c r="M707" s="11">
        <f>YEAR(TBL_Employees[[#This Row],[Hire Date]])</f>
        <v>2010</v>
      </c>
      <c r="N707" s="2">
        <v>88182</v>
      </c>
      <c r="O707" s="2" t="str">
        <f>IF(TBL_Employees[[#This Row],[ Annual Salary]]&lt;70000,"Low Income",IF(AND(TBL_Employees[[#This Row],[ Annual Salary]]&gt;=70000,TBL_Employees[[#This Row],[ Annual Salary]]&lt;=140000),"Middle Income","High Income" ))</f>
        <v>Middle Income</v>
      </c>
      <c r="P707" s="3">
        <v>0</v>
      </c>
      <c r="Q707" s="13">
        <f>TBL_Employees[[#This Row],[Bonus %]]*TBL_Employees[[#This Row],[ Annual Salary]]</f>
        <v>0</v>
      </c>
      <c r="R707" t="s">
        <v>32</v>
      </c>
      <c r="S707" t="s">
        <v>33</v>
      </c>
      <c r="T707" s="1" t="s">
        <v>20</v>
      </c>
      <c r="U707" t="str">
        <f>IF(TBL_Employees[[#This Row],[Exit Date]]="","Employed","Resign")</f>
        <v>Employed</v>
      </c>
    </row>
    <row r="708" spans="1:21" x14ac:dyDescent="0.35">
      <c r="A708" t="s">
        <v>162</v>
      </c>
      <c r="B708" t="s">
        <v>1771</v>
      </c>
      <c r="C708" t="s">
        <v>25</v>
      </c>
      <c r="D708" t="s">
        <v>26</v>
      </c>
      <c r="E708" t="s">
        <v>43</v>
      </c>
      <c r="F708" t="s">
        <v>27</v>
      </c>
      <c r="G708" t="s">
        <v>17</v>
      </c>
      <c r="H708">
        <v>61</v>
      </c>
      <c r="I708" s="1">
        <v>43703</v>
      </c>
      <c r="J708" s="9">
        <f>DAY(TBL_Employees[[#This Row],[Hire Date]])</f>
        <v>26</v>
      </c>
      <c r="K708" s="9">
        <f>MONTH(TBL_Employees[[#This Row],[Hire Date]])</f>
        <v>8</v>
      </c>
      <c r="L708" s="9" t="str">
        <f>UPPER(TEXT(DATE(2025,TBL_Employees[[#This Row],[Month]],1), "mmm"))</f>
        <v>AUG</v>
      </c>
      <c r="M708" s="11">
        <f>YEAR(TBL_Employees[[#This Row],[Hire Date]])</f>
        <v>2019</v>
      </c>
      <c r="N708" s="2">
        <v>75780</v>
      </c>
      <c r="O708" s="2" t="str">
        <f>IF(TBL_Employees[[#This Row],[ Annual Salary]]&lt;70000,"Low Income",IF(AND(TBL_Employees[[#This Row],[ Annual Salary]]&gt;=70000,TBL_Employees[[#This Row],[ Annual Salary]]&lt;=140000),"Middle Income","High Income" ))</f>
        <v>Middle Income</v>
      </c>
      <c r="P708" s="3">
        <v>0</v>
      </c>
      <c r="Q708" s="13">
        <f>TBL_Employees[[#This Row],[Bonus %]]*TBL_Employees[[#This Row],[ Annual Salary]]</f>
        <v>0</v>
      </c>
      <c r="R708" t="s">
        <v>18</v>
      </c>
      <c r="S708" t="s">
        <v>62</v>
      </c>
      <c r="T708" s="1" t="s">
        <v>20</v>
      </c>
      <c r="U708" t="str">
        <f>IF(TBL_Employees[[#This Row],[Exit Date]]="","Employed","Resign")</f>
        <v>Employed</v>
      </c>
    </row>
    <row r="709" spans="1:21" x14ac:dyDescent="0.35">
      <c r="A709" t="s">
        <v>1776</v>
      </c>
      <c r="B709" t="s">
        <v>1777</v>
      </c>
      <c r="C709" t="s">
        <v>37</v>
      </c>
      <c r="D709" t="s">
        <v>26</v>
      </c>
      <c r="E709" t="s">
        <v>31</v>
      </c>
      <c r="F709" t="s">
        <v>27</v>
      </c>
      <c r="G709" t="s">
        <v>50</v>
      </c>
      <c r="H709">
        <v>30</v>
      </c>
      <c r="I709" s="1">
        <v>42777</v>
      </c>
      <c r="J709" s="9">
        <f>DAY(TBL_Employees[[#This Row],[Hire Date]])</f>
        <v>11</v>
      </c>
      <c r="K709" s="9">
        <f>MONTH(TBL_Employees[[#This Row],[Hire Date]])</f>
        <v>2</v>
      </c>
      <c r="L709" s="9" t="str">
        <f>UPPER(TEXT(DATE(2025,TBL_Employees[[#This Row],[Month]],1), "mmm"))</f>
        <v>FEB</v>
      </c>
      <c r="M709" s="11">
        <f>YEAR(TBL_Employees[[#This Row],[Hire Date]])</f>
        <v>2017</v>
      </c>
      <c r="N709" s="2">
        <v>92058</v>
      </c>
      <c r="O709" s="2" t="str">
        <f>IF(TBL_Employees[[#This Row],[ Annual Salary]]&lt;70000,"Low Income",IF(AND(TBL_Employees[[#This Row],[ Annual Salary]]&gt;=70000,TBL_Employees[[#This Row],[ Annual Salary]]&lt;=140000),"Middle Income","High Income" ))</f>
        <v>Middle Income</v>
      </c>
      <c r="P709" s="3">
        <v>0</v>
      </c>
      <c r="Q709" s="13">
        <f>TBL_Employees[[#This Row],[Bonus %]]*TBL_Employees[[#This Row],[ Annual Salary]]</f>
        <v>0</v>
      </c>
      <c r="R709" t="s">
        <v>18</v>
      </c>
      <c r="S709" t="s">
        <v>24</v>
      </c>
      <c r="T709" s="1" t="s">
        <v>20</v>
      </c>
      <c r="U709" t="str">
        <f>IF(TBL_Employees[[#This Row],[Exit Date]]="","Employed","Resign")</f>
        <v>Employed</v>
      </c>
    </row>
    <row r="710" spans="1:21" x14ac:dyDescent="0.35">
      <c r="A710" t="s">
        <v>359</v>
      </c>
      <c r="B710" t="s">
        <v>1785</v>
      </c>
      <c r="C710" t="s">
        <v>70</v>
      </c>
      <c r="D710" t="s">
        <v>26</v>
      </c>
      <c r="E710" t="s">
        <v>31</v>
      </c>
      <c r="F710" t="s">
        <v>27</v>
      </c>
      <c r="G710" t="s">
        <v>46</v>
      </c>
      <c r="H710">
        <v>61</v>
      </c>
      <c r="I710" s="1">
        <v>38013</v>
      </c>
      <c r="J710" s="9">
        <f>DAY(TBL_Employees[[#This Row],[Hire Date]])</f>
        <v>27</v>
      </c>
      <c r="K710" s="9">
        <f>MONTH(TBL_Employees[[#This Row],[Hire Date]])</f>
        <v>1</v>
      </c>
      <c r="L710" s="9" t="str">
        <f>UPPER(TEXT(DATE(2025,TBL_Employees[[#This Row],[Month]],1), "mmm"))</f>
        <v>JAN</v>
      </c>
      <c r="M710" s="11">
        <f>YEAR(TBL_Employees[[#This Row],[Hire Date]])</f>
        <v>2004</v>
      </c>
      <c r="N710" s="2">
        <v>88478</v>
      </c>
      <c r="O710" s="2" t="str">
        <f>IF(TBL_Employees[[#This Row],[ Annual Salary]]&lt;70000,"Low Income",IF(AND(TBL_Employees[[#This Row],[ Annual Salary]]&gt;=70000,TBL_Employees[[#This Row],[ Annual Salary]]&lt;=140000),"Middle Income","High Income" ))</f>
        <v>Middle Income</v>
      </c>
      <c r="P710" s="3">
        <v>0</v>
      </c>
      <c r="Q710" s="13">
        <f>TBL_Employees[[#This Row],[Bonus %]]*TBL_Employees[[#This Row],[ Annual Salary]]</f>
        <v>0</v>
      </c>
      <c r="R710" t="s">
        <v>18</v>
      </c>
      <c r="S710" t="s">
        <v>24</v>
      </c>
      <c r="T710" s="1" t="s">
        <v>20</v>
      </c>
      <c r="U710" t="str">
        <f>IF(TBL_Employees[[#This Row],[Exit Date]]="","Employed","Resign")</f>
        <v>Employed</v>
      </c>
    </row>
    <row r="711" spans="1:21" x14ac:dyDescent="0.35">
      <c r="A711" t="s">
        <v>1786</v>
      </c>
      <c r="B711" t="s">
        <v>1787</v>
      </c>
      <c r="C711" t="s">
        <v>55</v>
      </c>
      <c r="D711" t="s">
        <v>26</v>
      </c>
      <c r="E711" t="s">
        <v>43</v>
      </c>
      <c r="F711" t="s">
        <v>16</v>
      </c>
      <c r="G711" t="s">
        <v>23</v>
      </c>
      <c r="H711">
        <v>48</v>
      </c>
      <c r="I711" s="1">
        <v>41749</v>
      </c>
      <c r="J711" s="9">
        <f>DAY(TBL_Employees[[#This Row],[Hire Date]])</f>
        <v>20</v>
      </c>
      <c r="K711" s="9">
        <f>MONTH(TBL_Employees[[#This Row],[Hire Date]])</f>
        <v>4</v>
      </c>
      <c r="L711" s="9" t="str">
        <f>UPPER(TEXT(DATE(2025,TBL_Employees[[#This Row],[Month]],1), "mmm"))</f>
        <v>APR</v>
      </c>
      <c r="M711" s="11">
        <f>YEAR(TBL_Employees[[#This Row],[Hire Date]])</f>
        <v>2014</v>
      </c>
      <c r="N711" s="2">
        <v>91679</v>
      </c>
      <c r="O711" s="2" t="str">
        <f>IF(TBL_Employees[[#This Row],[ Annual Salary]]&lt;70000,"Low Income",IF(AND(TBL_Employees[[#This Row],[ Annual Salary]]&gt;=70000,TBL_Employees[[#This Row],[ Annual Salary]]&lt;=140000),"Middle Income","High Income" ))</f>
        <v>Middle Income</v>
      </c>
      <c r="P711" s="3">
        <v>7.0000000000000007E-2</v>
      </c>
      <c r="Q711" s="13">
        <f>TBL_Employees[[#This Row],[Bonus %]]*TBL_Employees[[#This Row],[ Annual Salary]]</f>
        <v>6417.5300000000007</v>
      </c>
      <c r="R711" t="s">
        <v>32</v>
      </c>
      <c r="S711" t="s">
        <v>79</v>
      </c>
      <c r="T711" s="1" t="s">
        <v>20</v>
      </c>
      <c r="U711" t="str">
        <f>IF(TBL_Employees[[#This Row],[Exit Date]]="","Employed","Resign")</f>
        <v>Employed</v>
      </c>
    </row>
    <row r="712" spans="1:21" x14ac:dyDescent="0.35">
      <c r="A712" t="s">
        <v>394</v>
      </c>
      <c r="B712" t="s">
        <v>1788</v>
      </c>
      <c r="C712" t="s">
        <v>34</v>
      </c>
      <c r="D712" t="s">
        <v>26</v>
      </c>
      <c r="E712" t="s">
        <v>35</v>
      </c>
      <c r="F712" t="s">
        <v>27</v>
      </c>
      <c r="G712" t="s">
        <v>23</v>
      </c>
      <c r="H712">
        <v>34</v>
      </c>
      <c r="I712" s="1">
        <v>43414</v>
      </c>
      <c r="J712" s="9">
        <f>DAY(TBL_Employees[[#This Row],[Hire Date]])</f>
        <v>10</v>
      </c>
      <c r="K712" s="9">
        <f>MONTH(TBL_Employees[[#This Row],[Hire Date]])</f>
        <v>11</v>
      </c>
      <c r="L712" s="9" t="str">
        <f>UPPER(TEXT(DATE(2025,TBL_Employees[[#This Row],[Month]],1), "mmm"))</f>
        <v>NOV</v>
      </c>
      <c r="M712" s="11">
        <f>YEAR(TBL_Employees[[#This Row],[Hire Date]])</f>
        <v>2018</v>
      </c>
      <c r="N712" s="2">
        <v>61944</v>
      </c>
      <c r="O712" s="2" t="str">
        <f>IF(TBL_Employees[[#This Row],[ Annual Salary]]&lt;70000,"Low Income",IF(AND(TBL_Employees[[#This Row],[ Annual Salary]]&gt;=70000,TBL_Employees[[#This Row],[ Annual Salary]]&lt;=140000),"Middle Income","High Income" ))</f>
        <v>Low Income</v>
      </c>
      <c r="P712" s="3">
        <v>0</v>
      </c>
      <c r="Q712" s="13">
        <f>TBL_Employees[[#This Row],[Bonus %]]*TBL_Employees[[#This Row],[ Annual Salary]]</f>
        <v>0</v>
      </c>
      <c r="R712" t="s">
        <v>32</v>
      </c>
      <c r="S712" t="s">
        <v>73</v>
      </c>
      <c r="T712" s="1" t="s">
        <v>20</v>
      </c>
      <c r="U712" t="str">
        <f>IF(TBL_Employees[[#This Row],[Exit Date]]="","Employed","Resign")</f>
        <v>Employed</v>
      </c>
    </row>
    <row r="713" spans="1:21" x14ac:dyDescent="0.35">
      <c r="A713" t="s">
        <v>1803</v>
      </c>
      <c r="B713" t="s">
        <v>1804</v>
      </c>
      <c r="C713" t="s">
        <v>70</v>
      </c>
      <c r="D713" t="s">
        <v>26</v>
      </c>
      <c r="E713" t="s">
        <v>43</v>
      </c>
      <c r="F713" t="s">
        <v>16</v>
      </c>
      <c r="G713" t="s">
        <v>50</v>
      </c>
      <c r="H713">
        <v>36</v>
      </c>
      <c r="I713" s="1">
        <v>44217</v>
      </c>
      <c r="J713" s="9">
        <f>DAY(TBL_Employees[[#This Row],[Hire Date]])</f>
        <v>21</v>
      </c>
      <c r="K713" s="9">
        <f>MONTH(TBL_Employees[[#This Row],[Hire Date]])</f>
        <v>1</v>
      </c>
      <c r="L713" s="9" t="str">
        <f>UPPER(TEXT(DATE(2025,TBL_Employees[[#This Row],[Month]],1), "mmm"))</f>
        <v>JAN</v>
      </c>
      <c r="M713" s="11">
        <f>YEAR(TBL_Employees[[#This Row],[Hire Date]])</f>
        <v>2021</v>
      </c>
      <c r="N713" s="2">
        <v>90333</v>
      </c>
      <c r="O713" s="2" t="str">
        <f>IF(TBL_Employees[[#This Row],[ Annual Salary]]&lt;70000,"Low Income",IF(AND(TBL_Employees[[#This Row],[ Annual Salary]]&gt;=70000,TBL_Employees[[#This Row],[ Annual Salary]]&lt;=140000),"Middle Income","High Income" ))</f>
        <v>Middle Income</v>
      </c>
      <c r="P713" s="3">
        <v>0</v>
      </c>
      <c r="Q713" s="13">
        <f>TBL_Employees[[#This Row],[Bonus %]]*TBL_Employees[[#This Row],[ Annual Salary]]</f>
        <v>0</v>
      </c>
      <c r="R713" t="s">
        <v>51</v>
      </c>
      <c r="S713" t="s">
        <v>65</v>
      </c>
      <c r="T713" s="1" t="s">
        <v>20</v>
      </c>
      <c r="U713" t="str">
        <f>IF(TBL_Employees[[#This Row],[Exit Date]]="","Employed","Resign")</f>
        <v>Employed</v>
      </c>
    </row>
    <row r="714" spans="1:21" x14ac:dyDescent="0.35">
      <c r="A714" t="s">
        <v>303</v>
      </c>
      <c r="B714" t="s">
        <v>1807</v>
      </c>
      <c r="C714" t="s">
        <v>75</v>
      </c>
      <c r="D714" t="s">
        <v>26</v>
      </c>
      <c r="E714" t="s">
        <v>15</v>
      </c>
      <c r="F714" t="s">
        <v>16</v>
      </c>
      <c r="G714" t="s">
        <v>17</v>
      </c>
      <c r="H714">
        <v>52</v>
      </c>
      <c r="I714" s="1">
        <v>38406</v>
      </c>
      <c r="J714" s="9">
        <f>DAY(TBL_Employees[[#This Row],[Hire Date]])</f>
        <v>23</v>
      </c>
      <c r="K714" s="9">
        <f>MONTH(TBL_Employees[[#This Row],[Hire Date]])</f>
        <v>2</v>
      </c>
      <c r="L714" s="9" t="str">
        <f>UPPER(TEXT(DATE(2025,TBL_Employees[[#This Row],[Month]],1), "mmm"))</f>
        <v>FEB</v>
      </c>
      <c r="M714" s="11">
        <f>YEAR(TBL_Employees[[#This Row],[Hire Date]])</f>
        <v>2005</v>
      </c>
      <c r="N714" s="2">
        <v>45286</v>
      </c>
      <c r="O714" s="2" t="str">
        <f>IF(TBL_Employees[[#This Row],[ Annual Salary]]&lt;70000,"Low Income",IF(AND(TBL_Employees[[#This Row],[ Annual Salary]]&gt;=70000,TBL_Employees[[#This Row],[ Annual Salary]]&lt;=140000),"Middle Income","High Income" ))</f>
        <v>Low Income</v>
      </c>
      <c r="P714" s="3">
        <v>0</v>
      </c>
      <c r="Q714" s="13">
        <f>TBL_Employees[[#This Row],[Bonus %]]*TBL_Employees[[#This Row],[ Annual Salary]]</f>
        <v>0</v>
      </c>
      <c r="R714" t="s">
        <v>18</v>
      </c>
      <c r="S714" t="s">
        <v>19</v>
      </c>
      <c r="T714" s="1" t="s">
        <v>20</v>
      </c>
      <c r="U714" t="str">
        <f>IF(TBL_Employees[[#This Row],[Exit Date]]="","Employed","Resign")</f>
        <v>Employed</v>
      </c>
    </row>
    <row r="715" spans="1:21" x14ac:dyDescent="0.35">
      <c r="A715" t="s">
        <v>40</v>
      </c>
      <c r="B715" t="s">
        <v>1811</v>
      </c>
      <c r="C715" t="s">
        <v>88</v>
      </c>
      <c r="D715" t="s">
        <v>26</v>
      </c>
      <c r="E715" t="s">
        <v>35</v>
      </c>
      <c r="F715" t="s">
        <v>16</v>
      </c>
      <c r="G715" t="s">
        <v>17</v>
      </c>
      <c r="H715">
        <v>36</v>
      </c>
      <c r="I715" s="1">
        <v>40413</v>
      </c>
      <c r="J715" s="9">
        <f>DAY(TBL_Employees[[#This Row],[Hire Date]])</f>
        <v>23</v>
      </c>
      <c r="K715" s="9">
        <f>MONTH(TBL_Employees[[#This Row],[Hire Date]])</f>
        <v>8</v>
      </c>
      <c r="L715" s="9" t="str">
        <f>UPPER(TEXT(DATE(2025,TBL_Employees[[#This Row],[Month]],1), "mmm"))</f>
        <v>AUG</v>
      </c>
      <c r="M715" s="11">
        <f>YEAR(TBL_Employees[[#This Row],[Hire Date]])</f>
        <v>2010</v>
      </c>
      <c r="N715" s="2">
        <v>61310</v>
      </c>
      <c r="O715" s="2" t="str">
        <f>IF(TBL_Employees[[#This Row],[ Annual Salary]]&lt;70000,"Low Income",IF(AND(TBL_Employees[[#This Row],[ Annual Salary]]&gt;=70000,TBL_Employees[[#This Row],[ Annual Salary]]&lt;=140000),"Middle Income","High Income" ))</f>
        <v>Low Income</v>
      </c>
      <c r="P715" s="3">
        <v>0</v>
      </c>
      <c r="Q715" s="13">
        <f>TBL_Employees[[#This Row],[Bonus %]]*TBL_Employees[[#This Row],[ Annual Salary]]</f>
        <v>0</v>
      </c>
      <c r="R715" t="s">
        <v>18</v>
      </c>
      <c r="S715" t="s">
        <v>38</v>
      </c>
      <c r="T715" s="1" t="s">
        <v>20</v>
      </c>
      <c r="U715" t="str">
        <f>IF(TBL_Employees[[#This Row],[Exit Date]]="","Employed","Resign")</f>
        <v>Employed</v>
      </c>
    </row>
    <row r="716" spans="1:21" x14ac:dyDescent="0.35">
      <c r="A716" t="s">
        <v>116</v>
      </c>
      <c r="B716" t="s">
        <v>1620</v>
      </c>
      <c r="C716" t="s">
        <v>97</v>
      </c>
      <c r="D716" t="s">
        <v>26</v>
      </c>
      <c r="E716" t="s">
        <v>15</v>
      </c>
      <c r="F716" t="s">
        <v>27</v>
      </c>
      <c r="G716" t="s">
        <v>23</v>
      </c>
      <c r="H716">
        <v>55</v>
      </c>
      <c r="I716" s="1">
        <v>42683</v>
      </c>
      <c r="J716" s="9">
        <f>DAY(TBL_Employees[[#This Row],[Hire Date]])</f>
        <v>9</v>
      </c>
      <c r="K716" s="9">
        <f>MONTH(TBL_Employees[[#This Row],[Hire Date]])</f>
        <v>11</v>
      </c>
      <c r="L716" s="9" t="str">
        <f>UPPER(TEXT(DATE(2025,TBL_Employees[[#This Row],[Month]],1), "mmm"))</f>
        <v>NOV</v>
      </c>
      <c r="M716" s="11">
        <f>YEAR(TBL_Employees[[#This Row],[Hire Date]])</f>
        <v>2016</v>
      </c>
      <c r="N716" s="2">
        <v>87851</v>
      </c>
      <c r="O716" s="2" t="str">
        <f>IF(TBL_Employees[[#This Row],[ Annual Salary]]&lt;70000,"Low Income",IF(AND(TBL_Employees[[#This Row],[ Annual Salary]]&gt;=70000,TBL_Employees[[#This Row],[ Annual Salary]]&lt;=140000),"Middle Income","High Income" ))</f>
        <v>Middle Income</v>
      </c>
      <c r="P716" s="3">
        <v>0</v>
      </c>
      <c r="Q716" s="13">
        <f>TBL_Employees[[#This Row],[Bonus %]]*TBL_Employees[[#This Row],[ Annual Salary]]</f>
        <v>0</v>
      </c>
      <c r="R716" t="s">
        <v>32</v>
      </c>
      <c r="S716" t="s">
        <v>79</v>
      </c>
      <c r="T716" s="1" t="s">
        <v>20</v>
      </c>
      <c r="U716" t="str">
        <f>IF(TBL_Employees[[#This Row],[Exit Date]]="","Employed","Resign")</f>
        <v>Employed</v>
      </c>
    </row>
    <row r="717" spans="1:21" x14ac:dyDescent="0.35">
      <c r="A717" t="s">
        <v>216</v>
      </c>
      <c r="B717" t="s">
        <v>1817</v>
      </c>
      <c r="C717" t="s">
        <v>87</v>
      </c>
      <c r="D717" t="s">
        <v>26</v>
      </c>
      <c r="E717" t="s">
        <v>43</v>
      </c>
      <c r="F717" t="s">
        <v>16</v>
      </c>
      <c r="G717" t="s">
        <v>23</v>
      </c>
      <c r="H717">
        <v>39</v>
      </c>
      <c r="I717" s="1">
        <v>43943</v>
      </c>
      <c r="J717" s="9">
        <f>DAY(TBL_Employees[[#This Row],[Hire Date]])</f>
        <v>22</v>
      </c>
      <c r="K717" s="9">
        <f>MONTH(TBL_Employees[[#This Row],[Hire Date]])</f>
        <v>4</v>
      </c>
      <c r="L717" s="9" t="str">
        <f>UPPER(TEXT(DATE(2025,TBL_Employees[[#This Row],[Month]],1), "mmm"))</f>
        <v>APR</v>
      </c>
      <c r="M717" s="11">
        <f>YEAR(TBL_Employees[[#This Row],[Hire Date]])</f>
        <v>2020</v>
      </c>
      <c r="N717" s="2">
        <v>90535</v>
      </c>
      <c r="O717" s="2" t="str">
        <f>IF(TBL_Employees[[#This Row],[ Annual Salary]]&lt;70000,"Low Income",IF(AND(TBL_Employees[[#This Row],[ Annual Salary]]&gt;=70000,TBL_Employees[[#This Row],[ Annual Salary]]&lt;=140000),"Middle Income","High Income" ))</f>
        <v>Middle Income</v>
      </c>
      <c r="P717" s="3">
        <v>0</v>
      </c>
      <c r="Q717" s="13">
        <f>TBL_Employees[[#This Row],[Bonus %]]*TBL_Employees[[#This Row],[ Annual Salary]]</f>
        <v>0</v>
      </c>
      <c r="R717" t="s">
        <v>18</v>
      </c>
      <c r="S717" t="s">
        <v>44</v>
      </c>
      <c r="T717" s="1" t="s">
        <v>20</v>
      </c>
      <c r="U717" t="str">
        <f>IF(TBL_Employees[[#This Row],[Exit Date]]="","Employed","Resign")</f>
        <v>Employed</v>
      </c>
    </row>
    <row r="718" spans="1:21" x14ac:dyDescent="0.35">
      <c r="A718" t="s">
        <v>105</v>
      </c>
      <c r="B718" t="s">
        <v>1828</v>
      </c>
      <c r="C718" t="s">
        <v>34</v>
      </c>
      <c r="D718" t="s">
        <v>26</v>
      </c>
      <c r="E718" t="s">
        <v>35</v>
      </c>
      <c r="F718" t="s">
        <v>27</v>
      </c>
      <c r="G718" t="s">
        <v>50</v>
      </c>
      <c r="H718">
        <v>26</v>
      </c>
      <c r="I718" s="1">
        <v>43569</v>
      </c>
      <c r="J718" s="9">
        <f>DAY(TBL_Employees[[#This Row],[Hire Date]])</f>
        <v>14</v>
      </c>
      <c r="K718" s="9">
        <f>MONTH(TBL_Employees[[#This Row],[Hire Date]])</f>
        <v>4</v>
      </c>
      <c r="L718" s="9" t="str">
        <f>UPPER(TEXT(DATE(2025,TBL_Employees[[#This Row],[Month]],1), "mmm"))</f>
        <v>APR</v>
      </c>
      <c r="M718" s="11">
        <f>YEAR(TBL_Employees[[#This Row],[Hire Date]])</f>
        <v>2019</v>
      </c>
      <c r="N718" s="2">
        <v>74467</v>
      </c>
      <c r="O718" s="2" t="str">
        <f>IF(TBL_Employees[[#This Row],[ Annual Salary]]&lt;70000,"Low Income",IF(AND(TBL_Employees[[#This Row],[ Annual Salary]]&gt;=70000,TBL_Employees[[#This Row],[ Annual Salary]]&lt;=140000),"Middle Income","High Income" ))</f>
        <v>Middle Income</v>
      </c>
      <c r="P718" s="3">
        <v>0</v>
      </c>
      <c r="Q718" s="13">
        <f>TBL_Employees[[#This Row],[Bonus %]]*TBL_Employees[[#This Row],[ Annual Salary]]</f>
        <v>0</v>
      </c>
      <c r="R718" t="s">
        <v>18</v>
      </c>
      <c r="S718" t="s">
        <v>28</v>
      </c>
      <c r="T718" s="1">
        <v>44211</v>
      </c>
      <c r="U718" t="str">
        <f>IF(TBL_Employees[[#This Row],[Exit Date]]="","Employed","Resign")</f>
        <v>Resign</v>
      </c>
    </row>
    <row r="719" spans="1:21" x14ac:dyDescent="0.35">
      <c r="A719" t="s">
        <v>1838</v>
      </c>
      <c r="B719" t="s">
        <v>1839</v>
      </c>
      <c r="C719" t="s">
        <v>37</v>
      </c>
      <c r="D719" t="s">
        <v>26</v>
      </c>
      <c r="E719" t="s">
        <v>35</v>
      </c>
      <c r="F719" t="s">
        <v>16</v>
      </c>
      <c r="G719" t="s">
        <v>23</v>
      </c>
      <c r="H719">
        <v>33</v>
      </c>
      <c r="I719" s="1">
        <v>43029</v>
      </c>
      <c r="J719" s="9">
        <f>DAY(TBL_Employees[[#This Row],[Hire Date]])</f>
        <v>21</v>
      </c>
      <c r="K719" s="9">
        <f>MONTH(TBL_Employees[[#This Row],[Hire Date]])</f>
        <v>10</v>
      </c>
      <c r="L719" s="9" t="str">
        <f>UPPER(TEXT(DATE(2025,TBL_Employees[[#This Row],[Month]],1), "mmm"))</f>
        <v>OCT</v>
      </c>
      <c r="M719" s="11">
        <f>YEAR(TBL_Employees[[#This Row],[Hire Date]])</f>
        <v>2017</v>
      </c>
      <c r="N719" s="2">
        <v>69332</v>
      </c>
      <c r="O719" s="2" t="str">
        <f>IF(TBL_Employees[[#This Row],[ Annual Salary]]&lt;70000,"Low Income",IF(AND(TBL_Employees[[#This Row],[ Annual Salary]]&gt;=70000,TBL_Employees[[#This Row],[ Annual Salary]]&lt;=140000),"Middle Income","High Income" ))</f>
        <v>Low Income</v>
      </c>
      <c r="P719" s="3">
        <v>0</v>
      </c>
      <c r="Q719" s="13">
        <f>TBL_Employees[[#This Row],[Bonus %]]*TBL_Employees[[#This Row],[ Annual Salary]]</f>
        <v>0</v>
      </c>
      <c r="R719" t="s">
        <v>18</v>
      </c>
      <c r="S719" t="s">
        <v>28</v>
      </c>
      <c r="T719" s="1" t="s">
        <v>20</v>
      </c>
      <c r="U719" t="str">
        <f>IF(TBL_Employees[[#This Row],[Exit Date]]="","Employed","Resign")</f>
        <v>Employed</v>
      </c>
    </row>
    <row r="720" spans="1:21" x14ac:dyDescent="0.35">
      <c r="A720" t="s">
        <v>1855</v>
      </c>
      <c r="B720" t="s">
        <v>1856</v>
      </c>
      <c r="C720" t="s">
        <v>25</v>
      </c>
      <c r="D720" t="s">
        <v>26</v>
      </c>
      <c r="E720" t="s">
        <v>15</v>
      </c>
      <c r="F720" t="s">
        <v>16</v>
      </c>
      <c r="G720" t="s">
        <v>17</v>
      </c>
      <c r="H720">
        <v>45</v>
      </c>
      <c r="I720" s="1">
        <v>39908</v>
      </c>
      <c r="J720" s="9">
        <f>DAY(TBL_Employees[[#This Row],[Hire Date]])</f>
        <v>5</v>
      </c>
      <c r="K720" s="9">
        <f>MONTH(TBL_Employees[[#This Row],[Hire Date]])</f>
        <v>4</v>
      </c>
      <c r="L720" s="9" t="str">
        <f>UPPER(TEXT(DATE(2025,TBL_Employees[[#This Row],[Month]],1), "mmm"))</f>
        <v>APR</v>
      </c>
      <c r="M720" s="11">
        <f>YEAR(TBL_Employees[[#This Row],[Hire Date]])</f>
        <v>2009</v>
      </c>
      <c r="N720" s="2">
        <v>64505</v>
      </c>
      <c r="O720" s="2" t="str">
        <f>IF(TBL_Employees[[#This Row],[ Annual Salary]]&lt;70000,"Low Income",IF(AND(TBL_Employees[[#This Row],[ Annual Salary]]&gt;=70000,TBL_Employees[[#This Row],[ Annual Salary]]&lt;=140000),"Middle Income","High Income" ))</f>
        <v>Low Income</v>
      </c>
      <c r="P720" s="3">
        <v>0</v>
      </c>
      <c r="Q720" s="13">
        <f>TBL_Employees[[#This Row],[Bonus %]]*TBL_Employees[[#This Row],[ Annual Salary]]</f>
        <v>0</v>
      </c>
      <c r="R720" t="s">
        <v>18</v>
      </c>
      <c r="S720" t="s">
        <v>44</v>
      </c>
      <c r="T720" s="1" t="s">
        <v>20</v>
      </c>
      <c r="U720" t="str">
        <f>IF(TBL_Employees[[#This Row],[Exit Date]]="","Employed","Resign")</f>
        <v>Employed</v>
      </c>
    </row>
    <row r="721" spans="1:21" x14ac:dyDescent="0.35">
      <c r="A721" t="s">
        <v>383</v>
      </c>
      <c r="B721" t="s">
        <v>1867</v>
      </c>
      <c r="C721" t="s">
        <v>60</v>
      </c>
      <c r="D721" t="s">
        <v>26</v>
      </c>
      <c r="E721" t="s">
        <v>35</v>
      </c>
      <c r="F721" t="s">
        <v>27</v>
      </c>
      <c r="G721" t="s">
        <v>23</v>
      </c>
      <c r="H721">
        <v>46</v>
      </c>
      <c r="I721" s="1">
        <v>43085</v>
      </c>
      <c r="J721" s="9">
        <f>DAY(TBL_Employees[[#This Row],[Hire Date]])</f>
        <v>16</v>
      </c>
      <c r="K721" s="9">
        <f>MONTH(TBL_Employees[[#This Row],[Hire Date]])</f>
        <v>12</v>
      </c>
      <c r="L721" s="9" t="str">
        <f>UPPER(TEXT(DATE(2025,TBL_Employees[[#This Row],[Month]],1), "mmm"))</f>
        <v>DEC</v>
      </c>
      <c r="M721" s="11">
        <f>YEAR(TBL_Employees[[#This Row],[Hire Date]])</f>
        <v>2017</v>
      </c>
      <c r="N721" s="2">
        <v>136716</v>
      </c>
      <c r="O721" s="2" t="str">
        <f>IF(TBL_Employees[[#This Row],[ Annual Salary]]&lt;70000,"Low Income",IF(AND(TBL_Employees[[#This Row],[ Annual Salary]]&gt;=70000,TBL_Employees[[#This Row],[ Annual Salary]]&lt;=140000),"Middle Income","High Income" ))</f>
        <v>Middle Income</v>
      </c>
      <c r="P721" s="3">
        <v>0.12</v>
      </c>
      <c r="Q721" s="13">
        <f>TBL_Employees[[#This Row],[Bonus %]]*TBL_Employees[[#This Row],[ Annual Salary]]</f>
        <v>16405.919999999998</v>
      </c>
      <c r="R721" t="s">
        <v>18</v>
      </c>
      <c r="S721" t="s">
        <v>24</v>
      </c>
      <c r="T721" s="1" t="s">
        <v>20</v>
      </c>
      <c r="U721" t="str">
        <f>IF(TBL_Employees[[#This Row],[Exit Date]]="","Employed","Resign")</f>
        <v>Employed</v>
      </c>
    </row>
    <row r="722" spans="1:21" x14ac:dyDescent="0.35">
      <c r="A722" t="s">
        <v>1882</v>
      </c>
      <c r="B722" t="s">
        <v>1883</v>
      </c>
      <c r="C722" t="s">
        <v>61</v>
      </c>
      <c r="D722" t="s">
        <v>26</v>
      </c>
      <c r="E722" t="s">
        <v>35</v>
      </c>
      <c r="F722" t="s">
        <v>27</v>
      </c>
      <c r="G722" t="s">
        <v>23</v>
      </c>
      <c r="H722">
        <v>45</v>
      </c>
      <c r="I722" s="1">
        <v>42026</v>
      </c>
      <c r="J722" s="9">
        <f>DAY(TBL_Employees[[#This Row],[Hire Date]])</f>
        <v>22</v>
      </c>
      <c r="K722" s="9">
        <f>MONTH(TBL_Employees[[#This Row],[Hire Date]])</f>
        <v>1</v>
      </c>
      <c r="L722" s="9" t="str">
        <f>UPPER(TEXT(DATE(2025,TBL_Employees[[#This Row],[Month]],1), "mmm"))</f>
        <v>JAN</v>
      </c>
      <c r="M722" s="11">
        <f>YEAR(TBL_Employees[[#This Row],[Hire Date]])</f>
        <v>2015</v>
      </c>
      <c r="N722" s="2">
        <v>101288</v>
      </c>
      <c r="O722" s="2" t="str">
        <f>IF(TBL_Employees[[#This Row],[ Annual Salary]]&lt;70000,"Low Income",IF(AND(TBL_Employees[[#This Row],[ Annual Salary]]&gt;=70000,TBL_Employees[[#This Row],[ Annual Salary]]&lt;=140000),"Middle Income","High Income" ))</f>
        <v>Middle Income</v>
      </c>
      <c r="P722" s="3">
        <v>0.1</v>
      </c>
      <c r="Q722" s="13">
        <f>TBL_Employees[[#This Row],[Bonus %]]*TBL_Employees[[#This Row],[ Annual Salary]]</f>
        <v>10128.800000000001</v>
      </c>
      <c r="R722" t="s">
        <v>18</v>
      </c>
      <c r="S722" t="s">
        <v>38</v>
      </c>
      <c r="T722" s="1" t="s">
        <v>20</v>
      </c>
      <c r="U722" t="str">
        <f>IF(TBL_Employees[[#This Row],[Exit Date]]="","Employed","Resign")</f>
        <v>Employed</v>
      </c>
    </row>
    <row r="723" spans="1:21" x14ac:dyDescent="0.35">
      <c r="A723" t="s">
        <v>1885</v>
      </c>
      <c r="B723" t="s">
        <v>1886</v>
      </c>
      <c r="C723" t="s">
        <v>37</v>
      </c>
      <c r="D723" t="s">
        <v>26</v>
      </c>
      <c r="E723" t="s">
        <v>35</v>
      </c>
      <c r="F723" t="s">
        <v>16</v>
      </c>
      <c r="G723" t="s">
        <v>46</v>
      </c>
      <c r="H723">
        <v>37</v>
      </c>
      <c r="I723" s="1">
        <v>42487</v>
      </c>
      <c r="J723" s="9">
        <f>DAY(TBL_Employees[[#This Row],[Hire Date]])</f>
        <v>27</v>
      </c>
      <c r="K723" s="9">
        <f>MONTH(TBL_Employees[[#This Row],[Hire Date]])</f>
        <v>4</v>
      </c>
      <c r="L723" s="9" t="str">
        <f>UPPER(TEXT(DATE(2025,TBL_Employees[[#This Row],[Month]],1), "mmm"))</f>
        <v>APR</v>
      </c>
      <c r="M723" s="11">
        <f>YEAR(TBL_Employees[[#This Row],[Hire Date]])</f>
        <v>2016</v>
      </c>
      <c r="N723" s="2">
        <v>91400</v>
      </c>
      <c r="O723" s="2" t="str">
        <f>IF(TBL_Employees[[#This Row],[ Annual Salary]]&lt;70000,"Low Income",IF(AND(TBL_Employees[[#This Row],[ Annual Salary]]&gt;=70000,TBL_Employees[[#This Row],[ Annual Salary]]&lt;=140000),"Middle Income","High Income" ))</f>
        <v>Middle Income</v>
      </c>
      <c r="P723" s="3">
        <v>0</v>
      </c>
      <c r="Q723" s="13">
        <f>TBL_Employees[[#This Row],[Bonus %]]*TBL_Employees[[#This Row],[ Annual Salary]]</f>
        <v>0</v>
      </c>
      <c r="R723" t="s">
        <v>18</v>
      </c>
      <c r="S723" t="s">
        <v>19</v>
      </c>
      <c r="T723" s="1" t="s">
        <v>20</v>
      </c>
      <c r="U723" t="str">
        <f>IF(TBL_Employees[[#This Row],[Exit Date]]="","Employed","Resign")</f>
        <v>Employed</v>
      </c>
    </row>
    <row r="724" spans="1:21" x14ac:dyDescent="0.35">
      <c r="A724" t="s">
        <v>212</v>
      </c>
      <c r="B724" t="s">
        <v>1892</v>
      </c>
      <c r="C724" t="s">
        <v>90</v>
      </c>
      <c r="D724" t="s">
        <v>26</v>
      </c>
      <c r="E724" t="s">
        <v>43</v>
      </c>
      <c r="F724" t="s">
        <v>27</v>
      </c>
      <c r="G724" t="s">
        <v>23</v>
      </c>
      <c r="H724">
        <v>34</v>
      </c>
      <c r="I724" s="1">
        <v>43728</v>
      </c>
      <c r="J724" s="9">
        <f>DAY(TBL_Employees[[#This Row],[Hire Date]])</f>
        <v>20</v>
      </c>
      <c r="K724" s="9">
        <f>MONTH(TBL_Employees[[#This Row],[Hire Date]])</f>
        <v>9</v>
      </c>
      <c r="L724" s="9" t="str">
        <f>UPPER(TEXT(DATE(2025,TBL_Employees[[#This Row],[Month]],1), "mmm"))</f>
        <v>SEP</v>
      </c>
      <c r="M724" s="11">
        <f>YEAR(TBL_Employees[[#This Row],[Hire Date]])</f>
        <v>2019</v>
      </c>
      <c r="N724" s="2">
        <v>94735</v>
      </c>
      <c r="O724" s="2" t="str">
        <f>IF(TBL_Employees[[#This Row],[ Annual Salary]]&lt;70000,"Low Income",IF(AND(TBL_Employees[[#This Row],[ Annual Salary]]&gt;=70000,TBL_Employees[[#This Row],[ Annual Salary]]&lt;=140000),"Middle Income","High Income" ))</f>
        <v>Middle Income</v>
      </c>
      <c r="P724" s="3">
        <v>0</v>
      </c>
      <c r="Q724" s="13">
        <f>TBL_Employees[[#This Row],[Bonus %]]*TBL_Employees[[#This Row],[ Annual Salary]]</f>
        <v>0</v>
      </c>
      <c r="R724" t="s">
        <v>32</v>
      </c>
      <c r="S724" t="s">
        <v>59</v>
      </c>
      <c r="T724" s="1" t="s">
        <v>20</v>
      </c>
      <c r="U724" t="str">
        <f>IF(TBL_Employees[[#This Row],[Exit Date]]="","Employed","Resign")</f>
        <v>Employed</v>
      </c>
    </row>
    <row r="725" spans="1:21" x14ac:dyDescent="0.35">
      <c r="A725" t="s">
        <v>1900</v>
      </c>
      <c r="B725" t="s">
        <v>1901</v>
      </c>
      <c r="C725" t="s">
        <v>60</v>
      </c>
      <c r="D725" t="s">
        <v>26</v>
      </c>
      <c r="E725" t="s">
        <v>43</v>
      </c>
      <c r="F725" t="s">
        <v>27</v>
      </c>
      <c r="G725" t="s">
        <v>50</v>
      </c>
      <c r="H725">
        <v>33</v>
      </c>
      <c r="I725" s="1">
        <v>41267</v>
      </c>
      <c r="J725" s="9">
        <f>DAY(TBL_Employees[[#This Row],[Hire Date]])</f>
        <v>24</v>
      </c>
      <c r="K725" s="9">
        <f>MONTH(TBL_Employees[[#This Row],[Hire Date]])</f>
        <v>12</v>
      </c>
      <c r="L725" s="9" t="str">
        <f>UPPER(TEXT(DATE(2025,TBL_Employees[[#This Row],[Month]],1), "mmm"))</f>
        <v>DEC</v>
      </c>
      <c r="M725" s="11">
        <f>YEAR(TBL_Employees[[#This Row],[Hire Date]])</f>
        <v>2012</v>
      </c>
      <c r="N725" s="2">
        <v>132544</v>
      </c>
      <c r="O725" s="2" t="str">
        <f>IF(TBL_Employees[[#This Row],[ Annual Salary]]&lt;70000,"Low Income",IF(AND(TBL_Employees[[#This Row],[ Annual Salary]]&gt;=70000,TBL_Employees[[#This Row],[ Annual Salary]]&lt;=140000),"Middle Income","High Income" ))</f>
        <v>Middle Income</v>
      </c>
      <c r="P725" s="3">
        <v>0.1</v>
      </c>
      <c r="Q725" s="13">
        <f>TBL_Employees[[#This Row],[Bonus %]]*TBL_Employees[[#This Row],[ Annual Salary]]</f>
        <v>13254.400000000001</v>
      </c>
      <c r="R725" t="s">
        <v>51</v>
      </c>
      <c r="S725" t="s">
        <v>65</v>
      </c>
      <c r="T725" s="1" t="s">
        <v>20</v>
      </c>
      <c r="U725" t="str">
        <f>IF(TBL_Employees[[#This Row],[Exit Date]]="","Employed","Resign")</f>
        <v>Employed</v>
      </c>
    </row>
    <row r="726" spans="1:21" x14ac:dyDescent="0.35">
      <c r="A726" t="s">
        <v>203</v>
      </c>
      <c r="B726" t="s">
        <v>1904</v>
      </c>
      <c r="C726" t="s">
        <v>55</v>
      </c>
      <c r="D726" t="s">
        <v>26</v>
      </c>
      <c r="E726" t="s">
        <v>43</v>
      </c>
      <c r="F726" t="s">
        <v>16</v>
      </c>
      <c r="G726" t="s">
        <v>23</v>
      </c>
      <c r="H726">
        <v>36</v>
      </c>
      <c r="I726" s="1">
        <v>41972</v>
      </c>
      <c r="J726" s="9">
        <f>DAY(TBL_Employees[[#This Row],[Hire Date]])</f>
        <v>29</v>
      </c>
      <c r="K726" s="9">
        <f>MONTH(TBL_Employees[[#This Row],[Hire Date]])</f>
        <v>11</v>
      </c>
      <c r="L726" s="9" t="str">
        <f>UPPER(TEXT(DATE(2025,TBL_Employees[[#This Row],[Month]],1), "mmm"))</f>
        <v>NOV</v>
      </c>
      <c r="M726" s="11">
        <f>YEAR(TBL_Employees[[#This Row],[Hire Date]])</f>
        <v>2014</v>
      </c>
      <c r="N726" s="2">
        <v>88730</v>
      </c>
      <c r="O726" s="2" t="str">
        <f>IF(TBL_Employees[[#This Row],[ Annual Salary]]&lt;70000,"Low Income",IF(AND(TBL_Employees[[#This Row],[ Annual Salary]]&gt;=70000,TBL_Employees[[#This Row],[ Annual Salary]]&lt;=140000),"Middle Income","High Income" ))</f>
        <v>Middle Income</v>
      </c>
      <c r="P726" s="3">
        <v>0.08</v>
      </c>
      <c r="Q726" s="13">
        <f>TBL_Employees[[#This Row],[Bonus %]]*TBL_Employees[[#This Row],[ Annual Salary]]</f>
        <v>7098.4000000000005</v>
      </c>
      <c r="R726" t="s">
        <v>32</v>
      </c>
      <c r="S726" t="s">
        <v>79</v>
      </c>
      <c r="T726" s="1" t="s">
        <v>20</v>
      </c>
      <c r="U726" t="str">
        <f>IF(TBL_Employees[[#This Row],[Exit Date]]="","Employed","Resign")</f>
        <v>Employed</v>
      </c>
    </row>
    <row r="727" spans="1:21" x14ac:dyDescent="0.35">
      <c r="A727" t="s">
        <v>1909</v>
      </c>
      <c r="B727" t="s">
        <v>1910</v>
      </c>
      <c r="C727" t="s">
        <v>60</v>
      </c>
      <c r="D727" t="s">
        <v>26</v>
      </c>
      <c r="E727" t="s">
        <v>35</v>
      </c>
      <c r="F727" t="s">
        <v>16</v>
      </c>
      <c r="G727" t="s">
        <v>23</v>
      </c>
      <c r="H727">
        <v>53</v>
      </c>
      <c r="I727" s="1">
        <v>35532</v>
      </c>
      <c r="J727" s="9">
        <f>DAY(TBL_Employees[[#This Row],[Hire Date]])</f>
        <v>12</v>
      </c>
      <c r="K727" s="9">
        <f>MONTH(TBL_Employees[[#This Row],[Hire Date]])</f>
        <v>4</v>
      </c>
      <c r="L727" s="9" t="str">
        <f>UPPER(TEXT(DATE(2025,TBL_Employees[[#This Row],[Month]],1), "mmm"))</f>
        <v>APR</v>
      </c>
      <c r="M727" s="11">
        <f>YEAR(TBL_Employees[[#This Row],[Hire Date]])</f>
        <v>1997</v>
      </c>
      <c r="N727" s="2">
        <v>154388</v>
      </c>
      <c r="O727" s="2" t="str">
        <f>IF(TBL_Employees[[#This Row],[ Annual Salary]]&lt;70000,"Low Income",IF(AND(TBL_Employees[[#This Row],[ Annual Salary]]&gt;=70000,TBL_Employees[[#This Row],[ Annual Salary]]&lt;=140000),"Middle Income","High Income" ))</f>
        <v>High Income</v>
      </c>
      <c r="P727" s="3">
        <v>0.1</v>
      </c>
      <c r="Q727" s="13">
        <f>TBL_Employees[[#This Row],[Bonus %]]*TBL_Employees[[#This Row],[ Annual Salary]]</f>
        <v>15438.800000000001</v>
      </c>
      <c r="R727" t="s">
        <v>18</v>
      </c>
      <c r="S727" t="s">
        <v>62</v>
      </c>
      <c r="T727" s="1" t="s">
        <v>20</v>
      </c>
      <c r="U727" t="str">
        <f>IF(TBL_Employees[[#This Row],[Exit Date]]="","Employed","Resign")</f>
        <v>Employed</v>
      </c>
    </row>
    <row r="728" spans="1:21" x14ac:dyDescent="0.35">
      <c r="A728" t="s">
        <v>1912</v>
      </c>
      <c r="B728" t="s">
        <v>1913</v>
      </c>
      <c r="C728" t="s">
        <v>87</v>
      </c>
      <c r="D728" t="s">
        <v>26</v>
      </c>
      <c r="E728" t="s">
        <v>43</v>
      </c>
      <c r="F728" t="s">
        <v>27</v>
      </c>
      <c r="G728" t="s">
        <v>50</v>
      </c>
      <c r="H728">
        <v>55</v>
      </c>
      <c r="I728" s="1">
        <v>34290</v>
      </c>
      <c r="J728" s="9">
        <f>DAY(TBL_Employees[[#This Row],[Hire Date]])</f>
        <v>17</v>
      </c>
      <c r="K728" s="9">
        <f>MONTH(TBL_Employees[[#This Row],[Hire Date]])</f>
        <v>11</v>
      </c>
      <c r="L728" s="9" t="str">
        <f>UPPER(TEXT(DATE(2025,TBL_Employees[[#This Row],[Month]],1), "mmm"))</f>
        <v>NOV</v>
      </c>
      <c r="M728" s="11">
        <f>YEAR(TBL_Employees[[#This Row],[Hire Date]])</f>
        <v>1993</v>
      </c>
      <c r="N728" s="2">
        <v>80170</v>
      </c>
      <c r="O728" s="2" t="str">
        <f>IF(TBL_Employees[[#This Row],[ Annual Salary]]&lt;70000,"Low Income",IF(AND(TBL_Employees[[#This Row],[ Annual Salary]]&gt;=70000,TBL_Employees[[#This Row],[ Annual Salary]]&lt;=140000),"Middle Income","High Income" ))</f>
        <v>Middle Income</v>
      </c>
      <c r="P728" s="3">
        <v>0</v>
      </c>
      <c r="Q728" s="13">
        <f>TBL_Employees[[#This Row],[Bonus %]]*TBL_Employees[[#This Row],[ Annual Salary]]</f>
        <v>0</v>
      </c>
      <c r="R728" t="s">
        <v>18</v>
      </c>
      <c r="S728" t="s">
        <v>44</v>
      </c>
      <c r="T728" s="1" t="s">
        <v>20</v>
      </c>
      <c r="U728" t="str">
        <f>IF(TBL_Employees[[#This Row],[Exit Date]]="","Employed","Resign")</f>
        <v>Employed</v>
      </c>
    </row>
    <row r="729" spans="1:21" x14ac:dyDescent="0.35">
      <c r="A729" t="s">
        <v>259</v>
      </c>
      <c r="B729" t="s">
        <v>1919</v>
      </c>
      <c r="C729" t="s">
        <v>70</v>
      </c>
      <c r="D729" t="s">
        <v>26</v>
      </c>
      <c r="E729" t="s">
        <v>43</v>
      </c>
      <c r="F729" t="s">
        <v>16</v>
      </c>
      <c r="G729" t="s">
        <v>50</v>
      </c>
      <c r="H729">
        <v>36</v>
      </c>
      <c r="I729" s="1">
        <v>42677</v>
      </c>
      <c r="J729" s="9">
        <f>DAY(TBL_Employees[[#This Row],[Hire Date]])</f>
        <v>3</v>
      </c>
      <c r="K729" s="9">
        <f>MONTH(TBL_Employees[[#This Row],[Hire Date]])</f>
        <v>11</v>
      </c>
      <c r="L729" s="9" t="str">
        <f>UPPER(TEXT(DATE(2025,TBL_Employees[[#This Row],[Month]],1), "mmm"))</f>
        <v>NOV</v>
      </c>
      <c r="M729" s="11">
        <f>YEAR(TBL_Employees[[#This Row],[Hire Date]])</f>
        <v>2016</v>
      </c>
      <c r="N729" s="2">
        <v>94618</v>
      </c>
      <c r="O729" s="2" t="str">
        <f>IF(TBL_Employees[[#This Row],[ Annual Salary]]&lt;70000,"Low Income",IF(AND(TBL_Employees[[#This Row],[ Annual Salary]]&gt;=70000,TBL_Employees[[#This Row],[ Annual Salary]]&lt;=140000),"Middle Income","High Income" ))</f>
        <v>Middle Income</v>
      </c>
      <c r="P729" s="3">
        <v>0</v>
      </c>
      <c r="Q729" s="13">
        <f>TBL_Employees[[#This Row],[Bonus %]]*TBL_Employees[[#This Row],[ Annual Salary]]</f>
        <v>0</v>
      </c>
      <c r="R729" t="s">
        <v>18</v>
      </c>
      <c r="S729" t="s">
        <v>28</v>
      </c>
      <c r="T729" s="1" t="s">
        <v>20</v>
      </c>
      <c r="U729" t="str">
        <f>IF(TBL_Employees[[#This Row],[Exit Date]]="","Employed","Resign")</f>
        <v>Employed</v>
      </c>
    </row>
    <row r="730" spans="1:21" x14ac:dyDescent="0.35">
      <c r="A730" t="s">
        <v>1926</v>
      </c>
      <c r="B730" t="s">
        <v>1927</v>
      </c>
      <c r="C730" t="s">
        <v>75</v>
      </c>
      <c r="D730" t="s">
        <v>26</v>
      </c>
      <c r="E730" t="s">
        <v>43</v>
      </c>
      <c r="F730" t="s">
        <v>27</v>
      </c>
      <c r="G730" t="s">
        <v>50</v>
      </c>
      <c r="H730">
        <v>29</v>
      </c>
      <c r="I730" s="1">
        <v>42509</v>
      </c>
      <c r="J730" s="9">
        <f>DAY(TBL_Employees[[#This Row],[Hire Date]])</f>
        <v>19</v>
      </c>
      <c r="K730" s="9">
        <f>MONTH(TBL_Employees[[#This Row],[Hire Date]])</f>
        <v>5</v>
      </c>
      <c r="L730" s="9" t="str">
        <f>UPPER(TEXT(DATE(2025,TBL_Employees[[#This Row],[Month]],1), "mmm"))</f>
        <v>MAY</v>
      </c>
      <c r="M730" s="11">
        <f>YEAR(TBL_Employees[[#This Row],[Hire Date]])</f>
        <v>2016</v>
      </c>
      <c r="N730" s="2">
        <v>52693</v>
      </c>
      <c r="O730" s="2" t="str">
        <f>IF(TBL_Employees[[#This Row],[ Annual Salary]]&lt;70000,"Low Income",IF(AND(TBL_Employees[[#This Row],[ Annual Salary]]&gt;=70000,TBL_Employees[[#This Row],[ Annual Salary]]&lt;=140000),"Middle Income","High Income" ))</f>
        <v>Low Income</v>
      </c>
      <c r="P730" s="3">
        <v>0</v>
      </c>
      <c r="Q730" s="13">
        <f>TBL_Employees[[#This Row],[Bonus %]]*TBL_Employees[[#This Row],[ Annual Salary]]</f>
        <v>0</v>
      </c>
      <c r="R730" t="s">
        <v>51</v>
      </c>
      <c r="S730" t="s">
        <v>65</v>
      </c>
      <c r="T730" s="1" t="s">
        <v>20</v>
      </c>
      <c r="U730" t="str">
        <f>IF(TBL_Employees[[#This Row],[Exit Date]]="","Employed","Resign")</f>
        <v>Employed</v>
      </c>
    </row>
    <row r="731" spans="1:21" x14ac:dyDescent="0.35">
      <c r="A731" t="s">
        <v>1928</v>
      </c>
      <c r="B731" t="s">
        <v>1929</v>
      </c>
      <c r="C731" t="s">
        <v>88</v>
      </c>
      <c r="D731" t="s">
        <v>26</v>
      </c>
      <c r="E731" t="s">
        <v>15</v>
      </c>
      <c r="F731" t="s">
        <v>16</v>
      </c>
      <c r="G731" t="s">
        <v>17</v>
      </c>
      <c r="H731">
        <v>58</v>
      </c>
      <c r="I731" s="1">
        <v>42486</v>
      </c>
      <c r="J731" s="9">
        <f>DAY(TBL_Employees[[#This Row],[Hire Date]])</f>
        <v>26</v>
      </c>
      <c r="K731" s="9">
        <f>MONTH(TBL_Employees[[#This Row],[Hire Date]])</f>
        <v>4</v>
      </c>
      <c r="L731" s="9" t="str">
        <f>UPPER(TEXT(DATE(2025,TBL_Employees[[#This Row],[Month]],1), "mmm"))</f>
        <v>APR</v>
      </c>
      <c r="M731" s="11">
        <f>YEAR(TBL_Employees[[#This Row],[Hire Date]])</f>
        <v>2016</v>
      </c>
      <c r="N731" s="2">
        <v>72045</v>
      </c>
      <c r="O731" s="2" t="str">
        <f>IF(TBL_Employees[[#This Row],[ Annual Salary]]&lt;70000,"Low Income",IF(AND(TBL_Employees[[#This Row],[ Annual Salary]]&gt;=70000,TBL_Employees[[#This Row],[ Annual Salary]]&lt;=140000),"Middle Income","High Income" ))</f>
        <v>Middle Income</v>
      </c>
      <c r="P731" s="3">
        <v>0</v>
      </c>
      <c r="Q731" s="13">
        <f>TBL_Employees[[#This Row],[Bonus %]]*TBL_Employees[[#This Row],[ Annual Salary]]</f>
        <v>0</v>
      </c>
      <c r="R731" t="s">
        <v>18</v>
      </c>
      <c r="S731" t="s">
        <v>38</v>
      </c>
      <c r="T731" s="1" t="s">
        <v>20</v>
      </c>
      <c r="U731" t="str">
        <f>IF(TBL_Employees[[#This Row],[Exit Date]]="","Employed","Resign")</f>
        <v>Employed</v>
      </c>
    </row>
    <row r="732" spans="1:21" x14ac:dyDescent="0.35">
      <c r="A732" t="s">
        <v>1934</v>
      </c>
      <c r="B732" t="s">
        <v>1935</v>
      </c>
      <c r="C732" t="s">
        <v>70</v>
      </c>
      <c r="D732" t="s">
        <v>26</v>
      </c>
      <c r="E732" t="s">
        <v>15</v>
      </c>
      <c r="F732" t="s">
        <v>27</v>
      </c>
      <c r="G732" t="s">
        <v>17</v>
      </c>
      <c r="H732">
        <v>61</v>
      </c>
      <c r="I732" s="1">
        <v>42437</v>
      </c>
      <c r="J732" s="9">
        <f>DAY(TBL_Employees[[#This Row],[Hire Date]])</f>
        <v>8</v>
      </c>
      <c r="K732" s="9">
        <f>MONTH(TBL_Employees[[#This Row],[Hire Date]])</f>
        <v>3</v>
      </c>
      <c r="L732" s="9" t="str">
        <f>UPPER(TEXT(DATE(2025,TBL_Employees[[#This Row],[Month]],1), "mmm"))</f>
        <v>MAR</v>
      </c>
      <c r="M732" s="11">
        <f>YEAR(TBL_Employees[[#This Row],[Hire Date]])</f>
        <v>2016</v>
      </c>
      <c r="N732" s="2">
        <v>96566</v>
      </c>
      <c r="O732" s="2" t="str">
        <f>IF(TBL_Employees[[#This Row],[ Annual Salary]]&lt;70000,"Low Income",IF(AND(TBL_Employees[[#This Row],[ Annual Salary]]&gt;=70000,TBL_Employees[[#This Row],[ Annual Salary]]&lt;=140000),"Middle Income","High Income" ))</f>
        <v>Middle Income</v>
      </c>
      <c r="P732" s="3">
        <v>0</v>
      </c>
      <c r="Q732" s="13">
        <f>TBL_Employees[[#This Row],[Bonus %]]*TBL_Employees[[#This Row],[ Annual Salary]]</f>
        <v>0</v>
      </c>
      <c r="R732" t="s">
        <v>18</v>
      </c>
      <c r="S732" t="s">
        <v>28</v>
      </c>
      <c r="T732" s="1" t="s">
        <v>20</v>
      </c>
      <c r="U732" t="str">
        <f>IF(TBL_Employees[[#This Row],[Exit Date]]="","Employed","Resign")</f>
        <v>Employed</v>
      </c>
    </row>
    <row r="733" spans="1:21" x14ac:dyDescent="0.35">
      <c r="A733" t="s">
        <v>196</v>
      </c>
      <c r="B733" t="s">
        <v>1936</v>
      </c>
      <c r="C733" t="s">
        <v>75</v>
      </c>
      <c r="D733" t="s">
        <v>26</v>
      </c>
      <c r="E733" t="s">
        <v>15</v>
      </c>
      <c r="F733" t="s">
        <v>27</v>
      </c>
      <c r="G733" t="s">
        <v>50</v>
      </c>
      <c r="H733">
        <v>45</v>
      </c>
      <c r="I733" s="1">
        <v>37126</v>
      </c>
      <c r="J733" s="9">
        <f>DAY(TBL_Employees[[#This Row],[Hire Date]])</f>
        <v>23</v>
      </c>
      <c r="K733" s="9">
        <f>MONTH(TBL_Employees[[#This Row],[Hire Date]])</f>
        <v>8</v>
      </c>
      <c r="L733" s="9" t="str">
        <f>UPPER(TEXT(DATE(2025,TBL_Employees[[#This Row],[Month]],1), "mmm"))</f>
        <v>AUG</v>
      </c>
      <c r="M733" s="11">
        <f>YEAR(TBL_Employees[[#This Row],[Hire Date]])</f>
        <v>2001</v>
      </c>
      <c r="N733" s="2">
        <v>54994</v>
      </c>
      <c r="O733" s="2" t="str">
        <f>IF(TBL_Employees[[#This Row],[ Annual Salary]]&lt;70000,"Low Income",IF(AND(TBL_Employees[[#This Row],[ Annual Salary]]&gt;=70000,TBL_Employees[[#This Row],[ Annual Salary]]&lt;=140000),"Middle Income","High Income" ))</f>
        <v>Low Income</v>
      </c>
      <c r="P733" s="3">
        <v>0</v>
      </c>
      <c r="Q733" s="13">
        <f>TBL_Employees[[#This Row],[Bonus %]]*TBL_Employees[[#This Row],[ Annual Salary]]</f>
        <v>0</v>
      </c>
      <c r="R733" t="s">
        <v>18</v>
      </c>
      <c r="S733" t="s">
        <v>28</v>
      </c>
      <c r="T733" s="1" t="s">
        <v>20</v>
      </c>
      <c r="U733" t="str">
        <f>IF(TBL_Employees[[#This Row],[Exit Date]]="","Employed","Resign")</f>
        <v>Employed</v>
      </c>
    </row>
    <row r="734" spans="1:21" x14ac:dyDescent="0.35">
      <c r="A734" t="s">
        <v>1937</v>
      </c>
      <c r="B734" t="s">
        <v>1938</v>
      </c>
      <c r="C734" t="s">
        <v>88</v>
      </c>
      <c r="D734" t="s">
        <v>26</v>
      </c>
      <c r="E734" t="s">
        <v>31</v>
      </c>
      <c r="F734" t="s">
        <v>16</v>
      </c>
      <c r="G734" t="s">
        <v>17</v>
      </c>
      <c r="H734">
        <v>40</v>
      </c>
      <c r="I734" s="1">
        <v>40944</v>
      </c>
      <c r="J734" s="9">
        <f>DAY(TBL_Employees[[#This Row],[Hire Date]])</f>
        <v>5</v>
      </c>
      <c r="K734" s="9">
        <f>MONTH(TBL_Employees[[#This Row],[Hire Date]])</f>
        <v>2</v>
      </c>
      <c r="L734" s="9" t="str">
        <f>UPPER(TEXT(DATE(2025,TBL_Employees[[#This Row],[Month]],1), "mmm"))</f>
        <v>FEB</v>
      </c>
      <c r="M734" s="11">
        <f>YEAR(TBL_Employees[[#This Row],[Hire Date]])</f>
        <v>2012</v>
      </c>
      <c r="N734" s="2">
        <v>61523</v>
      </c>
      <c r="O734" s="2" t="str">
        <f>IF(TBL_Employees[[#This Row],[ Annual Salary]]&lt;70000,"Low Income",IF(AND(TBL_Employees[[#This Row],[ Annual Salary]]&gt;=70000,TBL_Employees[[#This Row],[ Annual Salary]]&lt;=140000),"Middle Income","High Income" ))</f>
        <v>Low Income</v>
      </c>
      <c r="P734" s="3">
        <v>0</v>
      </c>
      <c r="Q734" s="13">
        <f>TBL_Employees[[#This Row],[Bonus %]]*TBL_Employees[[#This Row],[ Annual Salary]]</f>
        <v>0</v>
      </c>
      <c r="R734" t="s">
        <v>18</v>
      </c>
      <c r="S734" t="s">
        <v>28</v>
      </c>
      <c r="T734" s="1" t="s">
        <v>20</v>
      </c>
      <c r="U734" t="str">
        <f>IF(TBL_Employees[[#This Row],[Exit Date]]="","Employed","Resign")</f>
        <v>Employed</v>
      </c>
    </row>
    <row r="735" spans="1:21" x14ac:dyDescent="0.35">
      <c r="A735" t="s">
        <v>152</v>
      </c>
      <c r="B735" t="s">
        <v>1946</v>
      </c>
      <c r="C735" t="s">
        <v>90</v>
      </c>
      <c r="D735" t="s">
        <v>26</v>
      </c>
      <c r="E735" t="s">
        <v>31</v>
      </c>
      <c r="F735" t="s">
        <v>27</v>
      </c>
      <c r="G735" t="s">
        <v>50</v>
      </c>
      <c r="H735">
        <v>48</v>
      </c>
      <c r="I735" s="1">
        <v>39635</v>
      </c>
      <c r="J735" s="9">
        <f>DAY(TBL_Employees[[#This Row],[Hire Date]])</f>
        <v>6</v>
      </c>
      <c r="K735" s="9">
        <f>MONTH(TBL_Employees[[#This Row],[Hire Date]])</f>
        <v>7</v>
      </c>
      <c r="L735" s="9" t="str">
        <f>UPPER(TEXT(DATE(2025,TBL_Employees[[#This Row],[Month]],1), "mmm"))</f>
        <v>JUL</v>
      </c>
      <c r="M735" s="11">
        <f>YEAR(TBL_Employees[[#This Row],[Hire Date]])</f>
        <v>2008</v>
      </c>
      <c r="N735" s="2">
        <v>94815</v>
      </c>
      <c r="O735" s="2" t="str">
        <f>IF(TBL_Employees[[#This Row],[ Annual Salary]]&lt;70000,"Low Income",IF(AND(TBL_Employees[[#This Row],[ Annual Salary]]&gt;=70000,TBL_Employees[[#This Row],[ Annual Salary]]&lt;=140000),"Middle Income","High Income" ))</f>
        <v>Middle Income</v>
      </c>
      <c r="P735" s="3">
        <v>0</v>
      </c>
      <c r="Q735" s="13">
        <f>TBL_Employees[[#This Row],[Bonus %]]*TBL_Employees[[#This Row],[ Annual Salary]]</f>
        <v>0</v>
      </c>
      <c r="R735" t="s">
        <v>18</v>
      </c>
      <c r="S735" t="s">
        <v>19</v>
      </c>
      <c r="T735" s="1" t="s">
        <v>20</v>
      </c>
      <c r="U735" t="str">
        <f>IF(TBL_Employees[[#This Row],[Exit Date]]="","Employed","Resign")</f>
        <v>Employed</v>
      </c>
    </row>
    <row r="736" spans="1:21" x14ac:dyDescent="0.35">
      <c r="A736" t="s">
        <v>462</v>
      </c>
      <c r="B736" t="s">
        <v>1950</v>
      </c>
      <c r="C736" t="s">
        <v>13</v>
      </c>
      <c r="D736" t="s">
        <v>26</v>
      </c>
      <c r="E736" t="s">
        <v>43</v>
      </c>
      <c r="F736" t="s">
        <v>16</v>
      </c>
      <c r="G736" t="s">
        <v>23</v>
      </c>
      <c r="H736">
        <v>57</v>
      </c>
      <c r="I736" s="1">
        <v>42685</v>
      </c>
      <c r="J736" s="9">
        <f>DAY(TBL_Employees[[#This Row],[Hire Date]])</f>
        <v>11</v>
      </c>
      <c r="K736" s="9">
        <f>MONTH(TBL_Employees[[#This Row],[Hire Date]])</f>
        <v>11</v>
      </c>
      <c r="L736" s="9" t="str">
        <f>UPPER(TEXT(DATE(2025,TBL_Employees[[#This Row],[Month]],1), "mmm"))</f>
        <v>NOV</v>
      </c>
      <c r="M736" s="11">
        <f>YEAR(TBL_Employees[[#This Row],[Hire Date]])</f>
        <v>2016</v>
      </c>
      <c r="N736" s="2">
        <v>246589</v>
      </c>
      <c r="O736" s="2" t="str">
        <f>IF(TBL_Employees[[#This Row],[ Annual Salary]]&lt;70000,"Low Income",IF(AND(TBL_Employees[[#This Row],[ Annual Salary]]&gt;=70000,TBL_Employees[[#This Row],[ Annual Salary]]&lt;=140000),"Middle Income","High Income" ))</f>
        <v>High Income</v>
      </c>
      <c r="P736" s="3">
        <v>0.33</v>
      </c>
      <c r="Q736" s="13">
        <f>TBL_Employees[[#This Row],[Bonus %]]*TBL_Employees[[#This Row],[ Annual Salary]]</f>
        <v>81374.37000000001</v>
      </c>
      <c r="R736" t="s">
        <v>18</v>
      </c>
      <c r="S736" t="s">
        <v>38</v>
      </c>
      <c r="T736" s="1">
        <v>42820</v>
      </c>
      <c r="U736" t="str">
        <f>IF(TBL_Employees[[#This Row],[Exit Date]]="","Employed","Resign")</f>
        <v>Resign</v>
      </c>
    </row>
    <row r="737" spans="1:21" x14ac:dyDescent="0.35">
      <c r="A737" t="s">
        <v>1955</v>
      </c>
      <c r="B737" t="s">
        <v>1956</v>
      </c>
      <c r="C737" t="s">
        <v>60</v>
      </c>
      <c r="D737" t="s">
        <v>26</v>
      </c>
      <c r="E737" t="s">
        <v>15</v>
      </c>
      <c r="F737" t="s">
        <v>16</v>
      </c>
      <c r="G737" t="s">
        <v>17</v>
      </c>
      <c r="H737">
        <v>46</v>
      </c>
      <c r="I737" s="1">
        <v>37265</v>
      </c>
      <c r="J737" s="9">
        <f>DAY(TBL_Employees[[#This Row],[Hire Date]])</f>
        <v>9</v>
      </c>
      <c r="K737" s="9">
        <f>MONTH(TBL_Employees[[#This Row],[Hire Date]])</f>
        <v>1</v>
      </c>
      <c r="L737" s="9" t="str">
        <f>UPPER(TEXT(DATE(2025,TBL_Employees[[#This Row],[Month]],1), "mmm"))</f>
        <v>JAN</v>
      </c>
      <c r="M737" s="11">
        <f>YEAR(TBL_Employees[[#This Row],[Hire Date]])</f>
        <v>2002</v>
      </c>
      <c r="N737" s="2">
        <v>148035</v>
      </c>
      <c r="O737" s="2" t="str">
        <f>IF(TBL_Employees[[#This Row],[ Annual Salary]]&lt;70000,"Low Income",IF(AND(TBL_Employees[[#This Row],[ Annual Salary]]&gt;=70000,TBL_Employees[[#This Row],[ Annual Salary]]&lt;=140000),"Middle Income","High Income" ))</f>
        <v>High Income</v>
      </c>
      <c r="P737" s="3">
        <v>0.14000000000000001</v>
      </c>
      <c r="Q737" s="13">
        <f>TBL_Employees[[#This Row],[Bonus %]]*TBL_Employees[[#This Row],[ Annual Salary]]</f>
        <v>20724.900000000001</v>
      </c>
      <c r="R737" t="s">
        <v>18</v>
      </c>
      <c r="S737" t="s">
        <v>38</v>
      </c>
      <c r="T737" s="1" t="s">
        <v>20</v>
      </c>
      <c r="U737" t="str">
        <f>IF(TBL_Employees[[#This Row],[Exit Date]]="","Employed","Resign")</f>
        <v>Employed</v>
      </c>
    </row>
    <row r="738" spans="1:21" x14ac:dyDescent="0.35">
      <c r="A738" t="s">
        <v>312</v>
      </c>
      <c r="B738" t="s">
        <v>1964</v>
      </c>
      <c r="C738" t="s">
        <v>60</v>
      </c>
      <c r="D738" t="s">
        <v>26</v>
      </c>
      <c r="E738" t="s">
        <v>15</v>
      </c>
      <c r="F738" t="s">
        <v>27</v>
      </c>
      <c r="G738" t="s">
        <v>23</v>
      </c>
      <c r="H738">
        <v>37</v>
      </c>
      <c r="I738" s="1">
        <v>40511</v>
      </c>
      <c r="J738" s="9">
        <f>DAY(TBL_Employees[[#This Row],[Hire Date]])</f>
        <v>29</v>
      </c>
      <c r="K738" s="9">
        <f>MONTH(TBL_Employees[[#This Row],[Hire Date]])</f>
        <v>11</v>
      </c>
      <c r="L738" s="9" t="str">
        <f>UPPER(TEXT(DATE(2025,TBL_Employees[[#This Row],[Month]],1), "mmm"))</f>
        <v>NOV</v>
      </c>
      <c r="M738" s="11">
        <f>YEAR(TBL_Employees[[#This Row],[Hire Date]])</f>
        <v>2010</v>
      </c>
      <c r="N738" s="2">
        <v>146961</v>
      </c>
      <c r="O738" s="2" t="str">
        <f>IF(TBL_Employees[[#This Row],[ Annual Salary]]&lt;70000,"Low Income",IF(AND(TBL_Employees[[#This Row],[ Annual Salary]]&gt;=70000,TBL_Employees[[#This Row],[ Annual Salary]]&lt;=140000),"Middle Income","High Income" ))</f>
        <v>High Income</v>
      </c>
      <c r="P738" s="3">
        <v>0.11</v>
      </c>
      <c r="Q738" s="13">
        <f>TBL_Employees[[#This Row],[Bonus %]]*TBL_Employees[[#This Row],[ Annual Salary]]</f>
        <v>16165.710000000001</v>
      </c>
      <c r="R738" t="s">
        <v>18</v>
      </c>
      <c r="S738" t="s">
        <v>28</v>
      </c>
      <c r="T738" s="1" t="s">
        <v>20</v>
      </c>
      <c r="U738" t="str">
        <f>IF(TBL_Employees[[#This Row],[Exit Date]]="","Employed","Resign")</f>
        <v>Employed</v>
      </c>
    </row>
    <row r="739" spans="1:21" x14ac:dyDescent="0.35">
      <c r="A739" t="s">
        <v>1116</v>
      </c>
      <c r="B739" t="s">
        <v>1967</v>
      </c>
      <c r="C739" t="s">
        <v>54</v>
      </c>
      <c r="D739" t="s">
        <v>26</v>
      </c>
      <c r="E739" t="s">
        <v>35</v>
      </c>
      <c r="F739" t="s">
        <v>27</v>
      </c>
      <c r="G739" t="s">
        <v>17</v>
      </c>
      <c r="H739">
        <v>30</v>
      </c>
      <c r="I739" s="1">
        <v>42169</v>
      </c>
      <c r="J739" s="9">
        <f>DAY(TBL_Employees[[#This Row],[Hire Date]])</f>
        <v>14</v>
      </c>
      <c r="K739" s="9">
        <f>MONTH(TBL_Employees[[#This Row],[Hire Date]])</f>
        <v>6</v>
      </c>
      <c r="L739" s="9" t="str">
        <f>UPPER(TEXT(DATE(2025,TBL_Employees[[#This Row],[Month]],1), "mmm"))</f>
        <v>JUN</v>
      </c>
      <c r="M739" s="11">
        <f>YEAR(TBL_Employees[[#This Row],[Hire Date]])</f>
        <v>2015</v>
      </c>
      <c r="N739" s="2">
        <v>67489</v>
      </c>
      <c r="O739" s="2" t="str">
        <f>IF(TBL_Employees[[#This Row],[ Annual Salary]]&lt;70000,"Low Income",IF(AND(TBL_Employees[[#This Row],[ Annual Salary]]&gt;=70000,TBL_Employees[[#This Row],[ Annual Salary]]&lt;=140000),"Middle Income","High Income" ))</f>
        <v>Low Income</v>
      </c>
      <c r="P739" s="3">
        <v>0</v>
      </c>
      <c r="Q739" s="13">
        <f>TBL_Employees[[#This Row],[Bonus %]]*TBL_Employees[[#This Row],[ Annual Salary]]</f>
        <v>0</v>
      </c>
      <c r="R739" t="s">
        <v>18</v>
      </c>
      <c r="S739" t="s">
        <v>19</v>
      </c>
      <c r="T739" s="1" t="s">
        <v>20</v>
      </c>
      <c r="U739" t="str">
        <f>IF(TBL_Employees[[#This Row],[Exit Date]]="","Employed","Resign")</f>
        <v>Employed</v>
      </c>
    </row>
    <row r="740" spans="1:21" x14ac:dyDescent="0.35">
      <c r="A740" t="s">
        <v>1968</v>
      </c>
      <c r="B740" t="s">
        <v>1969</v>
      </c>
      <c r="C740" t="s">
        <v>39</v>
      </c>
      <c r="D740" t="s">
        <v>26</v>
      </c>
      <c r="E740" t="s">
        <v>35</v>
      </c>
      <c r="F740" t="s">
        <v>16</v>
      </c>
      <c r="G740" t="s">
        <v>17</v>
      </c>
      <c r="H740">
        <v>46</v>
      </c>
      <c r="I740" s="1">
        <v>43379</v>
      </c>
      <c r="J740" s="9">
        <f>DAY(TBL_Employees[[#This Row],[Hire Date]])</f>
        <v>6</v>
      </c>
      <c r="K740" s="9">
        <f>MONTH(TBL_Employees[[#This Row],[Hire Date]])</f>
        <v>10</v>
      </c>
      <c r="L740" s="9" t="str">
        <f>UPPER(TEXT(DATE(2025,TBL_Employees[[#This Row],[Month]],1), "mmm"))</f>
        <v>OCT</v>
      </c>
      <c r="M740" s="11">
        <f>YEAR(TBL_Employees[[#This Row],[Hire Date]])</f>
        <v>2018</v>
      </c>
      <c r="N740" s="2">
        <v>166259</v>
      </c>
      <c r="O740" s="2" t="str">
        <f>IF(TBL_Employees[[#This Row],[ Annual Salary]]&lt;70000,"Low Income",IF(AND(TBL_Employees[[#This Row],[ Annual Salary]]&gt;=70000,TBL_Employees[[#This Row],[ Annual Salary]]&lt;=140000),"Middle Income","High Income" ))</f>
        <v>High Income</v>
      </c>
      <c r="P740" s="3">
        <v>0.17</v>
      </c>
      <c r="Q740" s="13">
        <f>TBL_Employees[[#This Row],[Bonus %]]*TBL_Employees[[#This Row],[ Annual Salary]]</f>
        <v>28264.030000000002</v>
      </c>
      <c r="R740" t="s">
        <v>18</v>
      </c>
      <c r="S740" t="s">
        <v>19</v>
      </c>
      <c r="T740" s="1" t="s">
        <v>20</v>
      </c>
      <c r="U740" t="str">
        <f>IF(TBL_Employees[[#This Row],[Exit Date]]="","Employed","Resign")</f>
        <v>Employed</v>
      </c>
    </row>
    <row r="741" spans="1:21" x14ac:dyDescent="0.35">
      <c r="A741" t="s">
        <v>1970</v>
      </c>
      <c r="B741" t="s">
        <v>1971</v>
      </c>
      <c r="C741" t="s">
        <v>75</v>
      </c>
      <c r="D741" t="s">
        <v>26</v>
      </c>
      <c r="E741" t="s">
        <v>31</v>
      </c>
      <c r="F741" t="s">
        <v>16</v>
      </c>
      <c r="G741" t="s">
        <v>23</v>
      </c>
      <c r="H741">
        <v>55</v>
      </c>
      <c r="I741" s="1">
        <v>39820</v>
      </c>
      <c r="J741" s="9">
        <f>DAY(TBL_Employees[[#This Row],[Hire Date]])</f>
        <v>7</v>
      </c>
      <c r="K741" s="9">
        <f>MONTH(TBL_Employees[[#This Row],[Hire Date]])</f>
        <v>1</v>
      </c>
      <c r="L741" s="9" t="str">
        <f>UPPER(TEXT(DATE(2025,TBL_Employees[[#This Row],[Month]],1), "mmm"))</f>
        <v>JAN</v>
      </c>
      <c r="M741" s="11">
        <f>YEAR(TBL_Employees[[#This Row],[Hire Date]])</f>
        <v>2009</v>
      </c>
      <c r="N741" s="2">
        <v>47032</v>
      </c>
      <c r="O741" s="2" t="str">
        <f>IF(TBL_Employees[[#This Row],[ Annual Salary]]&lt;70000,"Low Income",IF(AND(TBL_Employees[[#This Row],[ Annual Salary]]&gt;=70000,TBL_Employees[[#This Row],[ Annual Salary]]&lt;=140000),"Middle Income","High Income" ))</f>
        <v>Low Income</v>
      </c>
      <c r="P741" s="3">
        <v>0</v>
      </c>
      <c r="Q741" s="13">
        <f>TBL_Employees[[#This Row],[Bonus %]]*TBL_Employees[[#This Row],[ Annual Salary]]</f>
        <v>0</v>
      </c>
      <c r="R741" t="s">
        <v>18</v>
      </c>
      <c r="S741" t="s">
        <v>28</v>
      </c>
      <c r="T741" s="1" t="s">
        <v>20</v>
      </c>
      <c r="U741" t="str">
        <f>IF(TBL_Employees[[#This Row],[Exit Date]]="","Employed","Resign")</f>
        <v>Employed</v>
      </c>
    </row>
    <row r="742" spans="1:21" x14ac:dyDescent="0.35">
      <c r="A742" t="s">
        <v>431</v>
      </c>
      <c r="B742" t="s">
        <v>432</v>
      </c>
      <c r="C742" t="s">
        <v>13</v>
      </c>
      <c r="D742" t="s">
        <v>42</v>
      </c>
      <c r="E742" t="s">
        <v>15</v>
      </c>
      <c r="F742" t="s">
        <v>16</v>
      </c>
      <c r="G742" t="s">
        <v>23</v>
      </c>
      <c r="H742">
        <v>41</v>
      </c>
      <c r="I742" s="1">
        <v>41346</v>
      </c>
      <c r="J742" s="9">
        <f>DAY(TBL_Employees[[#This Row],[Hire Date]])</f>
        <v>13</v>
      </c>
      <c r="K742" s="9">
        <f>MONTH(TBL_Employees[[#This Row],[Hire Date]])</f>
        <v>3</v>
      </c>
      <c r="L742" s="9" t="str">
        <f>UPPER(TEXT(DATE(2025,TBL_Employees[[#This Row],[Month]],1), "mmm"))</f>
        <v>MAR</v>
      </c>
      <c r="M742" s="11">
        <f>YEAR(TBL_Employees[[#This Row],[Hire Date]])</f>
        <v>2013</v>
      </c>
      <c r="N742" s="2">
        <v>249270</v>
      </c>
      <c r="O742" s="2" t="str">
        <f>IF(TBL_Employees[[#This Row],[ Annual Salary]]&lt;70000,"Low Income",IF(AND(TBL_Employees[[#This Row],[ Annual Salary]]&gt;=70000,TBL_Employees[[#This Row],[ Annual Salary]]&lt;=140000),"Middle Income","High Income" ))</f>
        <v>High Income</v>
      </c>
      <c r="P742" s="3">
        <v>0.3</v>
      </c>
      <c r="Q742" s="13">
        <f>TBL_Employees[[#This Row],[Bonus %]]*TBL_Employees[[#This Row],[ Annual Salary]]</f>
        <v>74781</v>
      </c>
      <c r="R742" t="s">
        <v>18</v>
      </c>
      <c r="S742" t="s">
        <v>62</v>
      </c>
      <c r="T742" s="1" t="s">
        <v>20</v>
      </c>
      <c r="U742" t="str">
        <f>IF(TBL_Employees[[#This Row],[Exit Date]]="","Employed","Resign")</f>
        <v>Employed</v>
      </c>
    </row>
    <row r="743" spans="1:21" x14ac:dyDescent="0.35">
      <c r="A743" t="s">
        <v>435</v>
      </c>
      <c r="B743" t="s">
        <v>436</v>
      </c>
      <c r="C743" t="s">
        <v>60</v>
      </c>
      <c r="D743" t="s">
        <v>42</v>
      </c>
      <c r="E743" t="s">
        <v>43</v>
      </c>
      <c r="F743" t="s">
        <v>16</v>
      </c>
      <c r="G743" t="s">
        <v>50</v>
      </c>
      <c r="H743">
        <v>64</v>
      </c>
      <c r="I743" s="1">
        <v>37956</v>
      </c>
      <c r="J743" s="9">
        <f>DAY(TBL_Employees[[#This Row],[Hire Date]])</f>
        <v>1</v>
      </c>
      <c r="K743" s="9">
        <f>MONTH(TBL_Employees[[#This Row],[Hire Date]])</f>
        <v>12</v>
      </c>
      <c r="L743" s="9" t="str">
        <f>UPPER(TEXT(DATE(2025,TBL_Employees[[#This Row],[Month]],1), "mmm"))</f>
        <v>DEC</v>
      </c>
      <c r="M743" s="11">
        <f>YEAR(TBL_Employees[[#This Row],[Hire Date]])</f>
        <v>2003</v>
      </c>
      <c r="N743" s="2">
        <v>154828</v>
      </c>
      <c r="O743" s="2" t="str">
        <f>IF(TBL_Employees[[#This Row],[ Annual Salary]]&lt;70000,"Low Income",IF(AND(TBL_Employees[[#This Row],[ Annual Salary]]&gt;=70000,TBL_Employees[[#This Row],[ Annual Salary]]&lt;=140000),"Middle Income","High Income" ))</f>
        <v>High Income</v>
      </c>
      <c r="P743" s="3">
        <v>0.13</v>
      </c>
      <c r="Q743" s="13">
        <f>TBL_Employees[[#This Row],[Bonus %]]*TBL_Employees[[#This Row],[ Annual Salary]]</f>
        <v>20127.64</v>
      </c>
      <c r="R743" t="s">
        <v>18</v>
      </c>
      <c r="S743" t="s">
        <v>62</v>
      </c>
      <c r="T743" s="1" t="s">
        <v>20</v>
      </c>
      <c r="U743" t="str">
        <f>IF(TBL_Employees[[#This Row],[Exit Date]]="","Employed","Resign")</f>
        <v>Employed</v>
      </c>
    </row>
    <row r="744" spans="1:21" x14ac:dyDescent="0.35">
      <c r="A744" t="s">
        <v>466</v>
      </c>
      <c r="B744" t="s">
        <v>467</v>
      </c>
      <c r="C744" t="s">
        <v>13</v>
      </c>
      <c r="D744" t="s">
        <v>42</v>
      </c>
      <c r="E744" t="s">
        <v>15</v>
      </c>
      <c r="F744" t="s">
        <v>27</v>
      </c>
      <c r="G744" t="s">
        <v>17</v>
      </c>
      <c r="H744">
        <v>27</v>
      </c>
      <c r="I744" s="1">
        <v>43758</v>
      </c>
      <c r="J744" s="9">
        <f>DAY(TBL_Employees[[#This Row],[Hire Date]])</f>
        <v>20</v>
      </c>
      <c r="K744" s="9">
        <f>MONTH(TBL_Employees[[#This Row],[Hire Date]])</f>
        <v>10</v>
      </c>
      <c r="L744" s="9" t="str">
        <f>UPPER(TEXT(DATE(2025,TBL_Employees[[#This Row],[Month]],1), "mmm"))</f>
        <v>OCT</v>
      </c>
      <c r="M744" s="11">
        <f>YEAR(TBL_Employees[[#This Row],[Hire Date]])</f>
        <v>2019</v>
      </c>
      <c r="N744" s="2">
        <v>256420</v>
      </c>
      <c r="O744" s="2" t="str">
        <f>IF(TBL_Employees[[#This Row],[ Annual Salary]]&lt;70000,"Low Income",IF(AND(TBL_Employees[[#This Row],[ Annual Salary]]&gt;=70000,TBL_Employees[[#This Row],[ Annual Salary]]&lt;=140000),"Middle Income","High Income" ))</f>
        <v>High Income</v>
      </c>
      <c r="P744" s="3">
        <v>0.3</v>
      </c>
      <c r="Q744" s="13">
        <f>TBL_Employees[[#This Row],[Bonus %]]*TBL_Employees[[#This Row],[ Annual Salary]]</f>
        <v>76926</v>
      </c>
      <c r="R744" t="s">
        <v>18</v>
      </c>
      <c r="S744" t="s">
        <v>38</v>
      </c>
      <c r="T744" s="1" t="s">
        <v>20</v>
      </c>
      <c r="U744" t="str">
        <f>IF(TBL_Employees[[#This Row],[Exit Date]]="","Employed","Resign")</f>
        <v>Employed</v>
      </c>
    </row>
    <row r="745" spans="1:21" x14ac:dyDescent="0.35">
      <c r="A745" t="s">
        <v>341</v>
      </c>
      <c r="B745" t="s">
        <v>472</v>
      </c>
      <c r="C745" t="s">
        <v>61</v>
      </c>
      <c r="D745" t="s">
        <v>42</v>
      </c>
      <c r="E745" t="s">
        <v>43</v>
      </c>
      <c r="F745" t="s">
        <v>16</v>
      </c>
      <c r="G745" t="s">
        <v>17</v>
      </c>
      <c r="H745">
        <v>53</v>
      </c>
      <c r="I745" s="1">
        <v>41601</v>
      </c>
      <c r="J745" s="9">
        <f>DAY(TBL_Employees[[#This Row],[Hire Date]])</f>
        <v>23</v>
      </c>
      <c r="K745" s="9">
        <f>MONTH(TBL_Employees[[#This Row],[Hire Date]])</f>
        <v>11</v>
      </c>
      <c r="L745" s="9" t="str">
        <f>UPPER(TEXT(DATE(2025,TBL_Employees[[#This Row],[Month]],1), "mmm"))</f>
        <v>NOV</v>
      </c>
      <c r="M745" s="11">
        <f>YEAR(TBL_Employees[[#This Row],[Hire Date]])</f>
        <v>2013</v>
      </c>
      <c r="N745" s="2">
        <v>113135</v>
      </c>
      <c r="O745" s="2" t="str">
        <f>IF(TBL_Employees[[#This Row],[ Annual Salary]]&lt;70000,"Low Income",IF(AND(TBL_Employees[[#This Row],[ Annual Salary]]&gt;=70000,TBL_Employees[[#This Row],[ Annual Salary]]&lt;=140000),"Middle Income","High Income" ))</f>
        <v>Middle Income</v>
      </c>
      <c r="P745" s="3">
        <v>0.05</v>
      </c>
      <c r="Q745" s="13">
        <f>TBL_Employees[[#This Row],[Bonus %]]*TBL_Employees[[#This Row],[ Annual Salary]]</f>
        <v>5656.75</v>
      </c>
      <c r="R745" t="s">
        <v>18</v>
      </c>
      <c r="S745" t="s">
        <v>24</v>
      </c>
      <c r="T745" s="1" t="s">
        <v>20</v>
      </c>
      <c r="U745" t="str">
        <f>IF(TBL_Employees[[#This Row],[Exit Date]]="","Employed","Resign")</f>
        <v>Employed</v>
      </c>
    </row>
    <row r="746" spans="1:21" x14ac:dyDescent="0.35">
      <c r="A746" t="s">
        <v>476</v>
      </c>
      <c r="B746" t="s">
        <v>477</v>
      </c>
      <c r="C746" t="s">
        <v>60</v>
      </c>
      <c r="D746" t="s">
        <v>42</v>
      </c>
      <c r="E746" t="s">
        <v>15</v>
      </c>
      <c r="F746" t="s">
        <v>16</v>
      </c>
      <c r="G746" t="s">
        <v>17</v>
      </c>
      <c r="H746">
        <v>29</v>
      </c>
      <c r="I746" s="1">
        <v>43609</v>
      </c>
      <c r="J746" s="9">
        <f>DAY(TBL_Employees[[#This Row],[Hire Date]])</f>
        <v>24</v>
      </c>
      <c r="K746" s="9">
        <f>MONTH(TBL_Employees[[#This Row],[Hire Date]])</f>
        <v>5</v>
      </c>
      <c r="L746" s="9" t="str">
        <f>UPPER(TEXT(DATE(2025,TBL_Employees[[#This Row],[Month]],1), "mmm"))</f>
        <v>MAY</v>
      </c>
      <c r="M746" s="11">
        <f>YEAR(TBL_Employees[[#This Row],[Hire Date]])</f>
        <v>2019</v>
      </c>
      <c r="N746" s="2">
        <v>122350</v>
      </c>
      <c r="O746" s="2" t="str">
        <f>IF(TBL_Employees[[#This Row],[ Annual Salary]]&lt;70000,"Low Income",IF(AND(TBL_Employees[[#This Row],[ Annual Salary]]&gt;=70000,TBL_Employees[[#This Row],[ Annual Salary]]&lt;=140000),"Middle Income","High Income" ))</f>
        <v>Middle Income</v>
      </c>
      <c r="P746" s="3">
        <v>0.12</v>
      </c>
      <c r="Q746" s="13">
        <f>TBL_Employees[[#This Row],[Bonus %]]*TBL_Employees[[#This Row],[ Annual Salary]]</f>
        <v>14682</v>
      </c>
      <c r="R746" t="s">
        <v>18</v>
      </c>
      <c r="S746" t="s">
        <v>38</v>
      </c>
      <c r="T746" s="1" t="s">
        <v>20</v>
      </c>
      <c r="U746" t="str">
        <f>IF(TBL_Employees[[#This Row],[Exit Date]]="","Employed","Resign")</f>
        <v>Employed</v>
      </c>
    </row>
    <row r="747" spans="1:21" x14ac:dyDescent="0.35">
      <c r="A747" t="s">
        <v>489</v>
      </c>
      <c r="B747" t="s">
        <v>490</v>
      </c>
      <c r="C747" t="s">
        <v>63</v>
      </c>
      <c r="D747" t="s">
        <v>42</v>
      </c>
      <c r="E747" t="s">
        <v>35</v>
      </c>
      <c r="F747" t="s">
        <v>16</v>
      </c>
      <c r="G747" t="s">
        <v>46</v>
      </c>
      <c r="H747">
        <v>27</v>
      </c>
      <c r="I747" s="1">
        <v>44460</v>
      </c>
      <c r="J747" s="9">
        <f>DAY(TBL_Employees[[#This Row],[Hire Date]])</f>
        <v>21</v>
      </c>
      <c r="K747" s="9">
        <f>MONTH(TBL_Employees[[#This Row],[Hire Date]])</f>
        <v>9</v>
      </c>
      <c r="L747" s="9" t="str">
        <f>UPPER(TEXT(DATE(2025,TBL_Employees[[#This Row],[Month]],1), "mmm"))</f>
        <v>SEP</v>
      </c>
      <c r="M747" s="11">
        <f>YEAR(TBL_Employees[[#This Row],[Hire Date]])</f>
        <v>2021</v>
      </c>
      <c r="N747" s="2">
        <v>68728</v>
      </c>
      <c r="O747" s="2" t="str">
        <f>IF(TBL_Employees[[#This Row],[ Annual Salary]]&lt;70000,"Low Income",IF(AND(TBL_Employees[[#This Row],[ Annual Salary]]&gt;=70000,TBL_Employees[[#This Row],[ Annual Salary]]&lt;=140000),"Middle Income","High Income" ))</f>
        <v>Low Income</v>
      </c>
      <c r="P747" s="3">
        <v>0</v>
      </c>
      <c r="Q747" s="13">
        <f>TBL_Employees[[#This Row],[Bonus %]]*TBL_Employees[[#This Row],[ Annual Salary]]</f>
        <v>0</v>
      </c>
      <c r="R747" t="s">
        <v>18</v>
      </c>
      <c r="S747" t="s">
        <v>38</v>
      </c>
      <c r="T747" s="1" t="s">
        <v>20</v>
      </c>
      <c r="U747" t="str">
        <f>IF(TBL_Employees[[#This Row],[Exit Date]]="","Employed","Resign")</f>
        <v>Employed</v>
      </c>
    </row>
    <row r="748" spans="1:21" x14ac:dyDescent="0.35">
      <c r="A748" t="s">
        <v>493</v>
      </c>
      <c r="B748" t="s">
        <v>494</v>
      </c>
      <c r="C748" t="s">
        <v>63</v>
      </c>
      <c r="D748" t="s">
        <v>42</v>
      </c>
      <c r="E748" t="s">
        <v>35</v>
      </c>
      <c r="F748" t="s">
        <v>27</v>
      </c>
      <c r="G748" t="s">
        <v>50</v>
      </c>
      <c r="H748">
        <v>35</v>
      </c>
      <c r="I748" s="1">
        <v>40678</v>
      </c>
      <c r="J748" s="9">
        <f>DAY(TBL_Employees[[#This Row],[Hire Date]])</f>
        <v>15</v>
      </c>
      <c r="K748" s="9">
        <f>MONTH(TBL_Employees[[#This Row],[Hire Date]])</f>
        <v>5</v>
      </c>
      <c r="L748" s="9" t="str">
        <f>UPPER(TEXT(DATE(2025,TBL_Employees[[#This Row],[Month]],1), "mmm"))</f>
        <v>MAY</v>
      </c>
      <c r="M748" s="11">
        <f>YEAR(TBL_Employees[[#This Row],[Hire Date]])</f>
        <v>2011</v>
      </c>
      <c r="N748" s="2">
        <v>66889</v>
      </c>
      <c r="O748" s="2" t="str">
        <f>IF(TBL_Employees[[#This Row],[ Annual Salary]]&lt;70000,"Low Income",IF(AND(TBL_Employees[[#This Row],[ Annual Salary]]&gt;=70000,TBL_Employees[[#This Row],[ Annual Salary]]&lt;=140000),"Middle Income","High Income" ))</f>
        <v>Low Income</v>
      </c>
      <c r="P748" s="3">
        <v>0</v>
      </c>
      <c r="Q748" s="13">
        <f>TBL_Employees[[#This Row],[Bonus %]]*TBL_Employees[[#This Row],[ Annual Salary]]</f>
        <v>0</v>
      </c>
      <c r="R748" t="s">
        <v>18</v>
      </c>
      <c r="S748" t="s">
        <v>28</v>
      </c>
      <c r="T748" s="1" t="s">
        <v>20</v>
      </c>
      <c r="U748" t="str">
        <f>IF(TBL_Employees[[#This Row],[Exit Date]]="","Employed","Resign")</f>
        <v>Employed</v>
      </c>
    </row>
    <row r="749" spans="1:21" x14ac:dyDescent="0.35">
      <c r="A749" t="s">
        <v>504</v>
      </c>
      <c r="B749" t="s">
        <v>505</v>
      </c>
      <c r="C749" t="s">
        <v>60</v>
      </c>
      <c r="D749" t="s">
        <v>42</v>
      </c>
      <c r="E749" t="s">
        <v>15</v>
      </c>
      <c r="F749" t="s">
        <v>27</v>
      </c>
      <c r="G749" t="s">
        <v>23</v>
      </c>
      <c r="H749">
        <v>45</v>
      </c>
      <c r="I749" s="1">
        <v>44266</v>
      </c>
      <c r="J749" s="9">
        <f>DAY(TBL_Employees[[#This Row],[Hire Date]])</f>
        <v>11</v>
      </c>
      <c r="K749" s="9">
        <f>MONTH(TBL_Employees[[#This Row],[Hire Date]])</f>
        <v>3</v>
      </c>
      <c r="L749" s="9" t="str">
        <f>UPPER(TEXT(DATE(2025,TBL_Employees[[#This Row],[Month]],1), "mmm"))</f>
        <v>MAR</v>
      </c>
      <c r="M749" s="11">
        <f>YEAR(TBL_Employees[[#This Row],[Hire Date]])</f>
        <v>2021</v>
      </c>
      <c r="N749" s="2">
        <v>135062</v>
      </c>
      <c r="O749" s="2" t="str">
        <f>IF(TBL_Employees[[#This Row],[ Annual Salary]]&lt;70000,"Low Income",IF(AND(TBL_Employees[[#This Row],[ Annual Salary]]&gt;=70000,TBL_Employees[[#This Row],[ Annual Salary]]&lt;=140000),"Middle Income","High Income" ))</f>
        <v>Middle Income</v>
      </c>
      <c r="P749" s="3">
        <v>0.15</v>
      </c>
      <c r="Q749" s="13">
        <f>TBL_Employees[[#This Row],[Bonus %]]*TBL_Employees[[#This Row],[ Annual Salary]]</f>
        <v>20259.3</v>
      </c>
      <c r="R749" t="s">
        <v>32</v>
      </c>
      <c r="S749" t="s">
        <v>33</v>
      </c>
      <c r="T749" s="1" t="s">
        <v>20</v>
      </c>
      <c r="U749" t="str">
        <f>IF(TBL_Employees[[#This Row],[Exit Date]]="","Employed","Resign")</f>
        <v>Employed</v>
      </c>
    </row>
    <row r="750" spans="1:21" x14ac:dyDescent="0.35">
      <c r="A750" t="s">
        <v>515</v>
      </c>
      <c r="B750" t="s">
        <v>516</v>
      </c>
      <c r="C750" t="s">
        <v>61</v>
      </c>
      <c r="D750" t="s">
        <v>42</v>
      </c>
      <c r="E750" t="s">
        <v>15</v>
      </c>
      <c r="F750" t="s">
        <v>16</v>
      </c>
      <c r="G750" t="s">
        <v>23</v>
      </c>
      <c r="H750">
        <v>30</v>
      </c>
      <c r="I750" s="1">
        <v>42484</v>
      </c>
      <c r="J750" s="9">
        <f>DAY(TBL_Employees[[#This Row],[Hire Date]])</f>
        <v>24</v>
      </c>
      <c r="K750" s="9">
        <f>MONTH(TBL_Employees[[#This Row],[Hire Date]])</f>
        <v>4</v>
      </c>
      <c r="L750" s="9" t="str">
        <f>UPPER(TEXT(DATE(2025,TBL_Employees[[#This Row],[Month]],1), "mmm"))</f>
        <v>APR</v>
      </c>
      <c r="M750" s="11">
        <f>YEAR(TBL_Employees[[#This Row],[Hire Date]])</f>
        <v>2016</v>
      </c>
      <c r="N750" s="2">
        <v>120341</v>
      </c>
      <c r="O750" s="2" t="str">
        <f>IF(TBL_Employees[[#This Row],[ Annual Salary]]&lt;70000,"Low Income",IF(AND(TBL_Employees[[#This Row],[ Annual Salary]]&gt;=70000,TBL_Employees[[#This Row],[ Annual Salary]]&lt;=140000),"Middle Income","High Income" ))</f>
        <v>Middle Income</v>
      </c>
      <c r="P750" s="3">
        <v>7.0000000000000007E-2</v>
      </c>
      <c r="Q750" s="13">
        <f>TBL_Employees[[#This Row],[Bonus %]]*TBL_Employees[[#This Row],[ Annual Salary]]</f>
        <v>8423.8700000000008</v>
      </c>
      <c r="R750" t="s">
        <v>18</v>
      </c>
      <c r="S750" t="s">
        <v>62</v>
      </c>
      <c r="T750" s="1" t="s">
        <v>20</v>
      </c>
      <c r="U750" t="str">
        <f>IF(TBL_Employees[[#This Row],[Exit Date]]="","Employed","Resign")</f>
        <v>Employed</v>
      </c>
    </row>
    <row r="751" spans="1:21" x14ac:dyDescent="0.35">
      <c r="A751" t="s">
        <v>181</v>
      </c>
      <c r="B751" t="s">
        <v>527</v>
      </c>
      <c r="C751" t="s">
        <v>13</v>
      </c>
      <c r="D751" t="s">
        <v>42</v>
      </c>
      <c r="E751" t="s">
        <v>15</v>
      </c>
      <c r="F751" t="s">
        <v>27</v>
      </c>
      <c r="G751" t="s">
        <v>50</v>
      </c>
      <c r="H751">
        <v>57</v>
      </c>
      <c r="I751" s="1">
        <v>37828</v>
      </c>
      <c r="J751" s="9">
        <f>DAY(TBL_Employees[[#This Row],[Hire Date]])</f>
        <v>26</v>
      </c>
      <c r="K751" s="9">
        <f>MONTH(TBL_Employees[[#This Row],[Hire Date]])</f>
        <v>7</v>
      </c>
      <c r="L751" s="9" t="str">
        <f>UPPER(TEXT(DATE(2025,TBL_Employees[[#This Row],[Month]],1), "mmm"))</f>
        <v>JUL</v>
      </c>
      <c r="M751" s="11">
        <f>YEAR(TBL_Employees[[#This Row],[Hire Date]])</f>
        <v>2003</v>
      </c>
      <c r="N751" s="2">
        <v>206624</v>
      </c>
      <c r="O751" s="2" t="str">
        <f>IF(TBL_Employees[[#This Row],[ Annual Salary]]&lt;70000,"Low Income",IF(AND(TBL_Employees[[#This Row],[ Annual Salary]]&gt;=70000,TBL_Employees[[#This Row],[ Annual Salary]]&lt;=140000),"Middle Income","High Income" ))</f>
        <v>High Income</v>
      </c>
      <c r="P751" s="3">
        <v>0.4</v>
      </c>
      <c r="Q751" s="13">
        <f>TBL_Employees[[#This Row],[Bonus %]]*TBL_Employees[[#This Row],[ Annual Salary]]</f>
        <v>82649.600000000006</v>
      </c>
      <c r="R751" t="s">
        <v>51</v>
      </c>
      <c r="S751" t="s">
        <v>52</v>
      </c>
      <c r="T751" s="1" t="s">
        <v>20</v>
      </c>
      <c r="U751" t="str">
        <f>IF(TBL_Employees[[#This Row],[Exit Date]]="","Employed","Resign")</f>
        <v>Employed</v>
      </c>
    </row>
    <row r="752" spans="1:21" x14ac:dyDescent="0.35">
      <c r="A752" t="s">
        <v>536</v>
      </c>
      <c r="B752" t="s">
        <v>537</v>
      </c>
      <c r="C752" t="s">
        <v>63</v>
      </c>
      <c r="D752" t="s">
        <v>42</v>
      </c>
      <c r="E752" t="s">
        <v>31</v>
      </c>
      <c r="F752" t="s">
        <v>27</v>
      </c>
      <c r="G752" t="s">
        <v>46</v>
      </c>
      <c r="H752">
        <v>41</v>
      </c>
      <c r="I752" s="1">
        <v>42626</v>
      </c>
      <c r="J752" s="9">
        <f>DAY(TBL_Employees[[#This Row],[Hire Date]])</f>
        <v>13</v>
      </c>
      <c r="K752" s="9">
        <f>MONTH(TBL_Employees[[#This Row],[Hire Date]])</f>
        <v>9</v>
      </c>
      <c r="L752" s="9" t="str">
        <f>UPPER(TEXT(DATE(2025,TBL_Employees[[#This Row],[Month]],1), "mmm"))</f>
        <v>SEP</v>
      </c>
      <c r="M752" s="11">
        <f>YEAR(TBL_Employees[[#This Row],[Hire Date]])</f>
        <v>2016</v>
      </c>
      <c r="N752" s="2">
        <v>64847</v>
      </c>
      <c r="O752" s="2" t="str">
        <f>IF(TBL_Employees[[#This Row],[ Annual Salary]]&lt;70000,"Low Income",IF(AND(TBL_Employees[[#This Row],[ Annual Salary]]&gt;=70000,TBL_Employees[[#This Row],[ Annual Salary]]&lt;=140000),"Middle Income","High Income" ))</f>
        <v>Low Income</v>
      </c>
      <c r="P752" s="3">
        <v>0</v>
      </c>
      <c r="Q752" s="13">
        <f>TBL_Employees[[#This Row],[Bonus %]]*TBL_Employees[[#This Row],[ Annual Salary]]</f>
        <v>0</v>
      </c>
      <c r="R752" t="s">
        <v>18</v>
      </c>
      <c r="S752" t="s">
        <v>44</v>
      </c>
      <c r="T752" s="1" t="s">
        <v>20</v>
      </c>
      <c r="U752" t="str">
        <f>IF(TBL_Employees[[#This Row],[Exit Date]]="","Employed","Resign")</f>
        <v>Employed</v>
      </c>
    </row>
    <row r="753" spans="1:21" x14ac:dyDescent="0.35">
      <c r="A753" t="s">
        <v>554</v>
      </c>
      <c r="B753" t="s">
        <v>555</v>
      </c>
      <c r="C753" t="s">
        <v>61</v>
      </c>
      <c r="D753" t="s">
        <v>42</v>
      </c>
      <c r="E753" t="s">
        <v>15</v>
      </c>
      <c r="F753" t="s">
        <v>27</v>
      </c>
      <c r="G753" t="s">
        <v>23</v>
      </c>
      <c r="H753">
        <v>27</v>
      </c>
      <c r="I753" s="1">
        <v>43368</v>
      </c>
      <c r="J753" s="9">
        <f>DAY(TBL_Employees[[#This Row],[Hire Date]])</f>
        <v>25</v>
      </c>
      <c r="K753" s="9">
        <f>MONTH(TBL_Employees[[#This Row],[Hire Date]])</f>
        <v>9</v>
      </c>
      <c r="L753" s="9" t="str">
        <f>UPPER(TEXT(DATE(2025,TBL_Employees[[#This Row],[Month]],1), "mmm"))</f>
        <v>SEP</v>
      </c>
      <c r="M753" s="11">
        <f>YEAR(TBL_Employees[[#This Row],[Hire Date]])</f>
        <v>2018</v>
      </c>
      <c r="N753" s="2">
        <v>114441</v>
      </c>
      <c r="O753" s="2" t="str">
        <f>IF(TBL_Employees[[#This Row],[ Annual Salary]]&lt;70000,"Low Income",IF(AND(TBL_Employees[[#This Row],[ Annual Salary]]&gt;=70000,TBL_Employees[[#This Row],[ Annual Salary]]&lt;=140000),"Middle Income","High Income" ))</f>
        <v>Middle Income</v>
      </c>
      <c r="P753" s="3">
        <v>0.1</v>
      </c>
      <c r="Q753" s="13">
        <f>TBL_Employees[[#This Row],[Bonus %]]*TBL_Employees[[#This Row],[ Annual Salary]]</f>
        <v>11444.1</v>
      </c>
      <c r="R753" t="s">
        <v>32</v>
      </c>
      <c r="S753" t="s">
        <v>79</v>
      </c>
      <c r="T753" s="1">
        <v>43821</v>
      </c>
      <c r="U753" t="str">
        <f>IF(TBL_Employees[[#This Row],[Exit Date]]="","Employed","Resign")</f>
        <v>Resign</v>
      </c>
    </row>
    <row r="754" spans="1:21" x14ac:dyDescent="0.35">
      <c r="A754" t="s">
        <v>185</v>
      </c>
      <c r="B754" t="s">
        <v>600</v>
      </c>
      <c r="C754" t="s">
        <v>41</v>
      </c>
      <c r="D754" t="s">
        <v>42</v>
      </c>
      <c r="E754" t="s">
        <v>31</v>
      </c>
      <c r="F754" t="s">
        <v>16</v>
      </c>
      <c r="G754" t="s">
        <v>50</v>
      </c>
      <c r="H754">
        <v>42</v>
      </c>
      <c r="I754" s="1">
        <v>44198</v>
      </c>
      <c r="J754" s="9">
        <f>DAY(TBL_Employees[[#This Row],[Hire Date]])</f>
        <v>2</v>
      </c>
      <c r="K754" s="9">
        <f>MONTH(TBL_Employees[[#This Row],[Hire Date]])</f>
        <v>1</v>
      </c>
      <c r="L754" s="9" t="str">
        <f>UPPER(TEXT(DATE(2025,TBL_Employees[[#This Row],[Month]],1), "mmm"))</f>
        <v>JAN</v>
      </c>
      <c r="M754" s="11">
        <f>YEAR(TBL_Employees[[#This Row],[Hire Date]])</f>
        <v>2021</v>
      </c>
      <c r="N754" s="2">
        <v>94430</v>
      </c>
      <c r="O754" s="2" t="str">
        <f>IF(TBL_Employees[[#This Row],[ Annual Salary]]&lt;70000,"Low Income",IF(AND(TBL_Employees[[#This Row],[ Annual Salary]]&gt;=70000,TBL_Employees[[#This Row],[ Annual Salary]]&lt;=140000),"Middle Income","High Income" ))</f>
        <v>Middle Income</v>
      </c>
      <c r="P754" s="3">
        <v>0</v>
      </c>
      <c r="Q754" s="13">
        <f>TBL_Employees[[#This Row],[Bonus %]]*TBL_Employees[[#This Row],[ Annual Salary]]</f>
        <v>0</v>
      </c>
      <c r="R754" t="s">
        <v>18</v>
      </c>
      <c r="S754" t="s">
        <v>62</v>
      </c>
      <c r="T754" s="1" t="s">
        <v>20</v>
      </c>
      <c r="U754" t="str">
        <f>IF(TBL_Employees[[#This Row],[Exit Date]]="","Employed","Resign")</f>
        <v>Employed</v>
      </c>
    </row>
    <row r="755" spans="1:21" x14ac:dyDescent="0.35">
      <c r="A755" t="s">
        <v>608</v>
      </c>
      <c r="B755" t="s">
        <v>91</v>
      </c>
      <c r="C755" t="s">
        <v>61</v>
      </c>
      <c r="D755" t="s">
        <v>42</v>
      </c>
      <c r="E755" t="s">
        <v>35</v>
      </c>
      <c r="F755" t="s">
        <v>16</v>
      </c>
      <c r="G755" t="s">
        <v>17</v>
      </c>
      <c r="H755">
        <v>65</v>
      </c>
      <c r="I755" s="1">
        <v>40793</v>
      </c>
      <c r="J755" s="9">
        <f>DAY(TBL_Employees[[#This Row],[Hire Date]])</f>
        <v>7</v>
      </c>
      <c r="K755" s="9">
        <f>MONTH(TBL_Employees[[#This Row],[Hire Date]])</f>
        <v>9</v>
      </c>
      <c r="L755" s="9" t="str">
        <f>UPPER(TEXT(DATE(2025,TBL_Employees[[#This Row],[Month]],1), "mmm"))</f>
        <v>SEP</v>
      </c>
      <c r="M755" s="11">
        <f>YEAR(TBL_Employees[[#This Row],[Hire Date]])</f>
        <v>2011</v>
      </c>
      <c r="N755" s="2">
        <v>104903</v>
      </c>
      <c r="O755" s="2" t="str">
        <f>IF(TBL_Employees[[#This Row],[ Annual Salary]]&lt;70000,"Low Income",IF(AND(TBL_Employees[[#This Row],[ Annual Salary]]&gt;=70000,TBL_Employees[[#This Row],[ Annual Salary]]&lt;=140000),"Middle Income","High Income" ))</f>
        <v>Middle Income</v>
      </c>
      <c r="P755" s="3">
        <v>0.1</v>
      </c>
      <c r="Q755" s="13">
        <f>TBL_Employees[[#This Row],[Bonus %]]*TBL_Employees[[#This Row],[ Annual Salary]]</f>
        <v>10490.300000000001</v>
      </c>
      <c r="R755" t="s">
        <v>18</v>
      </c>
      <c r="S755" t="s">
        <v>28</v>
      </c>
      <c r="T755" s="1" t="s">
        <v>20</v>
      </c>
      <c r="U755" t="str">
        <f>IF(TBL_Employees[[#This Row],[Exit Date]]="","Employed","Resign")</f>
        <v>Employed</v>
      </c>
    </row>
    <row r="756" spans="1:21" x14ac:dyDescent="0.35">
      <c r="A756" t="s">
        <v>612</v>
      </c>
      <c r="B756" t="s">
        <v>613</v>
      </c>
      <c r="C756" t="s">
        <v>41</v>
      </c>
      <c r="D756" t="s">
        <v>42</v>
      </c>
      <c r="E756" t="s">
        <v>31</v>
      </c>
      <c r="F756" t="s">
        <v>16</v>
      </c>
      <c r="G756" t="s">
        <v>23</v>
      </c>
      <c r="H756">
        <v>39</v>
      </c>
      <c r="I756" s="1">
        <v>39391</v>
      </c>
      <c r="J756" s="9">
        <f>DAY(TBL_Employees[[#This Row],[Hire Date]])</f>
        <v>5</v>
      </c>
      <c r="K756" s="9">
        <f>MONTH(TBL_Employees[[#This Row],[Hire Date]])</f>
        <v>11</v>
      </c>
      <c r="L756" s="9" t="str">
        <f>UPPER(TEXT(DATE(2025,TBL_Employees[[#This Row],[Month]],1), "mmm"))</f>
        <v>NOV</v>
      </c>
      <c r="M756" s="11">
        <f>YEAR(TBL_Employees[[#This Row],[Hire Date]])</f>
        <v>2007</v>
      </c>
      <c r="N756" s="2">
        <v>99017</v>
      </c>
      <c r="O756" s="2" t="str">
        <f>IF(TBL_Employees[[#This Row],[ Annual Salary]]&lt;70000,"Low Income",IF(AND(TBL_Employees[[#This Row],[ Annual Salary]]&gt;=70000,TBL_Employees[[#This Row],[ Annual Salary]]&lt;=140000),"Middle Income","High Income" ))</f>
        <v>Middle Income</v>
      </c>
      <c r="P756" s="3">
        <v>0</v>
      </c>
      <c r="Q756" s="13">
        <f>TBL_Employees[[#This Row],[Bonus %]]*TBL_Employees[[#This Row],[ Annual Salary]]</f>
        <v>0</v>
      </c>
      <c r="R756" t="s">
        <v>32</v>
      </c>
      <c r="S756" t="s">
        <v>59</v>
      </c>
      <c r="T756" s="1" t="s">
        <v>20</v>
      </c>
      <c r="U756" t="str">
        <f>IF(TBL_Employees[[#This Row],[Exit Date]]="","Employed","Resign")</f>
        <v>Employed</v>
      </c>
    </row>
    <row r="757" spans="1:21" x14ac:dyDescent="0.35">
      <c r="A757" t="s">
        <v>636</v>
      </c>
      <c r="B757" t="s">
        <v>637</v>
      </c>
      <c r="C757" t="s">
        <v>41</v>
      </c>
      <c r="D757" t="s">
        <v>42</v>
      </c>
      <c r="E757" t="s">
        <v>43</v>
      </c>
      <c r="F757" t="s">
        <v>16</v>
      </c>
      <c r="G757" t="s">
        <v>17</v>
      </c>
      <c r="H757">
        <v>35</v>
      </c>
      <c r="I757" s="1">
        <v>43715</v>
      </c>
      <c r="J757" s="9">
        <f>DAY(TBL_Employees[[#This Row],[Hire Date]])</f>
        <v>7</v>
      </c>
      <c r="K757" s="9">
        <f>MONTH(TBL_Employees[[#This Row],[Hire Date]])</f>
        <v>9</v>
      </c>
      <c r="L757" s="9" t="str">
        <f>UPPER(TEXT(DATE(2025,TBL_Employees[[#This Row],[Month]],1), "mmm"))</f>
        <v>SEP</v>
      </c>
      <c r="M757" s="11">
        <f>YEAR(TBL_Employees[[#This Row],[Hire Date]])</f>
        <v>2019</v>
      </c>
      <c r="N757" s="2">
        <v>70992</v>
      </c>
      <c r="O757" s="2" t="str">
        <f>IF(TBL_Employees[[#This Row],[ Annual Salary]]&lt;70000,"Low Income",IF(AND(TBL_Employees[[#This Row],[ Annual Salary]]&gt;=70000,TBL_Employees[[#This Row],[ Annual Salary]]&lt;=140000),"Middle Income","High Income" ))</f>
        <v>Middle Income</v>
      </c>
      <c r="P757" s="3">
        <v>0</v>
      </c>
      <c r="Q757" s="13">
        <f>TBL_Employees[[#This Row],[Bonus %]]*TBL_Employees[[#This Row],[ Annual Salary]]</f>
        <v>0</v>
      </c>
      <c r="R757" t="s">
        <v>18</v>
      </c>
      <c r="S757" t="s">
        <v>24</v>
      </c>
      <c r="T757" s="1" t="s">
        <v>20</v>
      </c>
      <c r="U757" t="str">
        <f>IF(TBL_Employees[[#This Row],[Exit Date]]="","Employed","Resign")</f>
        <v>Employed</v>
      </c>
    </row>
    <row r="758" spans="1:21" x14ac:dyDescent="0.35">
      <c r="A758" t="s">
        <v>271</v>
      </c>
      <c r="B758" t="s">
        <v>675</v>
      </c>
      <c r="C758" t="s">
        <v>13</v>
      </c>
      <c r="D758" t="s">
        <v>42</v>
      </c>
      <c r="E758" t="s">
        <v>43</v>
      </c>
      <c r="F758" t="s">
        <v>27</v>
      </c>
      <c r="G758" t="s">
        <v>23</v>
      </c>
      <c r="H758">
        <v>40</v>
      </c>
      <c r="I758" s="1">
        <v>39872</v>
      </c>
      <c r="J758" s="9">
        <f>DAY(TBL_Employees[[#This Row],[Hire Date]])</f>
        <v>28</v>
      </c>
      <c r="K758" s="9">
        <f>MONTH(TBL_Employees[[#This Row],[Hire Date]])</f>
        <v>2</v>
      </c>
      <c r="L758" s="9" t="str">
        <f>UPPER(TEXT(DATE(2025,TBL_Employees[[#This Row],[Month]],1), "mmm"))</f>
        <v>FEB</v>
      </c>
      <c r="M758" s="11">
        <f>YEAR(TBL_Employees[[#This Row],[Hire Date]])</f>
        <v>2009</v>
      </c>
      <c r="N758" s="2">
        <v>242919</v>
      </c>
      <c r="O758" s="2" t="str">
        <f>IF(TBL_Employees[[#This Row],[ Annual Salary]]&lt;70000,"Low Income",IF(AND(TBL_Employees[[#This Row],[ Annual Salary]]&gt;=70000,TBL_Employees[[#This Row],[ Annual Salary]]&lt;=140000),"Middle Income","High Income" ))</f>
        <v>High Income</v>
      </c>
      <c r="P758" s="3">
        <v>0.31</v>
      </c>
      <c r="Q758" s="13">
        <f>TBL_Employees[[#This Row],[Bonus %]]*TBL_Employees[[#This Row],[ Annual Salary]]</f>
        <v>75304.89</v>
      </c>
      <c r="R758" t="s">
        <v>32</v>
      </c>
      <c r="S758" t="s">
        <v>79</v>
      </c>
      <c r="T758" s="1" t="s">
        <v>20</v>
      </c>
      <c r="U758" t="str">
        <f>IF(TBL_Employees[[#This Row],[Exit Date]]="","Employed","Resign")</f>
        <v>Employed</v>
      </c>
    </row>
    <row r="759" spans="1:21" x14ac:dyDescent="0.35">
      <c r="A759" t="s">
        <v>690</v>
      </c>
      <c r="B759" t="s">
        <v>691</v>
      </c>
      <c r="C759" t="s">
        <v>61</v>
      </c>
      <c r="D759" t="s">
        <v>42</v>
      </c>
      <c r="E759" t="s">
        <v>35</v>
      </c>
      <c r="F759" t="s">
        <v>16</v>
      </c>
      <c r="G759" t="s">
        <v>17</v>
      </c>
      <c r="H759">
        <v>59</v>
      </c>
      <c r="I759" s="1">
        <v>39197</v>
      </c>
      <c r="J759" s="9">
        <f>DAY(TBL_Employees[[#This Row],[Hire Date]])</f>
        <v>25</v>
      </c>
      <c r="K759" s="9">
        <f>MONTH(TBL_Employees[[#This Row],[Hire Date]])</f>
        <v>4</v>
      </c>
      <c r="L759" s="9" t="str">
        <f>UPPER(TEXT(DATE(2025,TBL_Employees[[#This Row],[Month]],1), "mmm"))</f>
        <v>APR</v>
      </c>
      <c r="M759" s="11">
        <f>YEAR(TBL_Employees[[#This Row],[Hire Date]])</f>
        <v>2007</v>
      </c>
      <c r="N759" s="2">
        <v>129708</v>
      </c>
      <c r="O759" s="2" t="str">
        <f>IF(TBL_Employees[[#This Row],[ Annual Salary]]&lt;70000,"Low Income",IF(AND(TBL_Employees[[#This Row],[ Annual Salary]]&gt;=70000,TBL_Employees[[#This Row],[ Annual Salary]]&lt;=140000),"Middle Income","High Income" ))</f>
        <v>Middle Income</v>
      </c>
      <c r="P759" s="3">
        <v>0.05</v>
      </c>
      <c r="Q759" s="13">
        <f>TBL_Employees[[#This Row],[Bonus %]]*TBL_Employees[[#This Row],[ Annual Salary]]</f>
        <v>6485.4000000000005</v>
      </c>
      <c r="R759" t="s">
        <v>18</v>
      </c>
      <c r="S759" t="s">
        <v>44</v>
      </c>
      <c r="T759" s="1" t="s">
        <v>20</v>
      </c>
      <c r="U759" t="str">
        <f>IF(TBL_Employees[[#This Row],[Exit Date]]="","Employed","Resign")</f>
        <v>Employed</v>
      </c>
    </row>
    <row r="760" spans="1:21" x14ac:dyDescent="0.35">
      <c r="A760" t="s">
        <v>692</v>
      </c>
      <c r="B760" t="s">
        <v>693</v>
      </c>
      <c r="C760" t="s">
        <v>61</v>
      </c>
      <c r="D760" t="s">
        <v>42</v>
      </c>
      <c r="E760" t="s">
        <v>15</v>
      </c>
      <c r="F760" t="s">
        <v>27</v>
      </c>
      <c r="G760" t="s">
        <v>23</v>
      </c>
      <c r="H760">
        <v>55</v>
      </c>
      <c r="I760" s="1">
        <v>34595</v>
      </c>
      <c r="J760" s="9">
        <f>DAY(TBL_Employees[[#This Row],[Hire Date]])</f>
        <v>18</v>
      </c>
      <c r="K760" s="9">
        <f>MONTH(TBL_Employees[[#This Row],[Hire Date]])</f>
        <v>9</v>
      </c>
      <c r="L760" s="9" t="str">
        <f>UPPER(TEXT(DATE(2025,TBL_Employees[[#This Row],[Month]],1), "mmm"))</f>
        <v>SEP</v>
      </c>
      <c r="M760" s="11">
        <f>YEAR(TBL_Employees[[#This Row],[Hire Date]])</f>
        <v>1994</v>
      </c>
      <c r="N760" s="2">
        <v>102270</v>
      </c>
      <c r="O760" s="2" t="str">
        <f>IF(TBL_Employees[[#This Row],[ Annual Salary]]&lt;70000,"Low Income",IF(AND(TBL_Employees[[#This Row],[ Annual Salary]]&gt;=70000,TBL_Employees[[#This Row],[ Annual Salary]]&lt;=140000),"Middle Income","High Income" ))</f>
        <v>Middle Income</v>
      </c>
      <c r="P760" s="3">
        <v>0.1</v>
      </c>
      <c r="Q760" s="13">
        <f>TBL_Employees[[#This Row],[Bonus %]]*TBL_Employees[[#This Row],[ Annual Salary]]</f>
        <v>10227</v>
      </c>
      <c r="R760" t="s">
        <v>18</v>
      </c>
      <c r="S760" t="s">
        <v>19</v>
      </c>
      <c r="T760" s="1" t="s">
        <v>20</v>
      </c>
      <c r="U760" t="str">
        <f>IF(TBL_Employees[[#This Row],[Exit Date]]="","Employed","Resign")</f>
        <v>Employed</v>
      </c>
    </row>
    <row r="761" spans="1:21" x14ac:dyDescent="0.35">
      <c r="A761" t="s">
        <v>696</v>
      </c>
      <c r="B761" t="s">
        <v>697</v>
      </c>
      <c r="C761" t="s">
        <v>61</v>
      </c>
      <c r="D761" t="s">
        <v>42</v>
      </c>
      <c r="E761" t="s">
        <v>15</v>
      </c>
      <c r="F761" t="s">
        <v>27</v>
      </c>
      <c r="G761" t="s">
        <v>17</v>
      </c>
      <c r="H761">
        <v>51</v>
      </c>
      <c r="I761" s="1">
        <v>44014</v>
      </c>
      <c r="J761" s="9">
        <f>DAY(TBL_Employees[[#This Row],[Hire Date]])</f>
        <v>2</v>
      </c>
      <c r="K761" s="9">
        <f>MONTH(TBL_Employees[[#This Row],[Hire Date]])</f>
        <v>7</v>
      </c>
      <c r="L761" s="9" t="str">
        <f>UPPER(TEXT(DATE(2025,TBL_Employees[[#This Row],[Month]],1), "mmm"))</f>
        <v>JUL</v>
      </c>
      <c r="M761" s="11">
        <f>YEAR(TBL_Employees[[#This Row],[Hire Date]])</f>
        <v>2020</v>
      </c>
      <c r="N761" s="2">
        <v>100099</v>
      </c>
      <c r="O761" s="2" t="str">
        <f>IF(TBL_Employees[[#This Row],[ Annual Salary]]&lt;70000,"Low Income",IF(AND(TBL_Employees[[#This Row],[ Annual Salary]]&gt;=70000,TBL_Employees[[#This Row],[ Annual Salary]]&lt;=140000),"Middle Income","High Income" ))</f>
        <v>Middle Income</v>
      </c>
      <c r="P761" s="3">
        <v>0.08</v>
      </c>
      <c r="Q761" s="13">
        <f>TBL_Employees[[#This Row],[Bonus %]]*TBL_Employees[[#This Row],[ Annual Salary]]</f>
        <v>8007.92</v>
      </c>
      <c r="R761" t="s">
        <v>18</v>
      </c>
      <c r="S761" t="s">
        <v>44</v>
      </c>
      <c r="T761" s="1" t="s">
        <v>20</v>
      </c>
      <c r="U761" t="str">
        <f>IF(TBL_Employees[[#This Row],[Exit Date]]="","Employed","Resign")</f>
        <v>Employed</v>
      </c>
    </row>
    <row r="762" spans="1:21" x14ac:dyDescent="0.35">
      <c r="A762" t="s">
        <v>255</v>
      </c>
      <c r="B762" t="s">
        <v>700</v>
      </c>
      <c r="C762" t="s">
        <v>41</v>
      </c>
      <c r="D762" t="s">
        <v>42</v>
      </c>
      <c r="E762" t="s">
        <v>43</v>
      </c>
      <c r="F762" t="s">
        <v>16</v>
      </c>
      <c r="G762" t="s">
        <v>23</v>
      </c>
      <c r="H762">
        <v>47</v>
      </c>
      <c r="I762" s="1">
        <v>42928</v>
      </c>
      <c r="J762" s="9">
        <f>DAY(TBL_Employees[[#This Row],[Hire Date]])</f>
        <v>12</v>
      </c>
      <c r="K762" s="9">
        <f>MONTH(TBL_Employees[[#This Row],[Hire Date]])</f>
        <v>7</v>
      </c>
      <c r="L762" s="9" t="str">
        <f>UPPER(TEXT(DATE(2025,TBL_Employees[[#This Row],[Month]],1), "mmm"))</f>
        <v>JUL</v>
      </c>
      <c r="M762" s="11">
        <f>YEAR(TBL_Employees[[#This Row],[Hire Date]])</f>
        <v>2017</v>
      </c>
      <c r="N762" s="2">
        <v>70996</v>
      </c>
      <c r="O762" s="2" t="str">
        <f>IF(TBL_Employees[[#This Row],[ Annual Salary]]&lt;70000,"Low Income",IF(AND(TBL_Employees[[#This Row],[ Annual Salary]]&gt;=70000,TBL_Employees[[#This Row],[ Annual Salary]]&lt;=140000),"Middle Income","High Income" ))</f>
        <v>Middle Income</v>
      </c>
      <c r="P762" s="3">
        <v>0</v>
      </c>
      <c r="Q762" s="13">
        <f>TBL_Employees[[#This Row],[Bonus %]]*TBL_Employees[[#This Row],[ Annual Salary]]</f>
        <v>0</v>
      </c>
      <c r="R762" t="s">
        <v>32</v>
      </c>
      <c r="S762" t="s">
        <v>33</v>
      </c>
      <c r="T762" s="1" t="s">
        <v>20</v>
      </c>
      <c r="U762" t="str">
        <f>IF(TBL_Employees[[#This Row],[Exit Date]]="","Employed","Resign")</f>
        <v>Employed</v>
      </c>
    </row>
    <row r="763" spans="1:21" x14ac:dyDescent="0.35">
      <c r="A763" t="s">
        <v>701</v>
      </c>
      <c r="B763" t="s">
        <v>702</v>
      </c>
      <c r="C763" t="s">
        <v>67</v>
      </c>
      <c r="D763" t="s">
        <v>42</v>
      </c>
      <c r="E763" t="s">
        <v>31</v>
      </c>
      <c r="F763" t="s">
        <v>27</v>
      </c>
      <c r="G763" t="s">
        <v>17</v>
      </c>
      <c r="H763">
        <v>55</v>
      </c>
      <c r="I763" s="1">
        <v>38328</v>
      </c>
      <c r="J763" s="9">
        <f>DAY(TBL_Employees[[#This Row],[Hire Date]])</f>
        <v>7</v>
      </c>
      <c r="K763" s="9">
        <f>MONTH(TBL_Employees[[#This Row],[Hire Date]])</f>
        <v>12</v>
      </c>
      <c r="L763" s="9" t="str">
        <f>UPPER(TEXT(DATE(2025,TBL_Employees[[#This Row],[Month]],1), "mmm"))</f>
        <v>DEC</v>
      </c>
      <c r="M763" s="11">
        <f>YEAR(TBL_Employees[[#This Row],[Hire Date]])</f>
        <v>2004</v>
      </c>
      <c r="N763" s="2">
        <v>40752</v>
      </c>
      <c r="O763" s="2" t="str">
        <f>IF(TBL_Employees[[#This Row],[ Annual Salary]]&lt;70000,"Low Income",IF(AND(TBL_Employees[[#This Row],[ Annual Salary]]&gt;=70000,TBL_Employees[[#This Row],[ Annual Salary]]&lt;=140000),"Middle Income","High Income" ))</f>
        <v>Low Income</v>
      </c>
      <c r="P763" s="3">
        <v>0</v>
      </c>
      <c r="Q763" s="13">
        <f>TBL_Employees[[#This Row],[Bonus %]]*TBL_Employees[[#This Row],[ Annual Salary]]</f>
        <v>0</v>
      </c>
      <c r="R763" t="s">
        <v>18</v>
      </c>
      <c r="S763" t="s">
        <v>38</v>
      </c>
      <c r="T763" s="1" t="s">
        <v>20</v>
      </c>
      <c r="U763" t="str">
        <f>IF(TBL_Employees[[#This Row],[Exit Date]]="","Employed","Resign")</f>
        <v>Employed</v>
      </c>
    </row>
    <row r="764" spans="1:21" x14ac:dyDescent="0.35">
      <c r="A764" t="s">
        <v>709</v>
      </c>
      <c r="B764" t="s">
        <v>710</v>
      </c>
      <c r="C764" t="s">
        <v>67</v>
      </c>
      <c r="D764" t="s">
        <v>42</v>
      </c>
      <c r="E764" t="s">
        <v>43</v>
      </c>
      <c r="F764" t="s">
        <v>27</v>
      </c>
      <c r="G764" t="s">
        <v>50</v>
      </c>
      <c r="H764">
        <v>38</v>
      </c>
      <c r="I764" s="1">
        <v>42492</v>
      </c>
      <c r="J764" s="9">
        <f>DAY(TBL_Employees[[#This Row],[Hire Date]])</f>
        <v>2</v>
      </c>
      <c r="K764" s="9">
        <f>MONTH(TBL_Employees[[#This Row],[Hire Date]])</f>
        <v>5</v>
      </c>
      <c r="L764" s="9" t="str">
        <f>UPPER(TEXT(DATE(2025,TBL_Employees[[#This Row],[Month]],1), "mmm"))</f>
        <v>MAY</v>
      </c>
      <c r="M764" s="11">
        <f>YEAR(TBL_Employees[[#This Row],[Hire Date]])</f>
        <v>2016</v>
      </c>
      <c r="N764" s="2">
        <v>50784</v>
      </c>
      <c r="O764" s="2" t="str">
        <f>IF(TBL_Employees[[#This Row],[ Annual Salary]]&lt;70000,"Low Income",IF(AND(TBL_Employees[[#This Row],[ Annual Salary]]&gt;=70000,TBL_Employees[[#This Row],[ Annual Salary]]&lt;=140000),"Middle Income","High Income" ))</f>
        <v>Low Income</v>
      </c>
      <c r="P764" s="3">
        <v>0</v>
      </c>
      <c r="Q764" s="13">
        <f>TBL_Employees[[#This Row],[Bonus %]]*TBL_Employees[[#This Row],[ Annual Salary]]</f>
        <v>0</v>
      </c>
      <c r="R764" t="s">
        <v>51</v>
      </c>
      <c r="S764" t="s">
        <v>65</v>
      </c>
      <c r="T764" s="1" t="s">
        <v>20</v>
      </c>
      <c r="U764" t="str">
        <f>IF(TBL_Employees[[#This Row],[Exit Date]]="","Employed","Resign")</f>
        <v>Employed</v>
      </c>
    </row>
    <row r="765" spans="1:21" x14ac:dyDescent="0.35">
      <c r="A765" t="s">
        <v>723</v>
      </c>
      <c r="B765" t="s">
        <v>724</v>
      </c>
      <c r="C765" t="s">
        <v>67</v>
      </c>
      <c r="D765" t="s">
        <v>42</v>
      </c>
      <c r="E765" t="s">
        <v>35</v>
      </c>
      <c r="F765" t="s">
        <v>27</v>
      </c>
      <c r="G765" t="s">
        <v>50</v>
      </c>
      <c r="H765">
        <v>30</v>
      </c>
      <c r="I765" s="1">
        <v>43272</v>
      </c>
      <c r="J765" s="9">
        <f>DAY(TBL_Employees[[#This Row],[Hire Date]])</f>
        <v>21</v>
      </c>
      <c r="K765" s="9">
        <f>MONTH(TBL_Employees[[#This Row],[Hire Date]])</f>
        <v>6</v>
      </c>
      <c r="L765" s="9" t="str">
        <f>UPPER(TEXT(DATE(2025,TBL_Employees[[#This Row],[Month]],1), "mmm"))</f>
        <v>JUN</v>
      </c>
      <c r="M765" s="11">
        <f>YEAR(TBL_Employees[[#This Row],[Hire Date]])</f>
        <v>2018</v>
      </c>
      <c r="N765" s="2">
        <v>56154</v>
      </c>
      <c r="O765" s="2" t="str">
        <f>IF(TBL_Employees[[#This Row],[ Annual Salary]]&lt;70000,"Low Income",IF(AND(TBL_Employees[[#This Row],[ Annual Salary]]&gt;=70000,TBL_Employees[[#This Row],[ Annual Salary]]&lt;=140000),"Middle Income","High Income" ))</f>
        <v>Low Income</v>
      </c>
      <c r="P765" s="3">
        <v>0</v>
      </c>
      <c r="Q765" s="13">
        <f>TBL_Employees[[#This Row],[Bonus %]]*TBL_Employees[[#This Row],[ Annual Salary]]</f>
        <v>0</v>
      </c>
      <c r="R765" t="s">
        <v>51</v>
      </c>
      <c r="S765" t="s">
        <v>52</v>
      </c>
      <c r="T765" s="1" t="s">
        <v>20</v>
      </c>
      <c r="U765" t="str">
        <f>IF(TBL_Employees[[#This Row],[Exit Date]]="","Employed","Resign")</f>
        <v>Employed</v>
      </c>
    </row>
    <row r="766" spans="1:21" x14ac:dyDescent="0.35">
      <c r="A766" t="s">
        <v>728</v>
      </c>
      <c r="B766" t="s">
        <v>729</v>
      </c>
      <c r="C766" t="s">
        <v>13</v>
      </c>
      <c r="D766" t="s">
        <v>42</v>
      </c>
      <c r="E766" t="s">
        <v>31</v>
      </c>
      <c r="F766" t="s">
        <v>16</v>
      </c>
      <c r="G766" t="s">
        <v>46</v>
      </c>
      <c r="H766">
        <v>30</v>
      </c>
      <c r="I766" s="1">
        <v>42634</v>
      </c>
      <c r="J766" s="9">
        <f>DAY(TBL_Employees[[#This Row],[Hire Date]])</f>
        <v>21</v>
      </c>
      <c r="K766" s="9">
        <f>MONTH(TBL_Employees[[#This Row],[Hire Date]])</f>
        <v>9</v>
      </c>
      <c r="L766" s="9" t="str">
        <f>UPPER(TEXT(DATE(2025,TBL_Employees[[#This Row],[Month]],1), "mmm"))</f>
        <v>SEP</v>
      </c>
      <c r="M766" s="11">
        <f>YEAR(TBL_Employees[[#This Row],[Hire Date]])</f>
        <v>2016</v>
      </c>
      <c r="N766" s="2">
        <v>221217</v>
      </c>
      <c r="O766" s="2" t="str">
        <f>IF(TBL_Employees[[#This Row],[ Annual Salary]]&lt;70000,"Low Income",IF(AND(TBL_Employees[[#This Row],[ Annual Salary]]&gt;=70000,TBL_Employees[[#This Row],[ Annual Salary]]&lt;=140000),"Middle Income","High Income" ))</f>
        <v>High Income</v>
      </c>
      <c r="P766" s="3">
        <v>0.32</v>
      </c>
      <c r="Q766" s="13">
        <f>TBL_Employees[[#This Row],[Bonus %]]*TBL_Employees[[#This Row],[ Annual Salary]]</f>
        <v>70789.440000000002</v>
      </c>
      <c r="R766" t="s">
        <v>18</v>
      </c>
      <c r="S766" t="s">
        <v>28</v>
      </c>
      <c r="T766" s="1">
        <v>43003</v>
      </c>
      <c r="U766" t="str">
        <f>IF(TBL_Employees[[#This Row],[Exit Date]]="","Employed","Resign")</f>
        <v>Resign</v>
      </c>
    </row>
    <row r="767" spans="1:21" x14ac:dyDescent="0.35">
      <c r="A767" t="s">
        <v>756</v>
      </c>
      <c r="B767" t="s">
        <v>757</v>
      </c>
      <c r="C767" t="s">
        <v>13</v>
      </c>
      <c r="D767" t="s">
        <v>42</v>
      </c>
      <c r="E767" t="s">
        <v>43</v>
      </c>
      <c r="F767" t="s">
        <v>16</v>
      </c>
      <c r="G767" t="s">
        <v>17</v>
      </c>
      <c r="H767">
        <v>29</v>
      </c>
      <c r="I767" s="1">
        <v>42740</v>
      </c>
      <c r="J767" s="9">
        <f>DAY(TBL_Employees[[#This Row],[Hire Date]])</f>
        <v>5</v>
      </c>
      <c r="K767" s="9">
        <f>MONTH(TBL_Employees[[#This Row],[Hire Date]])</f>
        <v>1</v>
      </c>
      <c r="L767" s="9" t="str">
        <f>UPPER(TEXT(DATE(2025,TBL_Employees[[#This Row],[Month]],1), "mmm"))</f>
        <v>JAN</v>
      </c>
      <c r="M767" s="11">
        <f>YEAR(TBL_Employees[[#This Row],[Hire Date]])</f>
        <v>2017</v>
      </c>
      <c r="N767" s="2">
        <v>190401</v>
      </c>
      <c r="O767" s="2" t="str">
        <f>IF(TBL_Employees[[#This Row],[ Annual Salary]]&lt;70000,"Low Income",IF(AND(TBL_Employees[[#This Row],[ Annual Salary]]&gt;=70000,TBL_Employees[[#This Row],[ Annual Salary]]&lt;=140000),"Middle Income","High Income" ))</f>
        <v>High Income</v>
      </c>
      <c r="P767" s="3">
        <v>0.37</v>
      </c>
      <c r="Q767" s="13">
        <f>TBL_Employees[[#This Row],[Bonus %]]*TBL_Employees[[#This Row],[ Annual Salary]]</f>
        <v>70448.37</v>
      </c>
      <c r="R767" t="s">
        <v>18</v>
      </c>
      <c r="S767" t="s">
        <v>28</v>
      </c>
      <c r="T767" s="1" t="s">
        <v>20</v>
      </c>
      <c r="U767" t="str">
        <f>IF(TBL_Employees[[#This Row],[Exit Date]]="","Employed","Resign")</f>
        <v>Employed</v>
      </c>
    </row>
    <row r="768" spans="1:21" x14ac:dyDescent="0.35">
      <c r="A768" t="s">
        <v>204</v>
      </c>
      <c r="B768" t="s">
        <v>790</v>
      </c>
      <c r="C768" t="s">
        <v>41</v>
      </c>
      <c r="D768" t="s">
        <v>42</v>
      </c>
      <c r="E768" t="s">
        <v>15</v>
      </c>
      <c r="F768" t="s">
        <v>16</v>
      </c>
      <c r="G768" t="s">
        <v>17</v>
      </c>
      <c r="H768">
        <v>34</v>
      </c>
      <c r="I768" s="1">
        <v>41085</v>
      </c>
      <c r="J768" s="9">
        <f>DAY(TBL_Employees[[#This Row],[Hire Date]])</f>
        <v>25</v>
      </c>
      <c r="K768" s="9">
        <f>MONTH(TBL_Employees[[#This Row],[Hire Date]])</f>
        <v>6</v>
      </c>
      <c r="L768" s="9" t="str">
        <f>UPPER(TEXT(DATE(2025,TBL_Employees[[#This Row],[Month]],1), "mmm"))</f>
        <v>JUN</v>
      </c>
      <c r="M768" s="11">
        <f>YEAR(TBL_Employees[[#This Row],[Hire Date]])</f>
        <v>2012</v>
      </c>
      <c r="N768" s="2">
        <v>83066</v>
      </c>
      <c r="O768" s="2" t="str">
        <f>IF(TBL_Employees[[#This Row],[ Annual Salary]]&lt;70000,"Low Income",IF(AND(TBL_Employees[[#This Row],[ Annual Salary]]&gt;=70000,TBL_Employees[[#This Row],[ Annual Salary]]&lt;=140000),"Middle Income","High Income" ))</f>
        <v>Middle Income</v>
      </c>
      <c r="P768" s="3">
        <v>0</v>
      </c>
      <c r="Q768" s="13">
        <f>TBL_Employees[[#This Row],[Bonus %]]*TBL_Employees[[#This Row],[ Annual Salary]]</f>
        <v>0</v>
      </c>
      <c r="R768" t="s">
        <v>18</v>
      </c>
      <c r="S768" t="s">
        <v>19</v>
      </c>
      <c r="T768" s="1">
        <v>41430</v>
      </c>
      <c r="U768" t="str">
        <f>IF(TBL_Employees[[#This Row],[Exit Date]]="","Employed","Resign")</f>
        <v>Resign</v>
      </c>
    </row>
    <row r="769" spans="1:21" x14ac:dyDescent="0.35">
      <c r="A769" t="s">
        <v>806</v>
      </c>
      <c r="B769" t="s">
        <v>807</v>
      </c>
      <c r="C769" t="s">
        <v>61</v>
      </c>
      <c r="D769" t="s">
        <v>42</v>
      </c>
      <c r="E769" t="s">
        <v>35</v>
      </c>
      <c r="F769" t="s">
        <v>27</v>
      </c>
      <c r="G769" t="s">
        <v>17</v>
      </c>
      <c r="H769">
        <v>38</v>
      </c>
      <c r="I769" s="1">
        <v>39544</v>
      </c>
      <c r="J769" s="9">
        <f>DAY(TBL_Employees[[#This Row],[Hire Date]])</f>
        <v>6</v>
      </c>
      <c r="K769" s="9">
        <f>MONTH(TBL_Employees[[#This Row],[Hire Date]])</f>
        <v>4</v>
      </c>
      <c r="L769" s="9" t="str">
        <f>UPPER(TEXT(DATE(2025,TBL_Employees[[#This Row],[Month]],1), "mmm"))</f>
        <v>APR</v>
      </c>
      <c r="M769" s="11">
        <f>YEAR(TBL_Employees[[#This Row],[Hire Date]])</f>
        <v>2008</v>
      </c>
      <c r="N769" s="2">
        <v>126856</v>
      </c>
      <c r="O769" s="2" t="str">
        <f>IF(TBL_Employees[[#This Row],[ Annual Salary]]&lt;70000,"Low Income",IF(AND(TBL_Employees[[#This Row],[ Annual Salary]]&gt;=70000,TBL_Employees[[#This Row],[ Annual Salary]]&lt;=140000),"Middle Income","High Income" ))</f>
        <v>Middle Income</v>
      </c>
      <c r="P769" s="3">
        <v>0.06</v>
      </c>
      <c r="Q769" s="13">
        <f>TBL_Employees[[#This Row],[Bonus %]]*TBL_Employees[[#This Row],[ Annual Salary]]</f>
        <v>7611.36</v>
      </c>
      <c r="R769" t="s">
        <v>18</v>
      </c>
      <c r="S769" t="s">
        <v>28</v>
      </c>
      <c r="T769" s="1" t="s">
        <v>20</v>
      </c>
      <c r="U769" t="str">
        <f>IF(TBL_Employees[[#This Row],[Exit Date]]="","Employed","Resign")</f>
        <v>Employed</v>
      </c>
    </row>
    <row r="770" spans="1:21" x14ac:dyDescent="0.35">
      <c r="A770" t="s">
        <v>860</v>
      </c>
      <c r="B770" t="s">
        <v>861</v>
      </c>
      <c r="C770" t="s">
        <v>60</v>
      </c>
      <c r="D770" t="s">
        <v>42</v>
      </c>
      <c r="E770" t="s">
        <v>35</v>
      </c>
      <c r="F770" t="s">
        <v>16</v>
      </c>
      <c r="G770" t="s">
        <v>50</v>
      </c>
      <c r="H770">
        <v>45</v>
      </c>
      <c r="I770" s="1">
        <v>38218</v>
      </c>
      <c r="J770" s="9">
        <f>DAY(TBL_Employees[[#This Row],[Hire Date]])</f>
        <v>19</v>
      </c>
      <c r="K770" s="9">
        <f>MONTH(TBL_Employees[[#This Row],[Hire Date]])</f>
        <v>8</v>
      </c>
      <c r="L770" s="9" t="str">
        <f>UPPER(TEXT(DATE(2025,TBL_Employees[[#This Row],[Month]],1), "mmm"))</f>
        <v>AUG</v>
      </c>
      <c r="M770" s="11">
        <f>YEAR(TBL_Employees[[#This Row],[Hire Date]])</f>
        <v>2004</v>
      </c>
      <c r="N770" s="2">
        <v>121065</v>
      </c>
      <c r="O770" s="2" t="str">
        <f>IF(TBL_Employees[[#This Row],[ Annual Salary]]&lt;70000,"Low Income",IF(AND(TBL_Employees[[#This Row],[ Annual Salary]]&gt;=70000,TBL_Employees[[#This Row],[ Annual Salary]]&lt;=140000),"Middle Income","High Income" ))</f>
        <v>Middle Income</v>
      </c>
      <c r="P770" s="3">
        <v>0.15</v>
      </c>
      <c r="Q770" s="13">
        <f>TBL_Employees[[#This Row],[Bonus %]]*TBL_Employees[[#This Row],[ Annual Salary]]</f>
        <v>18159.75</v>
      </c>
      <c r="R770" t="s">
        <v>51</v>
      </c>
      <c r="S770" t="s">
        <v>65</v>
      </c>
      <c r="T770" s="1" t="s">
        <v>20</v>
      </c>
      <c r="U770" t="str">
        <f>IF(TBL_Employees[[#This Row],[Exit Date]]="","Employed","Resign")</f>
        <v>Employed</v>
      </c>
    </row>
    <row r="771" spans="1:21" x14ac:dyDescent="0.35">
      <c r="A771" t="s">
        <v>393</v>
      </c>
      <c r="B771" t="s">
        <v>872</v>
      </c>
      <c r="C771" t="s">
        <v>67</v>
      </c>
      <c r="D771" t="s">
        <v>42</v>
      </c>
      <c r="E771" t="s">
        <v>35</v>
      </c>
      <c r="F771" t="s">
        <v>16</v>
      </c>
      <c r="G771" t="s">
        <v>23</v>
      </c>
      <c r="H771">
        <v>65</v>
      </c>
      <c r="I771" s="1">
        <v>41543</v>
      </c>
      <c r="J771" s="9">
        <f>DAY(TBL_Employees[[#This Row],[Hire Date]])</f>
        <v>26</v>
      </c>
      <c r="K771" s="9">
        <f>MONTH(TBL_Employees[[#This Row],[Hire Date]])</f>
        <v>9</v>
      </c>
      <c r="L771" s="9" t="str">
        <f>UPPER(TEXT(DATE(2025,TBL_Employees[[#This Row],[Month]],1), "mmm"))</f>
        <v>SEP</v>
      </c>
      <c r="M771" s="11">
        <f>YEAR(TBL_Employees[[#This Row],[Hire Date]])</f>
        <v>2013</v>
      </c>
      <c r="N771" s="2">
        <v>50341</v>
      </c>
      <c r="O771" s="2" t="str">
        <f>IF(TBL_Employees[[#This Row],[ Annual Salary]]&lt;70000,"Low Income",IF(AND(TBL_Employees[[#This Row],[ Annual Salary]]&gt;=70000,TBL_Employees[[#This Row],[ Annual Salary]]&lt;=140000),"Middle Income","High Income" ))</f>
        <v>Low Income</v>
      </c>
      <c r="P771" s="3">
        <v>0</v>
      </c>
      <c r="Q771" s="13">
        <f>TBL_Employees[[#This Row],[Bonus %]]*TBL_Employees[[#This Row],[ Annual Salary]]</f>
        <v>0</v>
      </c>
      <c r="R771" t="s">
        <v>32</v>
      </c>
      <c r="S771" t="s">
        <v>59</v>
      </c>
      <c r="T771" s="1" t="s">
        <v>20</v>
      </c>
      <c r="U771" t="str">
        <f>IF(TBL_Employees[[#This Row],[Exit Date]]="","Employed","Resign")</f>
        <v>Employed</v>
      </c>
    </row>
    <row r="772" spans="1:21" x14ac:dyDescent="0.35">
      <c r="A772" t="s">
        <v>877</v>
      </c>
      <c r="B772" t="s">
        <v>878</v>
      </c>
      <c r="C772" t="s">
        <v>60</v>
      </c>
      <c r="D772" t="s">
        <v>42</v>
      </c>
      <c r="E772" t="s">
        <v>43</v>
      </c>
      <c r="F772" t="s">
        <v>27</v>
      </c>
      <c r="G772" t="s">
        <v>17</v>
      </c>
      <c r="H772">
        <v>30</v>
      </c>
      <c r="I772" s="1">
        <v>44030</v>
      </c>
      <c r="J772" s="9">
        <f>DAY(TBL_Employees[[#This Row],[Hire Date]])</f>
        <v>18</v>
      </c>
      <c r="K772" s="9">
        <f>MONTH(TBL_Employees[[#This Row],[Hire Date]])</f>
        <v>7</v>
      </c>
      <c r="L772" s="9" t="str">
        <f>UPPER(TEXT(DATE(2025,TBL_Employees[[#This Row],[Month]],1), "mmm"))</f>
        <v>JUL</v>
      </c>
      <c r="M772" s="11">
        <f>YEAR(TBL_Employees[[#This Row],[Hire Date]])</f>
        <v>2020</v>
      </c>
      <c r="N772" s="2">
        <v>148485</v>
      </c>
      <c r="O772" s="2" t="str">
        <f>IF(TBL_Employees[[#This Row],[ Annual Salary]]&lt;70000,"Low Income",IF(AND(TBL_Employees[[#This Row],[ Annual Salary]]&gt;=70000,TBL_Employees[[#This Row],[ Annual Salary]]&lt;=140000),"Middle Income","High Income" ))</f>
        <v>High Income</v>
      </c>
      <c r="P772" s="3">
        <v>0.15</v>
      </c>
      <c r="Q772" s="13">
        <f>TBL_Employees[[#This Row],[Bonus %]]*TBL_Employees[[#This Row],[ Annual Salary]]</f>
        <v>22272.75</v>
      </c>
      <c r="R772" t="s">
        <v>18</v>
      </c>
      <c r="S772" t="s">
        <v>44</v>
      </c>
      <c r="T772" s="1" t="s">
        <v>20</v>
      </c>
      <c r="U772" t="str">
        <f>IF(TBL_Employees[[#This Row],[Exit Date]]="","Employed","Resign")</f>
        <v>Employed</v>
      </c>
    </row>
    <row r="773" spans="1:21" x14ac:dyDescent="0.35">
      <c r="A773" t="s">
        <v>198</v>
      </c>
      <c r="B773" t="s">
        <v>883</v>
      </c>
      <c r="C773" t="s">
        <v>67</v>
      </c>
      <c r="D773" t="s">
        <v>42</v>
      </c>
      <c r="E773" t="s">
        <v>15</v>
      </c>
      <c r="F773" t="s">
        <v>16</v>
      </c>
      <c r="G773" t="s">
        <v>23</v>
      </c>
      <c r="H773">
        <v>40</v>
      </c>
      <c r="I773" s="1">
        <v>44251</v>
      </c>
      <c r="J773" s="9">
        <f>DAY(TBL_Employees[[#This Row],[Hire Date]])</f>
        <v>24</v>
      </c>
      <c r="K773" s="9">
        <f>MONTH(TBL_Employees[[#This Row],[Hire Date]])</f>
        <v>2</v>
      </c>
      <c r="L773" s="9" t="str">
        <f>UPPER(TEXT(DATE(2025,TBL_Employees[[#This Row],[Month]],1), "mmm"))</f>
        <v>FEB</v>
      </c>
      <c r="M773" s="11">
        <f>YEAR(TBL_Employees[[#This Row],[Hire Date]])</f>
        <v>2021</v>
      </c>
      <c r="N773" s="2">
        <v>46833</v>
      </c>
      <c r="O773" s="2" t="str">
        <f>IF(TBL_Employees[[#This Row],[ Annual Salary]]&lt;70000,"Low Income",IF(AND(TBL_Employees[[#This Row],[ Annual Salary]]&gt;=70000,TBL_Employees[[#This Row],[ Annual Salary]]&lt;=140000),"Middle Income","High Income" ))</f>
        <v>Low Income</v>
      </c>
      <c r="P773" s="3">
        <v>0</v>
      </c>
      <c r="Q773" s="13">
        <f>TBL_Employees[[#This Row],[Bonus %]]*TBL_Employees[[#This Row],[ Annual Salary]]</f>
        <v>0</v>
      </c>
      <c r="R773" t="s">
        <v>32</v>
      </c>
      <c r="S773" t="s">
        <v>33</v>
      </c>
      <c r="T773" s="1">
        <v>44510</v>
      </c>
      <c r="U773" t="str">
        <f>IF(TBL_Employees[[#This Row],[Exit Date]]="","Employed","Resign")</f>
        <v>Resign</v>
      </c>
    </row>
    <row r="774" spans="1:21" x14ac:dyDescent="0.35">
      <c r="A774" t="s">
        <v>907</v>
      </c>
      <c r="B774" t="s">
        <v>908</v>
      </c>
      <c r="C774" t="s">
        <v>60</v>
      </c>
      <c r="D774" t="s">
        <v>42</v>
      </c>
      <c r="E774" t="s">
        <v>31</v>
      </c>
      <c r="F774" t="s">
        <v>16</v>
      </c>
      <c r="G774" t="s">
        <v>23</v>
      </c>
      <c r="H774">
        <v>59</v>
      </c>
      <c r="I774" s="1">
        <v>39689</v>
      </c>
      <c r="J774" s="9">
        <f>DAY(TBL_Employees[[#This Row],[Hire Date]])</f>
        <v>29</v>
      </c>
      <c r="K774" s="9">
        <f>MONTH(TBL_Employees[[#This Row],[Hire Date]])</f>
        <v>8</v>
      </c>
      <c r="L774" s="9" t="str">
        <f>UPPER(TEXT(DATE(2025,TBL_Employees[[#This Row],[Month]],1), "mmm"))</f>
        <v>AUG</v>
      </c>
      <c r="M774" s="11">
        <f>YEAR(TBL_Employees[[#This Row],[Hire Date]])</f>
        <v>2008</v>
      </c>
      <c r="N774" s="2">
        <v>157969</v>
      </c>
      <c r="O774" s="2" t="str">
        <f>IF(TBL_Employees[[#This Row],[ Annual Salary]]&lt;70000,"Low Income",IF(AND(TBL_Employees[[#This Row],[ Annual Salary]]&gt;=70000,TBL_Employees[[#This Row],[ Annual Salary]]&lt;=140000),"Middle Income","High Income" ))</f>
        <v>High Income</v>
      </c>
      <c r="P774" s="3">
        <v>0.1</v>
      </c>
      <c r="Q774" s="13">
        <f>TBL_Employees[[#This Row],[Bonus %]]*TBL_Employees[[#This Row],[ Annual Salary]]</f>
        <v>15796.900000000001</v>
      </c>
      <c r="R774" t="s">
        <v>32</v>
      </c>
      <c r="S774" t="s">
        <v>79</v>
      </c>
      <c r="T774" s="1" t="s">
        <v>20</v>
      </c>
      <c r="U774" t="str">
        <f>IF(TBL_Employees[[#This Row],[Exit Date]]="","Employed","Resign")</f>
        <v>Employed</v>
      </c>
    </row>
    <row r="775" spans="1:21" x14ac:dyDescent="0.35">
      <c r="A775" t="s">
        <v>319</v>
      </c>
      <c r="B775" t="s">
        <v>927</v>
      </c>
      <c r="C775" t="s">
        <v>61</v>
      </c>
      <c r="D775" t="s">
        <v>42</v>
      </c>
      <c r="E775" t="s">
        <v>31</v>
      </c>
      <c r="F775" t="s">
        <v>27</v>
      </c>
      <c r="G775" t="s">
        <v>23</v>
      </c>
      <c r="H775">
        <v>28</v>
      </c>
      <c r="I775" s="1">
        <v>43863</v>
      </c>
      <c r="J775" s="9">
        <f>DAY(TBL_Employees[[#This Row],[Hire Date]])</f>
        <v>2</v>
      </c>
      <c r="K775" s="9">
        <f>MONTH(TBL_Employees[[#This Row],[Hire Date]])</f>
        <v>2</v>
      </c>
      <c r="L775" s="9" t="str">
        <f>UPPER(TEXT(DATE(2025,TBL_Employees[[#This Row],[Month]],1), "mmm"))</f>
        <v>FEB</v>
      </c>
      <c r="M775" s="11">
        <f>YEAR(TBL_Employees[[#This Row],[Hire Date]])</f>
        <v>2020</v>
      </c>
      <c r="N775" s="2">
        <v>115417</v>
      </c>
      <c r="O775" s="2" t="str">
        <f>IF(TBL_Employees[[#This Row],[ Annual Salary]]&lt;70000,"Low Income",IF(AND(TBL_Employees[[#This Row],[ Annual Salary]]&gt;=70000,TBL_Employees[[#This Row],[ Annual Salary]]&lt;=140000),"Middle Income","High Income" ))</f>
        <v>Middle Income</v>
      </c>
      <c r="P775" s="3">
        <v>0.06</v>
      </c>
      <c r="Q775" s="13">
        <f>TBL_Employees[[#This Row],[Bonus %]]*TBL_Employees[[#This Row],[ Annual Salary]]</f>
        <v>6925.0199999999995</v>
      </c>
      <c r="R775" t="s">
        <v>32</v>
      </c>
      <c r="S775" t="s">
        <v>73</v>
      </c>
      <c r="T775" s="1" t="s">
        <v>20</v>
      </c>
      <c r="U775" t="str">
        <f>IF(TBL_Employees[[#This Row],[Exit Date]]="","Employed","Resign")</f>
        <v>Employed</v>
      </c>
    </row>
    <row r="776" spans="1:21" x14ac:dyDescent="0.35">
      <c r="A776" t="s">
        <v>263</v>
      </c>
      <c r="B776" t="s">
        <v>971</v>
      </c>
      <c r="C776" t="s">
        <v>63</v>
      </c>
      <c r="D776" t="s">
        <v>42</v>
      </c>
      <c r="E776" t="s">
        <v>43</v>
      </c>
      <c r="F776" t="s">
        <v>27</v>
      </c>
      <c r="G776" t="s">
        <v>50</v>
      </c>
      <c r="H776">
        <v>37</v>
      </c>
      <c r="I776" s="1">
        <v>41363</v>
      </c>
      <c r="J776" s="9">
        <f>DAY(TBL_Employees[[#This Row],[Hire Date]])</f>
        <v>30</v>
      </c>
      <c r="K776" s="9">
        <f>MONTH(TBL_Employees[[#This Row],[Hire Date]])</f>
        <v>3</v>
      </c>
      <c r="L776" s="9" t="str">
        <f>UPPER(TEXT(DATE(2025,TBL_Employees[[#This Row],[Month]],1), "mmm"))</f>
        <v>MAR</v>
      </c>
      <c r="M776" s="11">
        <f>YEAR(TBL_Employees[[#This Row],[Hire Date]])</f>
        <v>2013</v>
      </c>
      <c r="N776" s="2">
        <v>69570</v>
      </c>
      <c r="O776" s="2" t="str">
        <f>IF(TBL_Employees[[#This Row],[ Annual Salary]]&lt;70000,"Low Income",IF(AND(TBL_Employees[[#This Row],[ Annual Salary]]&gt;=70000,TBL_Employees[[#This Row],[ Annual Salary]]&lt;=140000),"Middle Income","High Income" ))</f>
        <v>Low Income</v>
      </c>
      <c r="P776" s="3">
        <v>0</v>
      </c>
      <c r="Q776" s="13">
        <f>TBL_Employees[[#This Row],[Bonus %]]*TBL_Employees[[#This Row],[ Annual Salary]]</f>
        <v>0</v>
      </c>
      <c r="R776" t="s">
        <v>18</v>
      </c>
      <c r="S776" t="s">
        <v>44</v>
      </c>
      <c r="T776" s="1" t="s">
        <v>20</v>
      </c>
      <c r="U776" t="str">
        <f>IF(TBL_Employees[[#This Row],[Exit Date]]="","Employed","Resign")</f>
        <v>Employed</v>
      </c>
    </row>
    <row r="777" spans="1:21" x14ac:dyDescent="0.35">
      <c r="A777" t="s">
        <v>286</v>
      </c>
      <c r="B777" t="s">
        <v>980</v>
      </c>
      <c r="C777" t="s">
        <v>13</v>
      </c>
      <c r="D777" t="s">
        <v>42</v>
      </c>
      <c r="E777" t="s">
        <v>43</v>
      </c>
      <c r="F777" t="s">
        <v>27</v>
      </c>
      <c r="G777" t="s">
        <v>23</v>
      </c>
      <c r="H777">
        <v>38</v>
      </c>
      <c r="I777" s="1">
        <v>44433</v>
      </c>
      <c r="J777" s="9">
        <f>DAY(TBL_Employees[[#This Row],[Hire Date]])</f>
        <v>25</v>
      </c>
      <c r="K777" s="9">
        <f>MONTH(TBL_Employees[[#This Row],[Hire Date]])</f>
        <v>8</v>
      </c>
      <c r="L777" s="9" t="str">
        <f>UPPER(TEXT(DATE(2025,TBL_Employees[[#This Row],[Month]],1), "mmm"))</f>
        <v>AUG</v>
      </c>
      <c r="M777" s="11">
        <f>YEAR(TBL_Employees[[#This Row],[Hire Date]])</f>
        <v>2021</v>
      </c>
      <c r="N777" s="2">
        <v>255230</v>
      </c>
      <c r="O777" s="2" t="str">
        <f>IF(TBL_Employees[[#This Row],[ Annual Salary]]&lt;70000,"Low Income",IF(AND(TBL_Employees[[#This Row],[ Annual Salary]]&gt;=70000,TBL_Employees[[#This Row],[ Annual Salary]]&lt;=140000),"Middle Income","High Income" ))</f>
        <v>High Income</v>
      </c>
      <c r="P777" s="3">
        <v>0.36</v>
      </c>
      <c r="Q777" s="13">
        <f>TBL_Employees[[#This Row],[Bonus %]]*TBL_Employees[[#This Row],[ Annual Salary]]</f>
        <v>91882.8</v>
      </c>
      <c r="R777" t="s">
        <v>18</v>
      </c>
      <c r="S777" t="s">
        <v>24</v>
      </c>
      <c r="T777" s="1" t="s">
        <v>20</v>
      </c>
      <c r="U777" t="str">
        <f>IF(TBL_Employees[[#This Row],[Exit Date]]="","Employed","Resign")</f>
        <v>Employed</v>
      </c>
    </row>
    <row r="778" spans="1:21" x14ac:dyDescent="0.35">
      <c r="A778" t="s">
        <v>270</v>
      </c>
      <c r="B778" t="s">
        <v>999</v>
      </c>
      <c r="C778" t="s">
        <v>41</v>
      </c>
      <c r="D778" t="s">
        <v>42</v>
      </c>
      <c r="E778" t="s">
        <v>35</v>
      </c>
      <c r="F778" t="s">
        <v>16</v>
      </c>
      <c r="G778" t="s">
        <v>50</v>
      </c>
      <c r="H778">
        <v>33</v>
      </c>
      <c r="I778" s="1">
        <v>41756</v>
      </c>
      <c r="J778" s="9">
        <f>DAY(TBL_Employees[[#This Row],[Hire Date]])</f>
        <v>27</v>
      </c>
      <c r="K778" s="9">
        <f>MONTH(TBL_Employees[[#This Row],[Hire Date]])</f>
        <v>4</v>
      </c>
      <c r="L778" s="9" t="str">
        <f>UPPER(TEXT(DATE(2025,TBL_Employees[[#This Row],[Month]],1), "mmm"))</f>
        <v>APR</v>
      </c>
      <c r="M778" s="11">
        <f>YEAR(TBL_Employees[[#This Row],[Hire Date]])</f>
        <v>2014</v>
      </c>
      <c r="N778" s="2">
        <v>75869</v>
      </c>
      <c r="O778" s="2" t="str">
        <f>IF(TBL_Employees[[#This Row],[ Annual Salary]]&lt;70000,"Low Income",IF(AND(TBL_Employees[[#This Row],[ Annual Salary]]&gt;=70000,TBL_Employees[[#This Row],[ Annual Salary]]&lt;=140000),"Middle Income","High Income" ))</f>
        <v>Middle Income</v>
      </c>
      <c r="P778" s="3">
        <v>0</v>
      </c>
      <c r="Q778" s="13">
        <f>TBL_Employees[[#This Row],[Bonus %]]*TBL_Employees[[#This Row],[ Annual Salary]]</f>
        <v>0</v>
      </c>
      <c r="R778" t="s">
        <v>51</v>
      </c>
      <c r="S778" t="s">
        <v>52</v>
      </c>
      <c r="T778" s="1" t="s">
        <v>20</v>
      </c>
      <c r="U778" t="str">
        <f>IF(TBL_Employees[[#This Row],[Exit Date]]="","Employed","Resign")</f>
        <v>Employed</v>
      </c>
    </row>
    <row r="779" spans="1:21" x14ac:dyDescent="0.35">
      <c r="A779" t="s">
        <v>231</v>
      </c>
      <c r="B779" t="s">
        <v>1008</v>
      </c>
      <c r="C779" t="s">
        <v>41</v>
      </c>
      <c r="D779" t="s">
        <v>42</v>
      </c>
      <c r="E779" t="s">
        <v>31</v>
      </c>
      <c r="F779" t="s">
        <v>16</v>
      </c>
      <c r="G779" t="s">
        <v>23</v>
      </c>
      <c r="H779">
        <v>46</v>
      </c>
      <c r="I779" s="1">
        <v>37271</v>
      </c>
      <c r="J779" s="9">
        <f>DAY(TBL_Employees[[#This Row],[Hire Date]])</f>
        <v>15</v>
      </c>
      <c r="K779" s="9">
        <f>MONTH(TBL_Employees[[#This Row],[Hire Date]])</f>
        <v>1</v>
      </c>
      <c r="L779" s="9" t="str">
        <f>UPPER(TEXT(DATE(2025,TBL_Employees[[#This Row],[Month]],1), "mmm"))</f>
        <v>JAN</v>
      </c>
      <c r="M779" s="11">
        <f>YEAR(TBL_Employees[[#This Row],[Hire Date]])</f>
        <v>2002</v>
      </c>
      <c r="N779" s="2">
        <v>86510</v>
      </c>
      <c r="O779" s="2" t="str">
        <f>IF(TBL_Employees[[#This Row],[ Annual Salary]]&lt;70000,"Low Income",IF(AND(TBL_Employees[[#This Row],[ Annual Salary]]&gt;=70000,TBL_Employees[[#This Row],[ Annual Salary]]&lt;=140000),"Middle Income","High Income" ))</f>
        <v>Middle Income</v>
      </c>
      <c r="P779" s="3">
        <v>0</v>
      </c>
      <c r="Q779" s="13">
        <f>TBL_Employees[[#This Row],[Bonus %]]*TBL_Employees[[#This Row],[ Annual Salary]]</f>
        <v>0</v>
      </c>
      <c r="R779" t="s">
        <v>32</v>
      </c>
      <c r="S779" t="s">
        <v>59</v>
      </c>
      <c r="T779" s="1">
        <v>37623</v>
      </c>
      <c r="U779" t="str">
        <f>IF(TBL_Employees[[#This Row],[Exit Date]]="","Employed","Resign")</f>
        <v>Resign</v>
      </c>
    </row>
    <row r="780" spans="1:21" x14ac:dyDescent="0.35">
      <c r="A780" t="s">
        <v>1017</v>
      </c>
      <c r="B780" t="s">
        <v>1018</v>
      </c>
      <c r="C780" t="s">
        <v>39</v>
      </c>
      <c r="D780" t="s">
        <v>42</v>
      </c>
      <c r="E780" t="s">
        <v>35</v>
      </c>
      <c r="F780" t="s">
        <v>16</v>
      </c>
      <c r="G780" t="s">
        <v>23</v>
      </c>
      <c r="H780">
        <v>64</v>
      </c>
      <c r="I780" s="1">
        <v>40588</v>
      </c>
      <c r="J780" s="9">
        <f>DAY(TBL_Employees[[#This Row],[Hire Date]])</f>
        <v>14</v>
      </c>
      <c r="K780" s="9">
        <f>MONTH(TBL_Employees[[#This Row],[Hire Date]])</f>
        <v>2</v>
      </c>
      <c r="L780" s="9" t="str">
        <f>UPPER(TEXT(DATE(2025,TBL_Employees[[#This Row],[Month]],1), "mmm"))</f>
        <v>FEB</v>
      </c>
      <c r="M780" s="11">
        <f>YEAR(TBL_Employees[[#This Row],[Hire Date]])</f>
        <v>2011</v>
      </c>
      <c r="N780" s="2">
        <v>171217</v>
      </c>
      <c r="O780" s="2" t="str">
        <f>IF(TBL_Employees[[#This Row],[ Annual Salary]]&lt;70000,"Low Income",IF(AND(TBL_Employees[[#This Row],[ Annual Salary]]&gt;=70000,TBL_Employees[[#This Row],[ Annual Salary]]&lt;=140000),"Middle Income","High Income" ))</f>
        <v>High Income</v>
      </c>
      <c r="P780" s="3">
        <v>0.19</v>
      </c>
      <c r="Q780" s="13">
        <f>TBL_Employees[[#This Row],[Bonus %]]*TBL_Employees[[#This Row],[ Annual Salary]]</f>
        <v>32531.23</v>
      </c>
      <c r="R780" t="s">
        <v>18</v>
      </c>
      <c r="S780" t="s">
        <v>62</v>
      </c>
      <c r="T780" s="1" t="s">
        <v>20</v>
      </c>
      <c r="U780" t="str">
        <f>IF(TBL_Employees[[#This Row],[Exit Date]]="","Employed","Resign")</f>
        <v>Employed</v>
      </c>
    </row>
    <row r="781" spans="1:21" x14ac:dyDescent="0.35">
      <c r="A781" t="s">
        <v>1040</v>
      </c>
      <c r="B781" t="s">
        <v>1041</v>
      </c>
      <c r="C781" t="s">
        <v>39</v>
      </c>
      <c r="D781" t="s">
        <v>42</v>
      </c>
      <c r="E781" t="s">
        <v>15</v>
      </c>
      <c r="F781" t="s">
        <v>27</v>
      </c>
      <c r="G781" t="s">
        <v>23</v>
      </c>
      <c r="H781">
        <v>49</v>
      </c>
      <c r="I781" s="1">
        <v>36210</v>
      </c>
      <c r="J781" s="9">
        <f>DAY(TBL_Employees[[#This Row],[Hire Date]])</f>
        <v>19</v>
      </c>
      <c r="K781" s="9">
        <f>MONTH(TBL_Employees[[#This Row],[Hire Date]])</f>
        <v>2</v>
      </c>
      <c r="L781" s="9" t="str">
        <f>UPPER(TEXT(DATE(2025,TBL_Employees[[#This Row],[Month]],1), "mmm"))</f>
        <v>FEB</v>
      </c>
      <c r="M781" s="11">
        <f>YEAR(TBL_Employees[[#This Row],[Hire Date]])</f>
        <v>1999</v>
      </c>
      <c r="N781" s="2">
        <v>191807</v>
      </c>
      <c r="O781" s="2" t="str">
        <f>IF(TBL_Employees[[#This Row],[ Annual Salary]]&lt;70000,"Low Income",IF(AND(TBL_Employees[[#This Row],[ Annual Salary]]&gt;=70000,TBL_Employees[[#This Row],[ Annual Salary]]&lt;=140000),"Middle Income","High Income" ))</f>
        <v>High Income</v>
      </c>
      <c r="P781" s="3">
        <v>0.21</v>
      </c>
      <c r="Q781" s="13">
        <f>TBL_Employees[[#This Row],[Bonus %]]*TBL_Employees[[#This Row],[ Annual Salary]]</f>
        <v>40279.47</v>
      </c>
      <c r="R781" t="s">
        <v>32</v>
      </c>
      <c r="S781" t="s">
        <v>79</v>
      </c>
      <c r="T781" s="1" t="s">
        <v>20</v>
      </c>
      <c r="U781" t="str">
        <f>IF(TBL_Employees[[#This Row],[Exit Date]]="","Employed","Resign")</f>
        <v>Employed</v>
      </c>
    </row>
    <row r="782" spans="1:21" x14ac:dyDescent="0.35">
      <c r="A782" t="s">
        <v>1054</v>
      </c>
      <c r="B782" t="s">
        <v>1055</v>
      </c>
      <c r="C782" t="s">
        <v>63</v>
      </c>
      <c r="D782" t="s">
        <v>42</v>
      </c>
      <c r="E782" t="s">
        <v>35</v>
      </c>
      <c r="F782" t="s">
        <v>27</v>
      </c>
      <c r="G782" t="s">
        <v>17</v>
      </c>
      <c r="H782">
        <v>48</v>
      </c>
      <c r="I782" s="1">
        <v>38623</v>
      </c>
      <c r="J782" s="9">
        <f>DAY(TBL_Employees[[#This Row],[Hire Date]])</f>
        <v>28</v>
      </c>
      <c r="K782" s="9">
        <f>MONTH(TBL_Employees[[#This Row],[Hire Date]])</f>
        <v>9</v>
      </c>
      <c r="L782" s="9" t="str">
        <f>UPPER(TEXT(DATE(2025,TBL_Employees[[#This Row],[Month]],1), "mmm"))</f>
        <v>SEP</v>
      </c>
      <c r="M782" s="11">
        <f>YEAR(TBL_Employees[[#This Row],[Hire Date]])</f>
        <v>2005</v>
      </c>
      <c r="N782" s="2">
        <v>74655</v>
      </c>
      <c r="O782" s="2" t="str">
        <f>IF(TBL_Employees[[#This Row],[ Annual Salary]]&lt;70000,"Low Income",IF(AND(TBL_Employees[[#This Row],[ Annual Salary]]&gt;=70000,TBL_Employees[[#This Row],[ Annual Salary]]&lt;=140000),"Middle Income","High Income" ))</f>
        <v>Middle Income</v>
      </c>
      <c r="P782" s="3">
        <v>0</v>
      </c>
      <c r="Q782" s="13">
        <f>TBL_Employees[[#This Row],[Bonus %]]*TBL_Employees[[#This Row],[ Annual Salary]]</f>
        <v>0</v>
      </c>
      <c r="R782" t="s">
        <v>18</v>
      </c>
      <c r="S782" t="s">
        <v>24</v>
      </c>
      <c r="T782" s="1" t="s">
        <v>20</v>
      </c>
      <c r="U782" t="str">
        <f>IF(TBL_Employees[[#This Row],[Exit Date]]="","Employed","Resign")</f>
        <v>Employed</v>
      </c>
    </row>
    <row r="783" spans="1:21" x14ac:dyDescent="0.35">
      <c r="A783" t="s">
        <v>155</v>
      </c>
      <c r="B783" t="s">
        <v>1056</v>
      </c>
      <c r="C783" t="s">
        <v>41</v>
      </c>
      <c r="D783" t="s">
        <v>42</v>
      </c>
      <c r="E783" t="s">
        <v>35</v>
      </c>
      <c r="F783" t="s">
        <v>27</v>
      </c>
      <c r="G783" t="s">
        <v>23</v>
      </c>
      <c r="H783">
        <v>51</v>
      </c>
      <c r="I783" s="1">
        <v>41013</v>
      </c>
      <c r="J783" s="9">
        <f>DAY(TBL_Employees[[#This Row],[Hire Date]])</f>
        <v>14</v>
      </c>
      <c r="K783" s="9">
        <f>MONTH(TBL_Employees[[#This Row],[Hire Date]])</f>
        <v>4</v>
      </c>
      <c r="L783" s="9" t="str">
        <f>UPPER(TEXT(DATE(2025,TBL_Employees[[#This Row],[Month]],1), "mmm"))</f>
        <v>APR</v>
      </c>
      <c r="M783" s="11">
        <f>YEAR(TBL_Employees[[#This Row],[Hire Date]])</f>
        <v>2012</v>
      </c>
      <c r="N783" s="2">
        <v>82300</v>
      </c>
      <c r="O783" s="2" t="str">
        <f>IF(TBL_Employees[[#This Row],[ Annual Salary]]&lt;70000,"Low Income",IF(AND(TBL_Employees[[#This Row],[ Annual Salary]]&gt;=70000,TBL_Employees[[#This Row],[ Annual Salary]]&lt;=140000),"Middle Income","High Income" ))</f>
        <v>Middle Income</v>
      </c>
      <c r="P783" s="3">
        <v>0</v>
      </c>
      <c r="Q783" s="13">
        <f>TBL_Employees[[#This Row],[Bonus %]]*TBL_Employees[[#This Row],[ Annual Salary]]</f>
        <v>0</v>
      </c>
      <c r="R783" t="s">
        <v>32</v>
      </c>
      <c r="S783" t="s">
        <v>33</v>
      </c>
      <c r="T783" s="1" t="s">
        <v>20</v>
      </c>
      <c r="U783" t="str">
        <f>IF(TBL_Employees[[#This Row],[Exit Date]]="","Employed","Resign")</f>
        <v>Employed</v>
      </c>
    </row>
    <row r="784" spans="1:21" x14ac:dyDescent="0.35">
      <c r="A784" t="s">
        <v>1059</v>
      </c>
      <c r="B784" t="s">
        <v>1060</v>
      </c>
      <c r="C784" t="s">
        <v>41</v>
      </c>
      <c r="D784" t="s">
        <v>42</v>
      </c>
      <c r="E784" t="s">
        <v>15</v>
      </c>
      <c r="F784" t="s">
        <v>27</v>
      </c>
      <c r="G784" t="s">
        <v>50</v>
      </c>
      <c r="H784">
        <v>33</v>
      </c>
      <c r="I784" s="1">
        <v>41973</v>
      </c>
      <c r="J784" s="9">
        <f>DAY(TBL_Employees[[#This Row],[Hire Date]])</f>
        <v>30</v>
      </c>
      <c r="K784" s="9">
        <f>MONTH(TBL_Employees[[#This Row],[Hire Date]])</f>
        <v>11</v>
      </c>
      <c r="L784" s="9" t="str">
        <f>UPPER(TEXT(DATE(2025,TBL_Employees[[#This Row],[Month]],1), "mmm"))</f>
        <v>NOV</v>
      </c>
      <c r="M784" s="11">
        <f>YEAR(TBL_Employees[[#This Row],[Hire Date]])</f>
        <v>2014</v>
      </c>
      <c r="N784" s="2">
        <v>91280</v>
      </c>
      <c r="O784" s="2" t="str">
        <f>IF(TBL_Employees[[#This Row],[ Annual Salary]]&lt;70000,"Low Income",IF(AND(TBL_Employees[[#This Row],[ Annual Salary]]&gt;=70000,TBL_Employees[[#This Row],[ Annual Salary]]&lt;=140000),"Middle Income","High Income" ))</f>
        <v>Middle Income</v>
      </c>
      <c r="P784" s="3">
        <v>0</v>
      </c>
      <c r="Q784" s="13">
        <f>TBL_Employees[[#This Row],[Bonus %]]*TBL_Employees[[#This Row],[ Annual Salary]]</f>
        <v>0</v>
      </c>
      <c r="R784" t="s">
        <v>18</v>
      </c>
      <c r="S784" t="s">
        <v>44</v>
      </c>
      <c r="T784" s="1" t="s">
        <v>20</v>
      </c>
      <c r="U784" t="str">
        <f>IF(TBL_Employees[[#This Row],[Exit Date]]="","Employed","Resign")</f>
        <v>Employed</v>
      </c>
    </row>
    <row r="785" spans="1:21" x14ac:dyDescent="0.35">
      <c r="A785" t="s">
        <v>121</v>
      </c>
      <c r="B785" t="s">
        <v>1073</v>
      </c>
      <c r="C785" t="s">
        <v>60</v>
      </c>
      <c r="D785" t="s">
        <v>42</v>
      </c>
      <c r="E785" t="s">
        <v>43</v>
      </c>
      <c r="F785" t="s">
        <v>16</v>
      </c>
      <c r="G785" t="s">
        <v>23</v>
      </c>
      <c r="H785">
        <v>31</v>
      </c>
      <c r="I785" s="1">
        <v>43695</v>
      </c>
      <c r="J785" s="9">
        <f>DAY(TBL_Employees[[#This Row],[Hire Date]])</f>
        <v>18</v>
      </c>
      <c r="K785" s="9">
        <f>MONTH(TBL_Employees[[#This Row],[Hire Date]])</f>
        <v>8</v>
      </c>
      <c r="L785" s="9" t="str">
        <f>UPPER(TEXT(DATE(2025,TBL_Employees[[#This Row],[Month]],1), "mmm"))</f>
        <v>AUG</v>
      </c>
      <c r="M785" s="11">
        <f>YEAR(TBL_Employees[[#This Row],[Hire Date]])</f>
        <v>2019</v>
      </c>
      <c r="N785" s="2">
        <v>126353</v>
      </c>
      <c r="O785" s="2" t="str">
        <f>IF(TBL_Employees[[#This Row],[ Annual Salary]]&lt;70000,"Low Income",IF(AND(TBL_Employees[[#This Row],[ Annual Salary]]&gt;=70000,TBL_Employees[[#This Row],[ Annual Salary]]&lt;=140000),"Middle Income","High Income" ))</f>
        <v>Middle Income</v>
      </c>
      <c r="P785" s="3">
        <v>0.12</v>
      </c>
      <c r="Q785" s="13">
        <f>TBL_Employees[[#This Row],[Bonus %]]*TBL_Employees[[#This Row],[ Annual Salary]]</f>
        <v>15162.359999999999</v>
      </c>
      <c r="R785" t="s">
        <v>32</v>
      </c>
      <c r="S785" t="s">
        <v>73</v>
      </c>
      <c r="T785" s="1" t="s">
        <v>20</v>
      </c>
      <c r="U785" t="str">
        <f>IF(TBL_Employees[[#This Row],[Exit Date]]="","Employed","Resign")</f>
        <v>Employed</v>
      </c>
    </row>
    <row r="786" spans="1:21" x14ac:dyDescent="0.35">
      <c r="A786" t="s">
        <v>1093</v>
      </c>
      <c r="B786" t="s">
        <v>1094</v>
      </c>
      <c r="C786" t="s">
        <v>60</v>
      </c>
      <c r="D786" t="s">
        <v>42</v>
      </c>
      <c r="E786" t="s">
        <v>15</v>
      </c>
      <c r="F786" t="s">
        <v>27</v>
      </c>
      <c r="G786" t="s">
        <v>23</v>
      </c>
      <c r="H786">
        <v>45</v>
      </c>
      <c r="I786" s="1">
        <v>37014</v>
      </c>
      <c r="J786" s="9">
        <f>DAY(TBL_Employees[[#This Row],[Hire Date]])</f>
        <v>3</v>
      </c>
      <c r="K786" s="9">
        <f>MONTH(TBL_Employees[[#This Row],[Hire Date]])</f>
        <v>5</v>
      </c>
      <c r="L786" s="9" t="str">
        <f>UPPER(TEXT(DATE(2025,TBL_Employees[[#This Row],[Month]],1), "mmm"))</f>
        <v>MAY</v>
      </c>
      <c r="M786" s="11">
        <f>YEAR(TBL_Employees[[#This Row],[Hire Date]])</f>
        <v>2001</v>
      </c>
      <c r="N786" s="2">
        <v>147752</v>
      </c>
      <c r="O786" s="2" t="str">
        <f>IF(TBL_Employees[[#This Row],[ Annual Salary]]&lt;70000,"Low Income",IF(AND(TBL_Employees[[#This Row],[ Annual Salary]]&gt;=70000,TBL_Employees[[#This Row],[ Annual Salary]]&lt;=140000),"Middle Income","High Income" ))</f>
        <v>High Income</v>
      </c>
      <c r="P786" s="3">
        <v>0.12</v>
      </c>
      <c r="Q786" s="13">
        <f>TBL_Employees[[#This Row],[Bonus %]]*TBL_Employees[[#This Row],[ Annual Salary]]</f>
        <v>17730.239999999998</v>
      </c>
      <c r="R786" t="s">
        <v>32</v>
      </c>
      <c r="S786" t="s">
        <v>73</v>
      </c>
      <c r="T786" s="1">
        <v>40903</v>
      </c>
      <c r="U786" t="str">
        <f>IF(TBL_Employees[[#This Row],[Exit Date]]="","Employed","Resign")</f>
        <v>Resign</v>
      </c>
    </row>
    <row r="787" spans="1:21" x14ac:dyDescent="0.35">
      <c r="A787" t="s">
        <v>1095</v>
      </c>
      <c r="B787" t="s">
        <v>1096</v>
      </c>
      <c r="C787" t="s">
        <v>60</v>
      </c>
      <c r="D787" t="s">
        <v>42</v>
      </c>
      <c r="E787" t="s">
        <v>35</v>
      </c>
      <c r="F787" t="s">
        <v>16</v>
      </c>
      <c r="G787" t="s">
        <v>23</v>
      </c>
      <c r="H787">
        <v>25</v>
      </c>
      <c r="I787" s="1">
        <v>44453</v>
      </c>
      <c r="J787" s="9">
        <f>DAY(TBL_Employees[[#This Row],[Hire Date]])</f>
        <v>14</v>
      </c>
      <c r="K787" s="9">
        <f>MONTH(TBL_Employees[[#This Row],[Hire Date]])</f>
        <v>9</v>
      </c>
      <c r="L787" s="9" t="str">
        <f>UPPER(TEXT(DATE(2025,TBL_Employees[[#This Row],[Month]],1), "mmm"))</f>
        <v>SEP</v>
      </c>
      <c r="M787" s="11">
        <f>YEAR(TBL_Employees[[#This Row],[Hire Date]])</f>
        <v>2021</v>
      </c>
      <c r="N787" s="2">
        <v>136810</v>
      </c>
      <c r="O787" s="2" t="str">
        <f>IF(TBL_Employees[[#This Row],[ Annual Salary]]&lt;70000,"Low Income",IF(AND(TBL_Employees[[#This Row],[ Annual Salary]]&gt;=70000,TBL_Employees[[#This Row],[ Annual Salary]]&lt;=140000),"Middle Income","High Income" ))</f>
        <v>Middle Income</v>
      </c>
      <c r="P787" s="3">
        <v>0.14000000000000001</v>
      </c>
      <c r="Q787" s="13">
        <f>TBL_Employees[[#This Row],[Bonus %]]*TBL_Employees[[#This Row],[ Annual Salary]]</f>
        <v>19153.400000000001</v>
      </c>
      <c r="R787" t="s">
        <v>32</v>
      </c>
      <c r="S787" t="s">
        <v>79</v>
      </c>
      <c r="T787" s="1" t="s">
        <v>20</v>
      </c>
      <c r="U787" t="str">
        <f>IF(TBL_Employees[[#This Row],[Exit Date]]="","Employed","Resign")</f>
        <v>Employed</v>
      </c>
    </row>
    <row r="788" spans="1:21" x14ac:dyDescent="0.35">
      <c r="A788" t="s">
        <v>1104</v>
      </c>
      <c r="B788" t="s">
        <v>1105</v>
      </c>
      <c r="C788" t="s">
        <v>13</v>
      </c>
      <c r="D788" t="s">
        <v>42</v>
      </c>
      <c r="E788" t="s">
        <v>31</v>
      </c>
      <c r="F788" t="s">
        <v>27</v>
      </c>
      <c r="G788" t="s">
        <v>23</v>
      </c>
      <c r="H788">
        <v>57</v>
      </c>
      <c r="I788" s="1">
        <v>42951</v>
      </c>
      <c r="J788" s="9">
        <f>DAY(TBL_Employees[[#This Row],[Hire Date]])</f>
        <v>4</v>
      </c>
      <c r="K788" s="9">
        <f>MONTH(TBL_Employees[[#This Row],[Hire Date]])</f>
        <v>8</v>
      </c>
      <c r="L788" s="9" t="str">
        <f>UPPER(TEXT(DATE(2025,TBL_Employees[[#This Row],[Month]],1), "mmm"))</f>
        <v>AUG</v>
      </c>
      <c r="M788" s="11">
        <f>YEAR(TBL_Employees[[#This Row],[Hire Date]])</f>
        <v>2017</v>
      </c>
      <c r="N788" s="2">
        <v>183190</v>
      </c>
      <c r="O788" s="2" t="str">
        <f>IF(TBL_Employees[[#This Row],[ Annual Salary]]&lt;70000,"Low Income",IF(AND(TBL_Employees[[#This Row],[ Annual Salary]]&gt;=70000,TBL_Employees[[#This Row],[ Annual Salary]]&lt;=140000),"Middle Income","High Income" ))</f>
        <v>High Income</v>
      </c>
      <c r="P788" s="3">
        <v>0.36</v>
      </c>
      <c r="Q788" s="13">
        <f>TBL_Employees[[#This Row],[Bonus %]]*TBL_Employees[[#This Row],[ Annual Salary]]</f>
        <v>65948.399999999994</v>
      </c>
      <c r="R788" t="s">
        <v>18</v>
      </c>
      <c r="S788" t="s">
        <v>19</v>
      </c>
      <c r="T788" s="1" t="s">
        <v>20</v>
      </c>
      <c r="U788" t="str">
        <f>IF(TBL_Employees[[#This Row],[Exit Date]]="","Employed","Resign")</f>
        <v>Employed</v>
      </c>
    </row>
    <row r="789" spans="1:21" x14ac:dyDescent="0.35">
      <c r="A789" t="s">
        <v>114</v>
      </c>
      <c r="B789" t="s">
        <v>1109</v>
      </c>
      <c r="C789" t="s">
        <v>61</v>
      </c>
      <c r="D789" t="s">
        <v>42</v>
      </c>
      <c r="E789" t="s">
        <v>43</v>
      </c>
      <c r="F789" t="s">
        <v>16</v>
      </c>
      <c r="G789" t="s">
        <v>23</v>
      </c>
      <c r="H789">
        <v>43</v>
      </c>
      <c r="I789" s="1">
        <v>38879</v>
      </c>
      <c r="J789" s="9">
        <f>DAY(TBL_Employees[[#This Row],[Hire Date]])</f>
        <v>11</v>
      </c>
      <c r="K789" s="9">
        <f>MONTH(TBL_Employees[[#This Row],[Hire Date]])</f>
        <v>6</v>
      </c>
      <c r="L789" s="9" t="str">
        <f>UPPER(TEXT(DATE(2025,TBL_Employees[[#This Row],[Month]],1), "mmm"))</f>
        <v>JUN</v>
      </c>
      <c r="M789" s="11">
        <f>YEAR(TBL_Employees[[#This Row],[Hire Date]])</f>
        <v>2006</v>
      </c>
      <c r="N789" s="2">
        <v>117278</v>
      </c>
      <c r="O789" s="2" t="str">
        <f>IF(TBL_Employees[[#This Row],[ Annual Salary]]&lt;70000,"Low Income",IF(AND(TBL_Employees[[#This Row],[ Annual Salary]]&gt;=70000,TBL_Employees[[#This Row],[ Annual Salary]]&lt;=140000),"Middle Income","High Income" ))</f>
        <v>Middle Income</v>
      </c>
      <c r="P789" s="3">
        <v>0.09</v>
      </c>
      <c r="Q789" s="13">
        <f>TBL_Employees[[#This Row],[Bonus %]]*TBL_Employees[[#This Row],[ Annual Salary]]</f>
        <v>10555.02</v>
      </c>
      <c r="R789" t="s">
        <v>18</v>
      </c>
      <c r="S789" t="s">
        <v>44</v>
      </c>
      <c r="T789" s="1" t="s">
        <v>20</v>
      </c>
      <c r="U789" t="str">
        <f>IF(TBL_Employees[[#This Row],[Exit Date]]="","Employed","Resign")</f>
        <v>Employed</v>
      </c>
    </row>
    <row r="790" spans="1:21" x14ac:dyDescent="0.35">
      <c r="A790" t="s">
        <v>1136</v>
      </c>
      <c r="B790" t="s">
        <v>1137</v>
      </c>
      <c r="C790" t="s">
        <v>41</v>
      </c>
      <c r="D790" t="s">
        <v>42</v>
      </c>
      <c r="E790" t="s">
        <v>31</v>
      </c>
      <c r="F790" t="s">
        <v>16</v>
      </c>
      <c r="G790" t="s">
        <v>50</v>
      </c>
      <c r="H790">
        <v>32</v>
      </c>
      <c r="I790" s="1">
        <v>41590</v>
      </c>
      <c r="J790" s="9">
        <f>DAY(TBL_Employees[[#This Row],[Hire Date]])</f>
        <v>12</v>
      </c>
      <c r="K790" s="9">
        <f>MONTH(TBL_Employees[[#This Row],[Hire Date]])</f>
        <v>11</v>
      </c>
      <c r="L790" s="9" t="str">
        <f>UPPER(TEXT(DATE(2025,TBL_Employees[[#This Row],[Month]],1), "mmm"))</f>
        <v>NOV</v>
      </c>
      <c r="M790" s="11">
        <f>YEAR(TBL_Employees[[#This Row],[Hire Date]])</f>
        <v>2013</v>
      </c>
      <c r="N790" s="2">
        <v>88895</v>
      </c>
      <c r="O790" s="2" t="str">
        <f>IF(TBL_Employees[[#This Row],[ Annual Salary]]&lt;70000,"Low Income",IF(AND(TBL_Employees[[#This Row],[ Annual Salary]]&gt;=70000,TBL_Employees[[#This Row],[ Annual Salary]]&lt;=140000),"Middle Income","High Income" ))</f>
        <v>Middle Income</v>
      </c>
      <c r="P790" s="3">
        <v>0</v>
      </c>
      <c r="Q790" s="13">
        <f>TBL_Employees[[#This Row],[Bonus %]]*TBL_Employees[[#This Row],[ Annual Salary]]</f>
        <v>0</v>
      </c>
      <c r="R790" t="s">
        <v>18</v>
      </c>
      <c r="S790" t="s">
        <v>19</v>
      </c>
      <c r="T790" s="1" t="s">
        <v>20</v>
      </c>
      <c r="U790" t="str">
        <f>IF(TBL_Employees[[#This Row],[Exit Date]]="","Employed","Resign")</f>
        <v>Employed</v>
      </c>
    </row>
    <row r="791" spans="1:21" x14ac:dyDescent="0.35">
      <c r="A791" t="s">
        <v>102</v>
      </c>
      <c r="B791" t="s">
        <v>1138</v>
      </c>
      <c r="C791" t="s">
        <v>39</v>
      </c>
      <c r="D791" t="s">
        <v>42</v>
      </c>
      <c r="E791" t="s">
        <v>31</v>
      </c>
      <c r="F791" t="s">
        <v>27</v>
      </c>
      <c r="G791" t="s">
        <v>23</v>
      </c>
      <c r="H791">
        <v>45</v>
      </c>
      <c r="I791" s="1">
        <v>38332</v>
      </c>
      <c r="J791" s="9">
        <f>DAY(TBL_Employees[[#This Row],[Hire Date]])</f>
        <v>11</v>
      </c>
      <c r="K791" s="9">
        <f>MONTH(TBL_Employees[[#This Row],[Hire Date]])</f>
        <v>12</v>
      </c>
      <c r="L791" s="9" t="str">
        <f>UPPER(TEXT(DATE(2025,TBL_Employees[[#This Row],[Month]],1), "mmm"))</f>
        <v>DEC</v>
      </c>
      <c r="M791" s="11">
        <f>YEAR(TBL_Employees[[#This Row],[Hire Date]])</f>
        <v>2004</v>
      </c>
      <c r="N791" s="2">
        <v>168846</v>
      </c>
      <c r="O791" s="2" t="str">
        <f>IF(TBL_Employees[[#This Row],[ Annual Salary]]&lt;70000,"Low Income",IF(AND(TBL_Employees[[#This Row],[ Annual Salary]]&gt;=70000,TBL_Employees[[#This Row],[ Annual Salary]]&lt;=140000),"Middle Income","High Income" ))</f>
        <v>High Income</v>
      </c>
      <c r="P791" s="3">
        <v>0.24</v>
      </c>
      <c r="Q791" s="13">
        <f>TBL_Employees[[#This Row],[Bonus %]]*TBL_Employees[[#This Row],[ Annual Salary]]</f>
        <v>40523.040000000001</v>
      </c>
      <c r="R791" t="s">
        <v>32</v>
      </c>
      <c r="S791" t="s">
        <v>79</v>
      </c>
      <c r="T791" s="1" t="s">
        <v>20</v>
      </c>
      <c r="U791" t="str">
        <f>IF(TBL_Employees[[#This Row],[Exit Date]]="","Employed","Resign")</f>
        <v>Employed</v>
      </c>
    </row>
    <row r="792" spans="1:21" x14ac:dyDescent="0.35">
      <c r="A792" t="s">
        <v>269</v>
      </c>
      <c r="B792" t="s">
        <v>1147</v>
      </c>
      <c r="C792" t="s">
        <v>13</v>
      </c>
      <c r="D792" t="s">
        <v>42</v>
      </c>
      <c r="E792" t="s">
        <v>31</v>
      </c>
      <c r="F792" t="s">
        <v>27</v>
      </c>
      <c r="G792" t="s">
        <v>17</v>
      </c>
      <c r="H792">
        <v>26</v>
      </c>
      <c r="I792" s="1">
        <v>44101</v>
      </c>
      <c r="J792" s="9">
        <f>DAY(TBL_Employees[[#This Row],[Hire Date]])</f>
        <v>27</v>
      </c>
      <c r="K792" s="9">
        <f>MONTH(TBL_Employees[[#This Row],[Hire Date]])</f>
        <v>9</v>
      </c>
      <c r="L792" s="9" t="str">
        <f>UPPER(TEXT(DATE(2025,TBL_Employees[[#This Row],[Month]],1), "mmm"))</f>
        <v>SEP</v>
      </c>
      <c r="M792" s="11">
        <f>YEAR(TBL_Employees[[#This Row],[Hire Date]])</f>
        <v>2020</v>
      </c>
      <c r="N792" s="2">
        <v>223055</v>
      </c>
      <c r="O792" s="2" t="str">
        <f>IF(TBL_Employees[[#This Row],[ Annual Salary]]&lt;70000,"Low Income",IF(AND(TBL_Employees[[#This Row],[ Annual Salary]]&gt;=70000,TBL_Employees[[#This Row],[ Annual Salary]]&lt;=140000),"Middle Income","High Income" ))</f>
        <v>High Income</v>
      </c>
      <c r="P792" s="3">
        <v>0.3</v>
      </c>
      <c r="Q792" s="13">
        <f>TBL_Employees[[#This Row],[Bonus %]]*TBL_Employees[[#This Row],[ Annual Salary]]</f>
        <v>66916.5</v>
      </c>
      <c r="R792" t="s">
        <v>18</v>
      </c>
      <c r="S792" t="s">
        <v>28</v>
      </c>
      <c r="T792" s="1" t="s">
        <v>20</v>
      </c>
      <c r="U792" t="str">
        <f>IF(TBL_Employees[[#This Row],[Exit Date]]="","Employed","Resign")</f>
        <v>Employed</v>
      </c>
    </row>
    <row r="793" spans="1:21" x14ac:dyDescent="0.35">
      <c r="A793" t="s">
        <v>1161</v>
      </c>
      <c r="B793" t="s">
        <v>1162</v>
      </c>
      <c r="C793" t="s">
        <v>41</v>
      </c>
      <c r="D793" t="s">
        <v>42</v>
      </c>
      <c r="E793" t="s">
        <v>15</v>
      </c>
      <c r="F793" t="s">
        <v>27</v>
      </c>
      <c r="G793" t="s">
        <v>50</v>
      </c>
      <c r="H793">
        <v>42</v>
      </c>
      <c r="I793" s="1">
        <v>42101</v>
      </c>
      <c r="J793" s="9">
        <f>DAY(TBL_Employees[[#This Row],[Hire Date]])</f>
        <v>7</v>
      </c>
      <c r="K793" s="9">
        <f>MONTH(TBL_Employees[[#This Row],[Hire Date]])</f>
        <v>4</v>
      </c>
      <c r="L793" s="9" t="str">
        <f>UPPER(TEXT(DATE(2025,TBL_Employees[[#This Row],[Month]],1), "mmm"))</f>
        <v>APR</v>
      </c>
      <c r="M793" s="11">
        <f>YEAR(TBL_Employees[[#This Row],[Hire Date]])</f>
        <v>2015</v>
      </c>
      <c r="N793" s="2">
        <v>99697</v>
      </c>
      <c r="O793" s="2" t="str">
        <f>IF(TBL_Employees[[#This Row],[ Annual Salary]]&lt;70000,"Low Income",IF(AND(TBL_Employees[[#This Row],[ Annual Salary]]&gt;=70000,TBL_Employees[[#This Row],[ Annual Salary]]&lt;=140000),"Middle Income","High Income" ))</f>
        <v>Middle Income</v>
      </c>
      <c r="P793" s="3">
        <v>0</v>
      </c>
      <c r="Q793" s="13">
        <f>TBL_Employees[[#This Row],[Bonus %]]*TBL_Employees[[#This Row],[ Annual Salary]]</f>
        <v>0</v>
      </c>
      <c r="R793" t="s">
        <v>51</v>
      </c>
      <c r="S793" t="s">
        <v>65</v>
      </c>
      <c r="T793" s="1" t="s">
        <v>20</v>
      </c>
      <c r="U793" t="str">
        <f>IF(TBL_Employees[[#This Row],[Exit Date]]="","Employed","Resign")</f>
        <v>Employed</v>
      </c>
    </row>
    <row r="794" spans="1:21" x14ac:dyDescent="0.35">
      <c r="A794" t="s">
        <v>951</v>
      </c>
      <c r="B794" t="s">
        <v>1177</v>
      </c>
      <c r="C794" t="s">
        <v>60</v>
      </c>
      <c r="D794" t="s">
        <v>42</v>
      </c>
      <c r="E794" t="s">
        <v>35</v>
      </c>
      <c r="F794" t="s">
        <v>27</v>
      </c>
      <c r="G794" t="s">
        <v>23</v>
      </c>
      <c r="H794">
        <v>63</v>
      </c>
      <c r="I794" s="1">
        <v>42064</v>
      </c>
      <c r="J794" s="9">
        <f>DAY(TBL_Employees[[#This Row],[Hire Date]])</f>
        <v>1</v>
      </c>
      <c r="K794" s="9">
        <f>MONTH(TBL_Employees[[#This Row],[Hire Date]])</f>
        <v>3</v>
      </c>
      <c r="L794" s="9" t="str">
        <f>UPPER(TEXT(DATE(2025,TBL_Employees[[#This Row],[Month]],1), "mmm"))</f>
        <v>MAR</v>
      </c>
      <c r="M794" s="11">
        <f>YEAR(TBL_Employees[[#This Row],[Hire Date]])</f>
        <v>2015</v>
      </c>
      <c r="N794" s="2">
        <v>148321</v>
      </c>
      <c r="O794" s="2" t="str">
        <f>IF(TBL_Employees[[#This Row],[ Annual Salary]]&lt;70000,"Low Income",IF(AND(TBL_Employees[[#This Row],[ Annual Salary]]&gt;=70000,TBL_Employees[[#This Row],[ Annual Salary]]&lt;=140000),"Middle Income","High Income" ))</f>
        <v>High Income</v>
      </c>
      <c r="P794" s="3">
        <v>0.15</v>
      </c>
      <c r="Q794" s="13">
        <f>TBL_Employees[[#This Row],[Bonus %]]*TBL_Employees[[#This Row],[ Annual Salary]]</f>
        <v>22248.149999999998</v>
      </c>
      <c r="R794" t="s">
        <v>32</v>
      </c>
      <c r="S794" t="s">
        <v>59</v>
      </c>
      <c r="T794" s="1" t="s">
        <v>20</v>
      </c>
      <c r="U794" t="str">
        <f>IF(TBL_Employees[[#This Row],[Exit Date]]="","Employed","Resign")</f>
        <v>Employed</v>
      </c>
    </row>
    <row r="795" spans="1:21" x14ac:dyDescent="0.35">
      <c r="A795" t="s">
        <v>136</v>
      </c>
      <c r="B795" t="s">
        <v>1185</v>
      </c>
      <c r="C795" t="s">
        <v>13</v>
      </c>
      <c r="D795" t="s">
        <v>42</v>
      </c>
      <c r="E795" t="s">
        <v>15</v>
      </c>
      <c r="F795" t="s">
        <v>27</v>
      </c>
      <c r="G795" t="s">
        <v>23</v>
      </c>
      <c r="H795">
        <v>39</v>
      </c>
      <c r="I795" s="1">
        <v>43804</v>
      </c>
      <c r="J795" s="9">
        <f>DAY(TBL_Employees[[#This Row],[Hire Date]])</f>
        <v>5</v>
      </c>
      <c r="K795" s="9">
        <f>MONTH(TBL_Employees[[#This Row],[Hire Date]])</f>
        <v>12</v>
      </c>
      <c r="L795" s="9" t="str">
        <f>UPPER(TEXT(DATE(2025,TBL_Employees[[#This Row],[Month]],1), "mmm"))</f>
        <v>DEC</v>
      </c>
      <c r="M795" s="11">
        <f>YEAR(TBL_Employees[[#This Row],[Hire Date]])</f>
        <v>2019</v>
      </c>
      <c r="N795" s="2">
        <v>254057</v>
      </c>
      <c r="O795" s="2" t="str">
        <f>IF(TBL_Employees[[#This Row],[ Annual Salary]]&lt;70000,"Low Income",IF(AND(TBL_Employees[[#This Row],[ Annual Salary]]&gt;=70000,TBL_Employees[[#This Row],[ Annual Salary]]&lt;=140000),"Middle Income","High Income" ))</f>
        <v>High Income</v>
      </c>
      <c r="P795" s="3">
        <v>0.39</v>
      </c>
      <c r="Q795" s="13">
        <f>TBL_Employees[[#This Row],[Bonus %]]*TBL_Employees[[#This Row],[ Annual Salary]]</f>
        <v>99082.23000000001</v>
      </c>
      <c r="R795" t="s">
        <v>32</v>
      </c>
      <c r="S795" t="s">
        <v>73</v>
      </c>
      <c r="T795" s="1" t="s">
        <v>20</v>
      </c>
      <c r="U795" t="str">
        <f>IF(TBL_Employees[[#This Row],[Exit Date]]="","Employed","Resign")</f>
        <v>Employed</v>
      </c>
    </row>
    <row r="796" spans="1:21" x14ac:dyDescent="0.35">
      <c r="A796" t="s">
        <v>1197</v>
      </c>
      <c r="B796" t="s">
        <v>1198</v>
      </c>
      <c r="C796" t="s">
        <v>60</v>
      </c>
      <c r="D796" t="s">
        <v>42</v>
      </c>
      <c r="E796" t="s">
        <v>15</v>
      </c>
      <c r="F796" t="s">
        <v>16</v>
      </c>
      <c r="G796" t="s">
        <v>23</v>
      </c>
      <c r="H796">
        <v>25</v>
      </c>
      <c r="I796" s="1">
        <v>43930</v>
      </c>
      <c r="J796" s="9">
        <f>DAY(TBL_Employees[[#This Row],[Hire Date]])</f>
        <v>9</v>
      </c>
      <c r="K796" s="9">
        <f>MONTH(TBL_Employees[[#This Row],[Hire Date]])</f>
        <v>4</v>
      </c>
      <c r="L796" s="9" t="str">
        <f>UPPER(TEXT(DATE(2025,TBL_Employees[[#This Row],[Month]],1), "mmm"))</f>
        <v>APR</v>
      </c>
      <c r="M796" s="11">
        <f>YEAR(TBL_Employees[[#This Row],[Hire Date]])</f>
        <v>2020</v>
      </c>
      <c r="N796" s="2">
        <v>157057</v>
      </c>
      <c r="O796" s="2" t="str">
        <f>IF(TBL_Employees[[#This Row],[ Annual Salary]]&lt;70000,"Low Income",IF(AND(TBL_Employees[[#This Row],[ Annual Salary]]&gt;=70000,TBL_Employees[[#This Row],[ Annual Salary]]&lt;=140000),"Middle Income","High Income" ))</f>
        <v>High Income</v>
      </c>
      <c r="P796" s="3">
        <v>0.1</v>
      </c>
      <c r="Q796" s="13">
        <f>TBL_Employees[[#This Row],[Bonus %]]*TBL_Employees[[#This Row],[ Annual Salary]]</f>
        <v>15705.7</v>
      </c>
      <c r="R796" t="s">
        <v>18</v>
      </c>
      <c r="S796" t="s">
        <v>28</v>
      </c>
      <c r="T796" s="1" t="s">
        <v>20</v>
      </c>
      <c r="U796" t="str">
        <f>IF(TBL_Employees[[#This Row],[Exit Date]]="","Employed","Resign")</f>
        <v>Employed</v>
      </c>
    </row>
    <row r="797" spans="1:21" x14ac:dyDescent="0.35">
      <c r="A797" t="s">
        <v>1232</v>
      </c>
      <c r="B797" t="s">
        <v>1233</v>
      </c>
      <c r="C797" t="s">
        <v>63</v>
      </c>
      <c r="D797" t="s">
        <v>42</v>
      </c>
      <c r="E797" t="s">
        <v>35</v>
      </c>
      <c r="F797" t="s">
        <v>27</v>
      </c>
      <c r="G797" t="s">
        <v>23</v>
      </c>
      <c r="H797">
        <v>52</v>
      </c>
      <c r="I797" s="1">
        <v>36303</v>
      </c>
      <c r="J797" s="9">
        <f>DAY(TBL_Employees[[#This Row],[Hire Date]])</f>
        <v>23</v>
      </c>
      <c r="K797" s="9">
        <f>MONTH(TBL_Employees[[#This Row],[Hire Date]])</f>
        <v>5</v>
      </c>
      <c r="L797" s="9" t="str">
        <f>UPPER(TEXT(DATE(2025,TBL_Employees[[#This Row],[Month]],1), "mmm"))</f>
        <v>MAY</v>
      </c>
      <c r="M797" s="11">
        <f>YEAR(TBL_Employees[[#This Row],[Hire Date]])</f>
        <v>1999</v>
      </c>
      <c r="N797" s="2">
        <v>68807</v>
      </c>
      <c r="O797" s="2" t="str">
        <f>IF(TBL_Employees[[#This Row],[ Annual Salary]]&lt;70000,"Low Income",IF(AND(TBL_Employees[[#This Row],[ Annual Salary]]&gt;=70000,TBL_Employees[[#This Row],[ Annual Salary]]&lt;=140000),"Middle Income","High Income" ))</f>
        <v>Low Income</v>
      </c>
      <c r="P797" s="3">
        <v>0</v>
      </c>
      <c r="Q797" s="13">
        <f>TBL_Employees[[#This Row],[Bonus %]]*TBL_Employees[[#This Row],[ Annual Salary]]</f>
        <v>0</v>
      </c>
      <c r="R797" t="s">
        <v>32</v>
      </c>
      <c r="S797" t="s">
        <v>33</v>
      </c>
      <c r="T797" s="1">
        <v>42338</v>
      </c>
      <c r="U797" t="str">
        <f>IF(TBL_Employees[[#This Row],[Exit Date]]="","Employed","Resign")</f>
        <v>Resign</v>
      </c>
    </row>
    <row r="798" spans="1:21" x14ac:dyDescent="0.35">
      <c r="A798" t="s">
        <v>1236</v>
      </c>
      <c r="B798" t="s">
        <v>1237</v>
      </c>
      <c r="C798" t="s">
        <v>67</v>
      </c>
      <c r="D798" t="s">
        <v>42</v>
      </c>
      <c r="E798" t="s">
        <v>35</v>
      </c>
      <c r="F798" t="s">
        <v>27</v>
      </c>
      <c r="G798" t="s">
        <v>17</v>
      </c>
      <c r="H798">
        <v>28</v>
      </c>
      <c r="I798" s="1">
        <v>44395</v>
      </c>
      <c r="J798" s="9">
        <f>DAY(TBL_Employees[[#This Row],[Hire Date]])</f>
        <v>18</v>
      </c>
      <c r="K798" s="9">
        <f>MONTH(TBL_Employees[[#This Row],[Hire Date]])</f>
        <v>7</v>
      </c>
      <c r="L798" s="9" t="str">
        <f>UPPER(TEXT(DATE(2025,TBL_Employees[[#This Row],[Month]],1), "mmm"))</f>
        <v>JUL</v>
      </c>
      <c r="M798" s="11">
        <f>YEAR(TBL_Employees[[#This Row],[Hire Date]])</f>
        <v>2021</v>
      </c>
      <c r="N798" s="2">
        <v>43391</v>
      </c>
      <c r="O798" s="2" t="str">
        <f>IF(TBL_Employees[[#This Row],[ Annual Salary]]&lt;70000,"Low Income",IF(AND(TBL_Employees[[#This Row],[ Annual Salary]]&gt;=70000,TBL_Employees[[#This Row],[ Annual Salary]]&lt;=140000),"Middle Income","High Income" ))</f>
        <v>Low Income</v>
      </c>
      <c r="P798" s="3">
        <v>0</v>
      </c>
      <c r="Q798" s="13">
        <f>TBL_Employees[[#This Row],[Bonus %]]*TBL_Employees[[#This Row],[ Annual Salary]]</f>
        <v>0</v>
      </c>
      <c r="R798" t="s">
        <v>18</v>
      </c>
      <c r="S798" t="s">
        <v>28</v>
      </c>
      <c r="T798" s="1" t="s">
        <v>20</v>
      </c>
      <c r="U798" t="str">
        <f>IF(TBL_Employees[[#This Row],[Exit Date]]="","Employed","Resign")</f>
        <v>Employed</v>
      </c>
    </row>
    <row r="799" spans="1:21" x14ac:dyDescent="0.35">
      <c r="A799" t="s">
        <v>276</v>
      </c>
      <c r="B799" t="s">
        <v>1239</v>
      </c>
      <c r="C799" t="s">
        <v>13</v>
      </c>
      <c r="D799" t="s">
        <v>42</v>
      </c>
      <c r="E799" t="s">
        <v>31</v>
      </c>
      <c r="F799" t="s">
        <v>16</v>
      </c>
      <c r="G799" t="s">
        <v>23</v>
      </c>
      <c r="H799">
        <v>45</v>
      </c>
      <c r="I799" s="1">
        <v>42428</v>
      </c>
      <c r="J799" s="9">
        <f>DAY(TBL_Employees[[#This Row],[Hire Date]])</f>
        <v>28</v>
      </c>
      <c r="K799" s="9">
        <f>MONTH(TBL_Employees[[#This Row],[Hire Date]])</f>
        <v>2</v>
      </c>
      <c r="L799" s="9" t="str">
        <f>UPPER(TEXT(DATE(2025,TBL_Employees[[#This Row],[Month]],1), "mmm"))</f>
        <v>FEB</v>
      </c>
      <c r="M799" s="11">
        <f>YEAR(TBL_Employees[[#This Row],[Hire Date]])</f>
        <v>2016</v>
      </c>
      <c r="N799" s="2">
        <v>211637</v>
      </c>
      <c r="O799" s="2" t="str">
        <f>IF(TBL_Employees[[#This Row],[ Annual Salary]]&lt;70000,"Low Income",IF(AND(TBL_Employees[[#This Row],[ Annual Salary]]&gt;=70000,TBL_Employees[[#This Row],[ Annual Salary]]&lt;=140000),"Middle Income","High Income" ))</f>
        <v>High Income</v>
      </c>
      <c r="P799" s="3">
        <v>0.31</v>
      </c>
      <c r="Q799" s="13">
        <f>TBL_Employees[[#This Row],[Bonus %]]*TBL_Employees[[#This Row],[ Annual Salary]]</f>
        <v>65607.47</v>
      </c>
      <c r="R799" t="s">
        <v>18</v>
      </c>
      <c r="S799" t="s">
        <v>19</v>
      </c>
      <c r="T799" s="1" t="s">
        <v>20</v>
      </c>
      <c r="U799" t="str">
        <f>IF(TBL_Employees[[#This Row],[Exit Date]]="","Employed","Resign")</f>
        <v>Employed</v>
      </c>
    </row>
    <row r="800" spans="1:21" x14ac:dyDescent="0.35">
      <c r="A800" t="s">
        <v>1260</v>
      </c>
      <c r="B800" t="s">
        <v>1261</v>
      </c>
      <c r="C800" t="s">
        <v>41</v>
      </c>
      <c r="D800" t="s">
        <v>42</v>
      </c>
      <c r="E800" t="s">
        <v>31</v>
      </c>
      <c r="F800" t="s">
        <v>27</v>
      </c>
      <c r="G800" t="s">
        <v>17</v>
      </c>
      <c r="H800">
        <v>33</v>
      </c>
      <c r="I800" s="1">
        <v>42325</v>
      </c>
      <c r="J800" s="9">
        <f>DAY(TBL_Employees[[#This Row],[Hire Date]])</f>
        <v>17</v>
      </c>
      <c r="K800" s="9">
        <f>MONTH(TBL_Employees[[#This Row],[Hire Date]])</f>
        <v>11</v>
      </c>
      <c r="L800" s="9" t="str">
        <f>UPPER(TEXT(DATE(2025,TBL_Employees[[#This Row],[Month]],1), "mmm"))</f>
        <v>NOV</v>
      </c>
      <c r="M800" s="11">
        <f>YEAR(TBL_Employees[[#This Row],[Hire Date]])</f>
        <v>2015</v>
      </c>
      <c r="N800" s="2">
        <v>91632</v>
      </c>
      <c r="O800" s="2" t="str">
        <f>IF(TBL_Employees[[#This Row],[ Annual Salary]]&lt;70000,"Low Income",IF(AND(TBL_Employees[[#This Row],[ Annual Salary]]&gt;=70000,TBL_Employees[[#This Row],[ Annual Salary]]&lt;=140000),"Middle Income","High Income" ))</f>
        <v>Middle Income</v>
      </c>
      <c r="P800" s="3">
        <v>0</v>
      </c>
      <c r="Q800" s="13">
        <f>TBL_Employees[[#This Row],[Bonus %]]*TBL_Employees[[#This Row],[ Annual Salary]]</f>
        <v>0</v>
      </c>
      <c r="R800" t="s">
        <v>18</v>
      </c>
      <c r="S800" t="s">
        <v>38</v>
      </c>
      <c r="T800" s="1" t="s">
        <v>20</v>
      </c>
      <c r="U800" t="str">
        <f>IF(TBL_Employees[[#This Row],[Exit Date]]="","Employed","Resign")</f>
        <v>Employed</v>
      </c>
    </row>
    <row r="801" spans="1:21" x14ac:dyDescent="0.35">
      <c r="A801" t="s">
        <v>329</v>
      </c>
      <c r="B801" t="s">
        <v>1280</v>
      </c>
      <c r="C801" t="s">
        <v>13</v>
      </c>
      <c r="D801" t="s">
        <v>42</v>
      </c>
      <c r="E801" t="s">
        <v>31</v>
      </c>
      <c r="F801" t="s">
        <v>27</v>
      </c>
      <c r="G801" t="s">
        <v>23</v>
      </c>
      <c r="H801">
        <v>41</v>
      </c>
      <c r="I801" s="1">
        <v>41916</v>
      </c>
      <c r="J801" s="9">
        <f>DAY(TBL_Employees[[#This Row],[Hire Date]])</f>
        <v>4</v>
      </c>
      <c r="K801" s="9">
        <f>MONTH(TBL_Employees[[#This Row],[Hire Date]])</f>
        <v>10</v>
      </c>
      <c r="L801" s="9" t="str">
        <f>UPPER(TEXT(DATE(2025,TBL_Employees[[#This Row],[Month]],1), "mmm"))</f>
        <v>OCT</v>
      </c>
      <c r="M801" s="11">
        <f>YEAR(TBL_Employees[[#This Row],[Hire Date]])</f>
        <v>2014</v>
      </c>
      <c r="N801" s="2">
        <v>257194</v>
      </c>
      <c r="O801" s="2" t="str">
        <f>IF(TBL_Employees[[#This Row],[ Annual Salary]]&lt;70000,"Low Income",IF(AND(TBL_Employees[[#This Row],[ Annual Salary]]&gt;=70000,TBL_Employees[[#This Row],[ Annual Salary]]&lt;=140000),"Middle Income","High Income" ))</f>
        <v>High Income</v>
      </c>
      <c r="P801" s="3">
        <v>0.35</v>
      </c>
      <c r="Q801" s="13">
        <f>TBL_Employees[[#This Row],[Bonus %]]*TBL_Employees[[#This Row],[ Annual Salary]]</f>
        <v>90017.9</v>
      </c>
      <c r="R801" t="s">
        <v>32</v>
      </c>
      <c r="S801" t="s">
        <v>79</v>
      </c>
      <c r="T801" s="1" t="s">
        <v>20</v>
      </c>
      <c r="U801" t="str">
        <f>IF(TBL_Employees[[#This Row],[Exit Date]]="","Employed","Resign")</f>
        <v>Employed</v>
      </c>
    </row>
    <row r="802" spans="1:21" x14ac:dyDescent="0.35">
      <c r="A802" t="s">
        <v>92</v>
      </c>
      <c r="B802" t="s">
        <v>1292</v>
      </c>
      <c r="C802" t="s">
        <v>63</v>
      </c>
      <c r="D802" t="s">
        <v>42</v>
      </c>
      <c r="E802" t="s">
        <v>35</v>
      </c>
      <c r="F802" t="s">
        <v>16</v>
      </c>
      <c r="G802" t="s">
        <v>17</v>
      </c>
      <c r="H802">
        <v>33</v>
      </c>
      <c r="I802" s="1">
        <v>43904</v>
      </c>
      <c r="J802" s="9">
        <f>DAY(TBL_Employees[[#This Row],[Hire Date]])</f>
        <v>14</v>
      </c>
      <c r="K802" s="9">
        <f>MONTH(TBL_Employees[[#This Row],[Hire Date]])</f>
        <v>3</v>
      </c>
      <c r="L802" s="9" t="str">
        <f>UPPER(TEXT(DATE(2025,TBL_Employees[[#This Row],[Month]],1), "mmm"))</f>
        <v>MAR</v>
      </c>
      <c r="M802" s="11">
        <f>YEAR(TBL_Employees[[#This Row],[Hire Date]])</f>
        <v>2020</v>
      </c>
      <c r="N802" s="2">
        <v>68846</v>
      </c>
      <c r="O802" s="2" t="str">
        <f>IF(TBL_Employees[[#This Row],[ Annual Salary]]&lt;70000,"Low Income",IF(AND(TBL_Employees[[#This Row],[ Annual Salary]]&gt;=70000,TBL_Employees[[#This Row],[ Annual Salary]]&lt;=140000),"Middle Income","High Income" ))</f>
        <v>Low Income</v>
      </c>
      <c r="P802" s="3">
        <v>0</v>
      </c>
      <c r="Q802" s="13">
        <f>TBL_Employees[[#This Row],[Bonus %]]*TBL_Employees[[#This Row],[ Annual Salary]]</f>
        <v>0</v>
      </c>
      <c r="R802" t="s">
        <v>18</v>
      </c>
      <c r="S802" t="s">
        <v>19</v>
      </c>
      <c r="T802" s="1" t="s">
        <v>20</v>
      </c>
      <c r="U802" t="str">
        <f>IF(TBL_Employees[[#This Row],[Exit Date]]="","Employed","Resign")</f>
        <v>Employed</v>
      </c>
    </row>
    <row r="803" spans="1:21" x14ac:dyDescent="0.35">
      <c r="A803" t="s">
        <v>122</v>
      </c>
      <c r="B803" t="s">
        <v>1299</v>
      </c>
      <c r="C803" t="s">
        <v>60</v>
      </c>
      <c r="D803" t="s">
        <v>42</v>
      </c>
      <c r="E803" t="s">
        <v>43</v>
      </c>
      <c r="F803" t="s">
        <v>16</v>
      </c>
      <c r="G803" t="s">
        <v>23</v>
      </c>
      <c r="H803">
        <v>35</v>
      </c>
      <c r="I803" s="1">
        <v>41690</v>
      </c>
      <c r="J803" s="9">
        <f>DAY(TBL_Employees[[#This Row],[Hire Date]])</f>
        <v>20</v>
      </c>
      <c r="K803" s="9">
        <f>MONTH(TBL_Employees[[#This Row],[Hire Date]])</f>
        <v>2</v>
      </c>
      <c r="L803" s="9" t="str">
        <f>UPPER(TEXT(DATE(2025,TBL_Employees[[#This Row],[Month]],1), "mmm"))</f>
        <v>FEB</v>
      </c>
      <c r="M803" s="11">
        <f>YEAR(TBL_Employees[[#This Row],[Hire Date]])</f>
        <v>2014</v>
      </c>
      <c r="N803" s="2">
        <v>155905</v>
      </c>
      <c r="O803" s="2" t="str">
        <f>IF(TBL_Employees[[#This Row],[ Annual Salary]]&lt;70000,"Low Income",IF(AND(TBL_Employees[[#This Row],[ Annual Salary]]&gt;=70000,TBL_Employees[[#This Row],[ Annual Salary]]&lt;=140000),"Middle Income","High Income" ))</f>
        <v>High Income</v>
      </c>
      <c r="P803" s="3">
        <v>0.14000000000000001</v>
      </c>
      <c r="Q803" s="13">
        <f>TBL_Employees[[#This Row],[Bonus %]]*TBL_Employees[[#This Row],[ Annual Salary]]</f>
        <v>21826.7</v>
      </c>
      <c r="R803" t="s">
        <v>18</v>
      </c>
      <c r="S803" t="s">
        <v>38</v>
      </c>
      <c r="T803" s="1" t="s">
        <v>20</v>
      </c>
      <c r="U803" t="str">
        <f>IF(TBL_Employees[[#This Row],[Exit Date]]="","Employed","Resign")</f>
        <v>Employed</v>
      </c>
    </row>
    <row r="804" spans="1:21" x14ac:dyDescent="0.35">
      <c r="A804" t="s">
        <v>1309</v>
      </c>
      <c r="B804" t="s">
        <v>1310</v>
      </c>
      <c r="C804" t="s">
        <v>63</v>
      </c>
      <c r="D804" t="s">
        <v>42</v>
      </c>
      <c r="E804" t="s">
        <v>35</v>
      </c>
      <c r="F804" t="s">
        <v>27</v>
      </c>
      <c r="G804" t="s">
        <v>46</v>
      </c>
      <c r="H804">
        <v>35</v>
      </c>
      <c r="I804" s="1">
        <v>44015</v>
      </c>
      <c r="J804" s="9">
        <f>DAY(TBL_Employees[[#This Row],[Hire Date]])</f>
        <v>3</v>
      </c>
      <c r="K804" s="9">
        <f>MONTH(TBL_Employees[[#This Row],[Hire Date]])</f>
        <v>7</v>
      </c>
      <c r="L804" s="9" t="str">
        <f>UPPER(TEXT(DATE(2025,TBL_Employees[[#This Row],[Month]],1), "mmm"))</f>
        <v>JUL</v>
      </c>
      <c r="M804" s="11">
        <f>YEAR(TBL_Employees[[#This Row],[Hire Date]])</f>
        <v>2020</v>
      </c>
      <c r="N804" s="2">
        <v>51513</v>
      </c>
      <c r="O804" s="2" t="str">
        <f>IF(TBL_Employees[[#This Row],[ Annual Salary]]&lt;70000,"Low Income",IF(AND(TBL_Employees[[#This Row],[ Annual Salary]]&gt;=70000,TBL_Employees[[#This Row],[ Annual Salary]]&lt;=140000),"Middle Income","High Income" ))</f>
        <v>Low Income</v>
      </c>
      <c r="P804" s="3">
        <v>0</v>
      </c>
      <c r="Q804" s="13">
        <f>TBL_Employees[[#This Row],[Bonus %]]*TBL_Employees[[#This Row],[ Annual Salary]]</f>
        <v>0</v>
      </c>
      <c r="R804" t="s">
        <v>18</v>
      </c>
      <c r="S804" t="s">
        <v>28</v>
      </c>
      <c r="T804" s="1" t="s">
        <v>20</v>
      </c>
      <c r="U804" t="str">
        <f>IF(TBL_Employees[[#This Row],[Exit Date]]="","Employed","Resign")</f>
        <v>Employed</v>
      </c>
    </row>
    <row r="805" spans="1:21" x14ac:dyDescent="0.35">
      <c r="A805" t="s">
        <v>1311</v>
      </c>
      <c r="B805" t="s">
        <v>1312</v>
      </c>
      <c r="C805" t="s">
        <v>13</v>
      </c>
      <c r="D805" t="s">
        <v>42</v>
      </c>
      <c r="E805" t="s">
        <v>31</v>
      </c>
      <c r="F805" t="s">
        <v>27</v>
      </c>
      <c r="G805" t="s">
        <v>23</v>
      </c>
      <c r="H805">
        <v>60</v>
      </c>
      <c r="I805" s="1">
        <v>39109</v>
      </c>
      <c r="J805" s="9">
        <f>DAY(TBL_Employees[[#This Row],[Hire Date]])</f>
        <v>27</v>
      </c>
      <c r="K805" s="9">
        <f>MONTH(TBL_Employees[[#This Row],[Hire Date]])</f>
        <v>1</v>
      </c>
      <c r="L805" s="9" t="str">
        <f>UPPER(TEXT(DATE(2025,TBL_Employees[[#This Row],[Month]],1), "mmm"))</f>
        <v>JAN</v>
      </c>
      <c r="M805" s="11">
        <f>YEAR(TBL_Employees[[#This Row],[Hire Date]])</f>
        <v>2007</v>
      </c>
      <c r="N805" s="2">
        <v>234311</v>
      </c>
      <c r="O805" s="2" t="str">
        <f>IF(TBL_Employees[[#This Row],[ Annual Salary]]&lt;70000,"Low Income",IF(AND(TBL_Employees[[#This Row],[ Annual Salary]]&gt;=70000,TBL_Employees[[#This Row],[ Annual Salary]]&lt;=140000),"Middle Income","High Income" ))</f>
        <v>High Income</v>
      </c>
      <c r="P805" s="3">
        <v>0.37</v>
      </c>
      <c r="Q805" s="13">
        <f>TBL_Employees[[#This Row],[Bonus %]]*TBL_Employees[[#This Row],[ Annual Salary]]</f>
        <v>86695.069999999992</v>
      </c>
      <c r="R805" t="s">
        <v>18</v>
      </c>
      <c r="S805" t="s">
        <v>44</v>
      </c>
      <c r="T805" s="1" t="s">
        <v>20</v>
      </c>
      <c r="U805" t="str">
        <f>IF(TBL_Employees[[#This Row],[Exit Date]]="","Employed","Resign")</f>
        <v>Employed</v>
      </c>
    </row>
    <row r="806" spans="1:21" x14ac:dyDescent="0.35">
      <c r="A806" t="s">
        <v>1084</v>
      </c>
      <c r="B806" t="s">
        <v>1316</v>
      </c>
      <c r="C806" t="s">
        <v>39</v>
      </c>
      <c r="D806" t="s">
        <v>42</v>
      </c>
      <c r="E806" t="s">
        <v>31</v>
      </c>
      <c r="F806" t="s">
        <v>16</v>
      </c>
      <c r="G806" t="s">
        <v>23</v>
      </c>
      <c r="H806">
        <v>36</v>
      </c>
      <c r="I806" s="1">
        <v>40434</v>
      </c>
      <c r="J806" s="9">
        <f>DAY(TBL_Employees[[#This Row],[Hire Date]])</f>
        <v>13</v>
      </c>
      <c r="K806" s="9">
        <f>MONTH(TBL_Employees[[#This Row],[Hire Date]])</f>
        <v>9</v>
      </c>
      <c r="L806" s="9" t="str">
        <f>UPPER(TEXT(DATE(2025,TBL_Employees[[#This Row],[Month]],1), "mmm"))</f>
        <v>SEP</v>
      </c>
      <c r="M806" s="11">
        <f>YEAR(TBL_Employees[[#This Row],[Hire Date]])</f>
        <v>2010</v>
      </c>
      <c r="N806" s="2">
        <v>157070</v>
      </c>
      <c r="O806" s="2" t="str">
        <f>IF(TBL_Employees[[#This Row],[ Annual Salary]]&lt;70000,"Low Income",IF(AND(TBL_Employees[[#This Row],[ Annual Salary]]&gt;=70000,TBL_Employees[[#This Row],[ Annual Salary]]&lt;=140000),"Middle Income","High Income" ))</f>
        <v>High Income</v>
      </c>
      <c r="P806" s="3">
        <v>0.28000000000000003</v>
      </c>
      <c r="Q806" s="13">
        <f>TBL_Employees[[#This Row],[Bonus %]]*TBL_Employees[[#This Row],[ Annual Salary]]</f>
        <v>43979.600000000006</v>
      </c>
      <c r="R806" t="s">
        <v>32</v>
      </c>
      <c r="S806" t="s">
        <v>79</v>
      </c>
      <c r="T806" s="1" t="s">
        <v>20</v>
      </c>
      <c r="U806" t="str">
        <f>IF(TBL_Employees[[#This Row],[Exit Date]]="","Employed","Resign")</f>
        <v>Employed</v>
      </c>
    </row>
    <row r="807" spans="1:21" x14ac:dyDescent="0.35">
      <c r="A807" t="s">
        <v>1319</v>
      </c>
      <c r="B807" t="s">
        <v>236</v>
      </c>
      <c r="C807" t="s">
        <v>61</v>
      </c>
      <c r="D807" t="s">
        <v>42</v>
      </c>
      <c r="E807" t="s">
        <v>35</v>
      </c>
      <c r="F807" t="s">
        <v>16</v>
      </c>
      <c r="G807" t="s">
        <v>23</v>
      </c>
      <c r="H807">
        <v>64</v>
      </c>
      <c r="I807" s="1">
        <v>43729</v>
      </c>
      <c r="J807" s="9">
        <f>DAY(TBL_Employees[[#This Row],[Hire Date]])</f>
        <v>21</v>
      </c>
      <c r="K807" s="9">
        <f>MONTH(TBL_Employees[[#This Row],[Hire Date]])</f>
        <v>9</v>
      </c>
      <c r="L807" s="9" t="str">
        <f>UPPER(TEXT(DATE(2025,TBL_Employees[[#This Row],[Month]],1), "mmm"))</f>
        <v>SEP</v>
      </c>
      <c r="M807" s="11">
        <f>YEAR(TBL_Employees[[#This Row],[Hire Date]])</f>
        <v>2019</v>
      </c>
      <c r="N807" s="2">
        <v>108780</v>
      </c>
      <c r="O807" s="2" t="str">
        <f>IF(TBL_Employees[[#This Row],[ Annual Salary]]&lt;70000,"Low Income",IF(AND(TBL_Employees[[#This Row],[ Annual Salary]]&gt;=70000,TBL_Employees[[#This Row],[ Annual Salary]]&lt;=140000),"Middle Income","High Income" ))</f>
        <v>Middle Income</v>
      </c>
      <c r="P807" s="3">
        <v>0.06</v>
      </c>
      <c r="Q807" s="13">
        <f>TBL_Employees[[#This Row],[Bonus %]]*TBL_Employees[[#This Row],[ Annual Salary]]</f>
        <v>6526.8</v>
      </c>
      <c r="R807" t="s">
        <v>32</v>
      </c>
      <c r="S807" t="s">
        <v>73</v>
      </c>
      <c r="T807" s="1" t="s">
        <v>20</v>
      </c>
      <c r="U807" t="str">
        <f>IF(TBL_Employees[[#This Row],[Exit Date]]="","Employed","Resign")</f>
        <v>Employed</v>
      </c>
    </row>
    <row r="808" spans="1:21" x14ac:dyDescent="0.35">
      <c r="A808" t="s">
        <v>1324</v>
      </c>
      <c r="B808" t="s">
        <v>1325</v>
      </c>
      <c r="C808" t="s">
        <v>63</v>
      </c>
      <c r="D808" t="s">
        <v>42</v>
      </c>
      <c r="E808" t="s">
        <v>15</v>
      </c>
      <c r="F808" t="s">
        <v>27</v>
      </c>
      <c r="G808" t="s">
        <v>50</v>
      </c>
      <c r="H808">
        <v>61</v>
      </c>
      <c r="I808" s="1">
        <v>39568</v>
      </c>
      <c r="J808" s="9">
        <f>DAY(TBL_Employees[[#This Row],[Hire Date]])</f>
        <v>30</v>
      </c>
      <c r="K808" s="9">
        <f>MONTH(TBL_Employees[[#This Row],[Hire Date]])</f>
        <v>4</v>
      </c>
      <c r="L808" s="9" t="str">
        <f>UPPER(TEXT(DATE(2025,TBL_Employees[[#This Row],[Month]],1), "mmm"))</f>
        <v>APR</v>
      </c>
      <c r="M808" s="11">
        <f>YEAR(TBL_Employees[[#This Row],[Hire Date]])</f>
        <v>2008</v>
      </c>
      <c r="N808" s="2">
        <v>69352</v>
      </c>
      <c r="O808" s="2" t="str">
        <f>IF(TBL_Employees[[#This Row],[ Annual Salary]]&lt;70000,"Low Income",IF(AND(TBL_Employees[[#This Row],[ Annual Salary]]&gt;=70000,TBL_Employees[[#This Row],[ Annual Salary]]&lt;=140000),"Middle Income","High Income" ))</f>
        <v>Low Income</v>
      </c>
      <c r="P808" s="3">
        <v>0</v>
      </c>
      <c r="Q808" s="13">
        <f>TBL_Employees[[#This Row],[Bonus %]]*TBL_Employees[[#This Row],[ Annual Salary]]</f>
        <v>0</v>
      </c>
      <c r="R808" t="s">
        <v>51</v>
      </c>
      <c r="S808" t="s">
        <v>65</v>
      </c>
      <c r="T808" s="1" t="s">
        <v>20</v>
      </c>
      <c r="U808" t="str">
        <f>IF(TBL_Employees[[#This Row],[Exit Date]]="","Employed","Resign")</f>
        <v>Employed</v>
      </c>
    </row>
    <row r="809" spans="1:21" x14ac:dyDescent="0.35">
      <c r="A809" t="s">
        <v>267</v>
      </c>
      <c r="B809" t="s">
        <v>1326</v>
      </c>
      <c r="C809" t="s">
        <v>63</v>
      </c>
      <c r="D809" t="s">
        <v>42</v>
      </c>
      <c r="E809" t="s">
        <v>15</v>
      </c>
      <c r="F809" t="s">
        <v>27</v>
      </c>
      <c r="G809" t="s">
        <v>23</v>
      </c>
      <c r="H809">
        <v>65</v>
      </c>
      <c r="I809" s="1">
        <v>37181</v>
      </c>
      <c r="J809" s="9">
        <f>DAY(TBL_Employees[[#This Row],[Hire Date]])</f>
        <v>17</v>
      </c>
      <c r="K809" s="9">
        <f>MONTH(TBL_Employees[[#This Row],[Hire Date]])</f>
        <v>10</v>
      </c>
      <c r="L809" s="9" t="str">
        <f>UPPER(TEXT(DATE(2025,TBL_Employees[[#This Row],[Month]],1), "mmm"))</f>
        <v>OCT</v>
      </c>
      <c r="M809" s="11">
        <f>YEAR(TBL_Employees[[#This Row],[Hire Date]])</f>
        <v>2001</v>
      </c>
      <c r="N809" s="2">
        <v>74631</v>
      </c>
      <c r="O809" s="2" t="str">
        <f>IF(TBL_Employees[[#This Row],[ Annual Salary]]&lt;70000,"Low Income",IF(AND(TBL_Employees[[#This Row],[ Annual Salary]]&gt;=70000,TBL_Employees[[#This Row],[ Annual Salary]]&lt;=140000),"Middle Income","High Income" ))</f>
        <v>Middle Income</v>
      </c>
      <c r="P809" s="3">
        <v>0</v>
      </c>
      <c r="Q809" s="13">
        <f>TBL_Employees[[#This Row],[Bonus %]]*TBL_Employees[[#This Row],[ Annual Salary]]</f>
        <v>0</v>
      </c>
      <c r="R809" t="s">
        <v>32</v>
      </c>
      <c r="S809" t="s">
        <v>79</v>
      </c>
      <c r="T809" s="1" t="s">
        <v>20</v>
      </c>
      <c r="U809" t="str">
        <f>IF(TBL_Employees[[#This Row],[Exit Date]]="","Employed","Resign")</f>
        <v>Employed</v>
      </c>
    </row>
    <row r="810" spans="1:21" x14ac:dyDescent="0.35">
      <c r="A810" t="s">
        <v>1360</v>
      </c>
      <c r="B810" t="s">
        <v>1361</v>
      </c>
      <c r="C810" t="s">
        <v>39</v>
      </c>
      <c r="D810" t="s">
        <v>42</v>
      </c>
      <c r="E810" t="s">
        <v>15</v>
      </c>
      <c r="F810" t="s">
        <v>27</v>
      </c>
      <c r="G810" t="s">
        <v>23</v>
      </c>
      <c r="H810">
        <v>29</v>
      </c>
      <c r="I810" s="1">
        <v>44454</v>
      </c>
      <c r="J810" s="9">
        <f>DAY(TBL_Employees[[#This Row],[Hire Date]])</f>
        <v>15</v>
      </c>
      <c r="K810" s="9">
        <f>MONTH(TBL_Employees[[#This Row],[Hire Date]])</f>
        <v>9</v>
      </c>
      <c r="L810" s="9" t="str">
        <f>UPPER(TEXT(DATE(2025,TBL_Employees[[#This Row],[Month]],1), "mmm"))</f>
        <v>SEP</v>
      </c>
      <c r="M810" s="11">
        <f>YEAR(TBL_Employees[[#This Row],[Hire Date]])</f>
        <v>2021</v>
      </c>
      <c r="N810" s="2">
        <v>199783</v>
      </c>
      <c r="O810" s="2" t="str">
        <f>IF(TBL_Employees[[#This Row],[ Annual Salary]]&lt;70000,"Low Income",IF(AND(TBL_Employees[[#This Row],[ Annual Salary]]&gt;=70000,TBL_Employees[[#This Row],[ Annual Salary]]&lt;=140000),"Middle Income","High Income" ))</f>
        <v>High Income</v>
      </c>
      <c r="P810" s="3">
        <v>0.21</v>
      </c>
      <c r="Q810" s="13">
        <f>TBL_Employees[[#This Row],[Bonus %]]*TBL_Employees[[#This Row],[ Annual Salary]]</f>
        <v>41954.43</v>
      </c>
      <c r="R810" t="s">
        <v>18</v>
      </c>
      <c r="S810" t="s">
        <v>19</v>
      </c>
      <c r="T810" s="1">
        <v>44661</v>
      </c>
      <c r="U810" t="str">
        <f>IF(TBL_Employees[[#This Row],[Exit Date]]="","Employed","Resign")</f>
        <v>Resign</v>
      </c>
    </row>
    <row r="811" spans="1:21" x14ac:dyDescent="0.35">
      <c r="A811" t="s">
        <v>1364</v>
      </c>
      <c r="B811" t="s">
        <v>1365</v>
      </c>
      <c r="C811" t="s">
        <v>61</v>
      </c>
      <c r="D811" t="s">
        <v>42</v>
      </c>
      <c r="E811" t="s">
        <v>31</v>
      </c>
      <c r="F811" t="s">
        <v>27</v>
      </c>
      <c r="G811" t="s">
        <v>17</v>
      </c>
      <c r="H811">
        <v>51</v>
      </c>
      <c r="I811" s="1">
        <v>35456</v>
      </c>
      <c r="J811" s="9">
        <f>DAY(TBL_Employees[[#This Row],[Hire Date]])</f>
        <v>26</v>
      </c>
      <c r="K811" s="9">
        <f>MONTH(TBL_Employees[[#This Row],[Hire Date]])</f>
        <v>1</v>
      </c>
      <c r="L811" s="9" t="str">
        <f>UPPER(TEXT(DATE(2025,TBL_Employees[[#This Row],[Month]],1), "mmm"))</f>
        <v>JAN</v>
      </c>
      <c r="M811" s="11">
        <f>YEAR(TBL_Employees[[#This Row],[Hire Date]])</f>
        <v>1997</v>
      </c>
      <c r="N811" s="2">
        <v>104431</v>
      </c>
      <c r="O811" s="2" t="str">
        <f>IF(TBL_Employees[[#This Row],[ Annual Salary]]&lt;70000,"Low Income",IF(AND(TBL_Employees[[#This Row],[ Annual Salary]]&gt;=70000,TBL_Employees[[#This Row],[ Annual Salary]]&lt;=140000),"Middle Income","High Income" ))</f>
        <v>Middle Income</v>
      </c>
      <c r="P811" s="3">
        <v>7.0000000000000007E-2</v>
      </c>
      <c r="Q811" s="13">
        <f>TBL_Employees[[#This Row],[Bonus %]]*TBL_Employees[[#This Row],[ Annual Salary]]</f>
        <v>7310.170000000001</v>
      </c>
      <c r="R811" t="s">
        <v>18</v>
      </c>
      <c r="S811" t="s">
        <v>38</v>
      </c>
      <c r="T811" s="1" t="s">
        <v>20</v>
      </c>
      <c r="U811" t="str">
        <f>IF(TBL_Employees[[#This Row],[Exit Date]]="","Employed","Resign")</f>
        <v>Employed</v>
      </c>
    </row>
    <row r="812" spans="1:21" x14ac:dyDescent="0.35">
      <c r="A812" t="s">
        <v>351</v>
      </c>
      <c r="B812" t="s">
        <v>1369</v>
      </c>
      <c r="C812" t="s">
        <v>39</v>
      </c>
      <c r="D812" t="s">
        <v>42</v>
      </c>
      <c r="E812" t="s">
        <v>31</v>
      </c>
      <c r="F812" t="s">
        <v>27</v>
      </c>
      <c r="G812" t="s">
        <v>23</v>
      </c>
      <c r="H812">
        <v>45</v>
      </c>
      <c r="I812" s="1">
        <v>39519</v>
      </c>
      <c r="J812" s="9">
        <f>DAY(TBL_Employees[[#This Row],[Hire Date]])</f>
        <v>12</v>
      </c>
      <c r="K812" s="9">
        <f>MONTH(TBL_Employees[[#This Row],[Hire Date]])</f>
        <v>3</v>
      </c>
      <c r="L812" s="9" t="str">
        <f>UPPER(TEXT(DATE(2025,TBL_Employees[[#This Row],[Month]],1), "mmm"))</f>
        <v>MAR</v>
      </c>
      <c r="M812" s="11">
        <f>YEAR(TBL_Employees[[#This Row],[Hire Date]])</f>
        <v>2008</v>
      </c>
      <c r="N812" s="2">
        <v>186138</v>
      </c>
      <c r="O812" s="2" t="str">
        <f>IF(TBL_Employees[[#This Row],[ Annual Salary]]&lt;70000,"Low Income",IF(AND(TBL_Employees[[#This Row],[ Annual Salary]]&gt;=70000,TBL_Employees[[#This Row],[ Annual Salary]]&lt;=140000),"Middle Income","High Income" ))</f>
        <v>High Income</v>
      </c>
      <c r="P812" s="3">
        <v>0.28000000000000003</v>
      </c>
      <c r="Q812" s="13">
        <f>TBL_Employees[[#This Row],[Bonus %]]*TBL_Employees[[#This Row],[ Annual Salary]]</f>
        <v>52118.640000000007</v>
      </c>
      <c r="R812" t="s">
        <v>32</v>
      </c>
      <c r="S812" t="s">
        <v>79</v>
      </c>
      <c r="T812" s="1" t="s">
        <v>20</v>
      </c>
      <c r="U812" t="str">
        <f>IF(TBL_Employees[[#This Row],[Exit Date]]="","Employed","Resign")</f>
        <v>Employed</v>
      </c>
    </row>
    <row r="813" spans="1:21" x14ac:dyDescent="0.35">
      <c r="A813" t="s">
        <v>1382</v>
      </c>
      <c r="B813" t="s">
        <v>1383</v>
      </c>
      <c r="C813" t="s">
        <v>41</v>
      </c>
      <c r="D813" t="s">
        <v>42</v>
      </c>
      <c r="E813" t="s">
        <v>31</v>
      </c>
      <c r="F813" t="s">
        <v>27</v>
      </c>
      <c r="G813" t="s">
        <v>23</v>
      </c>
      <c r="H813">
        <v>40</v>
      </c>
      <c r="I813" s="1">
        <v>41904</v>
      </c>
      <c r="J813" s="9">
        <f>DAY(TBL_Employees[[#This Row],[Hire Date]])</f>
        <v>22</v>
      </c>
      <c r="K813" s="9">
        <f>MONTH(TBL_Employees[[#This Row],[Hire Date]])</f>
        <v>9</v>
      </c>
      <c r="L813" s="9" t="str">
        <f>UPPER(TEXT(DATE(2025,TBL_Employees[[#This Row],[Month]],1), "mmm"))</f>
        <v>SEP</v>
      </c>
      <c r="M813" s="11">
        <f>YEAR(TBL_Employees[[#This Row],[Hire Date]])</f>
        <v>2014</v>
      </c>
      <c r="N813" s="2">
        <v>73779</v>
      </c>
      <c r="O813" s="2" t="str">
        <f>IF(TBL_Employees[[#This Row],[ Annual Salary]]&lt;70000,"Low Income",IF(AND(TBL_Employees[[#This Row],[ Annual Salary]]&gt;=70000,TBL_Employees[[#This Row],[ Annual Salary]]&lt;=140000),"Middle Income","High Income" ))</f>
        <v>Middle Income</v>
      </c>
      <c r="P813" s="3">
        <v>0</v>
      </c>
      <c r="Q813" s="13">
        <f>TBL_Employees[[#This Row],[Bonus %]]*TBL_Employees[[#This Row],[ Annual Salary]]</f>
        <v>0</v>
      </c>
      <c r="R813" t="s">
        <v>32</v>
      </c>
      <c r="S813" t="s">
        <v>79</v>
      </c>
      <c r="T813" s="1">
        <v>43594</v>
      </c>
      <c r="U813" t="str">
        <f>IF(TBL_Employees[[#This Row],[Exit Date]]="","Employed","Resign")</f>
        <v>Resign</v>
      </c>
    </row>
    <row r="814" spans="1:21" x14ac:dyDescent="0.35">
      <c r="A814" t="s">
        <v>1387</v>
      </c>
      <c r="B814" t="s">
        <v>192</v>
      </c>
      <c r="C814" t="s">
        <v>67</v>
      </c>
      <c r="D814" t="s">
        <v>42</v>
      </c>
      <c r="E814" t="s">
        <v>43</v>
      </c>
      <c r="F814" t="s">
        <v>16</v>
      </c>
      <c r="G814" t="s">
        <v>17</v>
      </c>
      <c r="H814">
        <v>64</v>
      </c>
      <c r="I814" s="1">
        <v>37662</v>
      </c>
      <c r="J814" s="9">
        <f>DAY(TBL_Employees[[#This Row],[Hire Date]])</f>
        <v>10</v>
      </c>
      <c r="K814" s="9">
        <f>MONTH(TBL_Employees[[#This Row],[Hire Date]])</f>
        <v>2</v>
      </c>
      <c r="L814" s="9" t="str">
        <f>UPPER(TEXT(DATE(2025,TBL_Employees[[#This Row],[Month]],1), "mmm"))</f>
        <v>FEB</v>
      </c>
      <c r="M814" s="11">
        <f>YEAR(TBL_Employees[[#This Row],[Hire Date]])</f>
        <v>2003</v>
      </c>
      <c r="N814" s="2">
        <v>57032</v>
      </c>
      <c r="O814" s="2" t="str">
        <f>IF(TBL_Employees[[#This Row],[ Annual Salary]]&lt;70000,"Low Income",IF(AND(TBL_Employees[[#This Row],[ Annual Salary]]&gt;=70000,TBL_Employees[[#This Row],[ Annual Salary]]&lt;=140000),"Middle Income","High Income" ))</f>
        <v>Low Income</v>
      </c>
      <c r="P814" s="3">
        <v>0</v>
      </c>
      <c r="Q814" s="13">
        <f>TBL_Employees[[#This Row],[Bonus %]]*TBL_Employees[[#This Row],[ Annual Salary]]</f>
        <v>0</v>
      </c>
      <c r="R814" t="s">
        <v>18</v>
      </c>
      <c r="S814" t="s">
        <v>44</v>
      </c>
      <c r="T814" s="1" t="s">
        <v>20</v>
      </c>
      <c r="U814" t="str">
        <f>IF(TBL_Employees[[#This Row],[Exit Date]]="","Employed","Resign")</f>
        <v>Employed</v>
      </c>
    </row>
    <row r="815" spans="1:21" x14ac:dyDescent="0.35">
      <c r="A815" t="s">
        <v>177</v>
      </c>
      <c r="B815" t="s">
        <v>1390</v>
      </c>
      <c r="C815" t="s">
        <v>39</v>
      </c>
      <c r="D815" t="s">
        <v>42</v>
      </c>
      <c r="E815" t="s">
        <v>35</v>
      </c>
      <c r="F815" t="s">
        <v>16</v>
      </c>
      <c r="G815" t="s">
        <v>23</v>
      </c>
      <c r="H815">
        <v>35</v>
      </c>
      <c r="I815" s="1">
        <v>42800</v>
      </c>
      <c r="J815" s="9">
        <f>DAY(TBL_Employees[[#This Row],[Hire Date]])</f>
        <v>6</v>
      </c>
      <c r="K815" s="9">
        <f>MONTH(TBL_Employees[[#This Row],[Hire Date]])</f>
        <v>3</v>
      </c>
      <c r="L815" s="9" t="str">
        <f>UPPER(TEXT(DATE(2025,TBL_Employees[[#This Row],[Month]],1), "mmm"))</f>
        <v>MAR</v>
      </c>
      <c r="M815" s="11">
        <f>YEAR(TBL_Employees[[#This Row],[Hire Date]])</f>
        <v>2017</v>
      </c>
      <c r="N815" s="2">
        <v>171426</v>
      </c>
      <c r="O815" s="2" t="str">
        <f>IF(TBL_Employees[[#This Row],[ Annual Salary]]&lt;70000,"Low Income",IF(AND(TBL_Employees[[#This Row],[ Annual Salary]]&gt;=70000,TBL_Employees[[#This Row],[ Annual Salary]]&lt;=140000),"Middle Income","High Income" ))</f>
        <v>High Income</v>
      </c>
      <c r="P815" s="3">
        <v>0.15</v>
      </c>
      <c r="Q815" s="13">
        <f>TBL_Employees[[#This Row],[Bonus %]]*TBL_Employees[[#This Row],[ Annual Salary]]</f>
        <v>25713.899999999998</v>
      </c>
      <c r="R815" t="s">
        <v>32</v>
      </c>
      <c r="S815" t="s">
        <v>59</v>
      </c>
      <c r="T815" s="1">
        <v>43000</v>
      </c>
      <c r="U815" t="str">
        <f>IF(TBL_Employees[[#This Row],[Exit Date]]="","Employed","Resign")</f>
        <v>Resign</v>
      </c>
    </row>
    <row r="816" spans="1:21" x14ac:dyDescent="0.35">
      <c r="A816" t="s">
        <v>1406</v>
      </c>
      <c r="B816" t="s">
        <v>1407</v>
      </c>
      <c r="C816" t="s">
        <v>67</v>
      </c>
      <c r="D816" t="s">
        <v>42</v>
      </c>
      <c r="E816" t="s">
        <v>15</v>
      </c>
      <c r="F816" t="s">
        <v>16</v>
      </c>
      <c r="G816" t="s">
        <v>46</v>
      </c>
      <c r="H816">
        <v>65</v>
      </c>
      <c r="I816" s="1">
        <v>40711</v>
      </c>
      <c r="J816" s="9">
        <f>DAY(TBL_Employees[[#This Row],[Hire Date]])</f>
        <v>17</v>
      </c>
      <c r="K816" s="9">
        <f>MONTH(TBL_Employees[[#This Row],[Hire Date]])</f>
        <v>6</v>
      </c>
      <c r="L816" s="9" t="str">
        <f>UPPER(TEXT(DATE(2025,TBL_Employees[[#This Row],[Month]],1), "mmm"))</f>
        <v>JUN</v>
      </c>
      <c r="M816" s="11">
        <f>YEAR(TBL_Employees[[#This Row],[Hire Date]])</f>
        <v>2011</v>
      </c>
      <c r="N816" s="2">
        <v>56686</v>
      </c>
      <c r="O816" s="2" t="str">
        <f>IF(TBL_Employees[[#This Row],[ Annual Salary]]&lt;70000,"Low Income",IF(AND(TBL_Employees[[#This Row],[ Annual Salary]]&gt;=70000,TBL_Employees[[#This Row],[ Annual Salary]]&lt;=140000),"Middle Income","High Income" ))</f>
        <v>Low Income</v>
      </c>
      <c r="P816" s="3">
        <v>0</v>
      </c>
      <c r="Q816" s="13">
        <f>TBL_Employees[[#This Row],[Bonus %]]*TBL_Employees[[#This Row],[ Annual Salary]]</f>
        <v>0</v>
      </c>
      <c r="R816" t="s">
        <v>18</v>
      </c>
      <c r="S816" t="s">
        <v>62</v>
      </c>
      <c r="T816" s="1">
        <v>42164</v>
      </c>
      <c r="U816" t="str">
        <f>IF(TBL_Employees[[#This Row],[Exit Date]]="","Employed","Resign")</f>
        <v>Resign</v>
      </c>
    </row>
    <row r="817" spans="1:21" x14ac:dyDescent="0.35">
      <c r="A817" t="s">
        <v>1410</v>
      </c>
      <c r="B817" t="s">
        <v>1411</v>
      </c>
      <c r="C817" t="s">
        <v>39</v>
      </c>
      <c r="D817" t="s">
        <v>42</v>
      </c>
      <c r="E817" t="s">
        <v>35</v>
      </c>
      <c r="F817" t="s">
        <v>16</v>
      </c>
      <c r="G817" t="s">
        <v>46</v>
      </c>
      <c r="H817">
        <v>45</v>
      </c>
      <c r="I817" s="1">
        <v>39507</v>
      </c>
      <c r="J817" s="9">
        <f>DAY(TBL_Employees[[#This Row],[Hire Date]])</f>
        <v>29</v>
      </c>
      <c r="K817" s="9">
        <f>MONTH(TBL_Employees[[#This Row],[Hire Date]])</f>
        <v>2</v>
      </c>
      <c r="L817" s="9" t="str">
        <f>UPPER(TEXT(DATE(2025,TBL_Employees[[#This Row],[Month]],1), "mmm"))</f>
        <v>FEB</v>
      </c>
      <c r="M817" s="11">
        <f>YEAR(TBL_Employees[[#This Row],[Hire Date]])</f>
        <v>2008</v>
      </c>
      <c r="N817" s="2">
        <v>150577</v>
      </c>
      <c r="O817" s="2" t="str">
        <f>IF(TBL_Employees[[#This Row],[ Annual Salary]]&lt;70000,"Low Income",IF(AND(TBL_Employees[[#This Row],[ Annual Salary]]&gt;=70000,TBL_Employees[[#This Row],[ Annual Salary]]&lt;=140000),"Middle Income","High Income" ))</f>
        <v>High Income</v>
      </c>
      <c r="P817" s="3">
        <v>0.25</v>
      </c>
      <c r="Q817" s="13">
        <f>TBL_Employees[[#This Row],[Bonus %]]*TBL_Employees[[#This Row],[ Annual Salary]]</f>
        <v>37644.25</v>
      </c>
      <c r="R817" t="s">
        <v>18</v>
      </c>
      <c r="S817" t="s">
        <v>44</v>
      </c>
      <c r="T817" s="1" t="s">
        <v>20</v>
      </c>
      <c r="U817" t="str">
        <f>IF(TBL_Employees[[#This Row],[Exit Date]]="","Employed","Resign")</f>
        <v>Employed</v>
      </c>
    </row>
    <row r="818" spans="1:21" x14ac:dyDescent="0.35">
      <c r="A818" t="s">
        <v>171</v>
      </c>
      <c r="B818" t="s">
        <v>1436</v>
      </c>
      <c r="C818" t="s">
        <v>63</v>
      </c>
      <c r="D818" t="s">
        <v>42</v>
      </c>
      <c r="E818" t="s">
        <v>31</v>
      </c>
      <c r="F818" t="s">
        <v>16</v>
      </c>
      <c r="G818" t="s">
        <v>17</v>
      </c>
      <c r="H818">
        <v>39</v>
      </c>
      <c r="I818" s="1">
        <v>42843</v>
      </c>
      <c r="J818" s="9">
        <f>DAY(TBL_Employees[[#This Row],[Hire Date]])</f>
        <v>18</v>
      </c>
      <c r="K818" s="9">
        <f>MONTH(TBL_Employees[[#This Row],[Hire Date]])</f>
        <v>4</v>
      </c>
      <c r="L818" s="9" t="str">
        <f>UPPER(TEXT(DATE(2025,TBL_Employees[[#This Row],[Month]],1), "mmm"))</f>
        <v>APR</v>
      </c>
      <c r="M818" s="11">
        <f>YEAR(TBL_Employees[[#This Row],[Hire Date]])</f>
        <v>2017</v>
      </c>
      <c r="N818" s="2">
        <v>58745</v>
      </c>
      <c r="O818" s="2" t="str">
        <f>IF(TBL_Employees[[#This Row],[ Annual Salary]]&lt;70000,"Low Income",IF(AND(TBL_Employees[[#This Row],[ Annual Salary]]&gt;=70000,TBL_Employees[[#This Row],[ Annual Salary]]&lt;=140000),"Middle Income","High Income" ))</f>
        <v>Low Income</v>
      </c>
      <c r="P818" s="3">
        <v>0</v>
      </c>
      <c r="Q818" s="13">
        <f>TBL_Employees[[#This Row],[Bonus %]]*TBL_Employees[[#This Row],[ Annual Salary]]</f>
        <v>0</v>
      </c>
      <c r="R818" t="s">
        <v>18</v>
      </c>
      <c r="S818" t="s">
        <v>24</v>
      </c>
      <c r="T818" s="1" t="s">
        <v>20</v>
      </c>
      <c r="U818" t="str">
        <f>IF(TBL_Employees[[#This Row],[Exit Date]]="","Employed","Resign")</f>
        <v>Employed</v>
      </c>
    </row>
    <row r="819" spans="1:21" x14ac:dyDescent="0.35">
      <c r="A819" t="s">
        <v>1452</v>
      </c>
      <c r="B819" t="s">
        <v>1453</v>
      </c>
      <c r="C819" t="s">
        <v>13</v>
      </c>
      <c r="D819" t="s">
        <v>42</v>
      </c>
      <c r="E819" t="s">
        <v>43</v>
      </c>
      <c r="F819" t="s">
        <v>27</v>
      </c>
      <c r="G819" t="s">
        <v>17</v>
      </c>
      <c r="H819">
        <v>52</v>
      </c>
      <c r="I819" s="1">
        <v>37418</v>
      </c>
      <c r="J819" s="9">
        <f>DAY(TBL_Employees[[#This Row],[Hire Date]])</f>
        <v>11</v>
      </c>
      <c r="K819" s="9">
        <f>MONTH(TBL_Employees[[#This Row],[Hire Date]])</f>
        <v>6</v>
      </c>
      <c r="L819" s="9" t="str">
        <f>UPPER(TEXT(DATE(2025,TBL_Employees[[#This Row],[Month]],1), "mmm"))</f>
        <v>JUN</v>
      </c>
      <c r="M819" s="11">
        <f>YEAR(TBL_Employees[[#This Row],[Hire Date]])</f>
        <v>2002</v>
      </c>
      <c r="N819" s="2">
        <v>236314</v>
      </c>
      <c r="O819" s="2" t="str">
        <f>IF(TBL_Employees[[#This Row],[ Annual Salary]]&lt;70000,"Low Income",IF(AND(TBL_Employees[[#This Row],[ Annual Salary]]&gt;=70000,TBL_Employees[[#This Row],[ Annual Salary]]&lt;=140000),"Middle Income","High Income" ))</f>
        <v>High Income</v>
      </c>
      <c r="P819" s="3">
        <v>0.34</v>
      </c>
      <c r="Q819" s="13">
        <f>TBL_Employees[[#This Row],[Bonus %]]*TBL_Employees[[#This Row],[ Annual Salary]]</f>
        <v>80346.760000000009</v>
      </c>
      <c r="R819" t="s">
        <v>18</v>
      </c>
      <c r="S819" t="s">
        <v>44</v>
      </c>
      <c r="T819" s="1" t="s">
        <v>20</v>
      </c>
      <c r="U819" t="str">
        <f>IF(TBL_Employees[[#This Row],[Exit Date]]="","Employed","Resign")</f>
        <v>Employed</v>
      </c>
    </row>
    <row r="820" spans="1:21" x14ac:dyDescent="0.35">
      <c r="A820" t="s">
        <v>1454</v>
      </c>
      <c r="B820" t="s">
        <v>1455</v>
      </c>
      <c r="C820" t="s">
        <v>67</v>
      </c>
      <c r="D820" t="s">
        <v>42</v>
      </c>
      <c r="E820" t="s">
        <v>31</v>
      </c>
      <c r="F820" t="s">
        <v>27</v>
      </c>
      <c r="G820" t="s">
        <v>50</v>
      </c>
      <c r="H820">
        <v>51</v>
      </c>
      <c r="I820" s="1">
        <v>39252</v>
      </c>
      <c r="J820" s="9">
        <f>DAY(TBL_Employees[[#This Row],[Hire Date]])</f>
        <v>19</v>
      </c>
      <c r="K820" s="9">
        <f>MONTH(TBL_Employees[[#This Row],[Hire Date]])</f>
        <v>6</v>
      </c>
      <c r="L820" s="9" t="str">
        <f>UPPER(TEXT(DATE(2025,TBL_Employees[[#This Row],[Month]],1), "mmm"))</f>
        <v>JUN</v>
      </c>
      <c r="M820" s="11">
        <f>YEAR(TBL_Employees[[#This Row],[Hire Date]])</f>
        <v>2007</v>
      </c>
      <c r="N820" s="2">
        <v>45206</v>
      </c>
      <c r="O820" s="2" t="str">
        <f>IF(TBL_Employees[[#This Row],[ Annual Salary]]&lt;70000,"Low Income",IF(AND(TBL_Employees[[#This Row],[ Annual Salary]]&gt;=70000,TBL_Employees[[#This Row],[ Annual Salary]]&lt;=140000),"Middle Income","High Income" ))</f>
        <v>Low Income</v>
      </c>
      <c r="P820" s="3">
        <v>0</v>
      </c>
      <c r="Q820" s="13">
        <f>TBL_Employees[[#This Row],[Bonus %]]*TBL_Employees[[#This Row],[ Annual Salary]]</f>
        <v>0</v>
      </c>
      <c r="R820" t="s">
        <v>18</v>
      </c>
      <c r="S820" t="s">
        <v>28</v>
      </c>
      <c r="T820" s="1" t="s">
        <v>20</v>
      </c>
      <c r="U820" t="str">
        <f>IF(TBL_Employees[[#This Row],[Exit Date]]="","Employed","Resign")</f>
        <v>Employed</v>
      </c>
    </row>
    <row r="821" spans="1:21" x14ac:dyDescent="0.35">
      <c r="A821" t="s">
        <v>1478</v>
      </c>
      <c r="B821" t="s">
        <v>1479</v>
      </c>
      <c r="C821" t="s">
        <v>61</v>
      </c>
      <c r="D821" t="s">
        <v>42</v>
      </c>
      <c r="E821" t="s">
        <v>31</v>
      </c>
      <c r="F821" t="s">
        <v>16</v>
      </c>
      <c r="G821" t="s">
        <v>17</v>
      </c>
      <c r="H821">
        <v>29</v>
      </c>
      <c r="I821" s="1">
        <v>42676</v>
      </c>
      <c r="J821" s="9">
        <f>DAY(TBL_Employees[[#This Row],[Hire Date]])</f>
        <v>2</v>
      </c>
      <c r="K821" s="9">
        <f>MONTH(TBL_Employees[[#This Row],[Hire Date]])</f>
        <v>11</v>
      </c>
      <c r="L821" s="9" t="str">
        <f>UPPER(TEXT(DATE(2025,TBL_Employees[[#This Row],[Month]],1), "mmm"))</f>
        <v>NOV</v>
      </c>
      <c r="M821" s="11">
        <f>YEAR(TBL_Employees[[#This Row],[Hire Date]])</f>
        <v>2016</v>
      </c>
      <c r="N821" s="2">
        <v>122054</v>
      </c>
      <c r="O821" s="2" t="str">
        <f>IF(TBL_Employees[[#This Row],[ Annual Salary]]&lt;70000,"Low Income",IF(AND(TBL_Employees[[#This Row],[ Annual Salary]]&gt;=70000,TBL_Employees[[#This Row],[ Annual Salary]]&lt;=140000),"Middle Income","High Income" ))</f>
        <v>Middle Income</v>
      </c>
      <c r="P821" s="3">
        <v>0.06</v>
      </c>
      <c r="Q821" s="13">
        <f>TBL_Employees[[#This Row],[Bonus %]]*TBL_Employees[[#This Row],[ Annual Salary]]</f>
        <v>7323.24</v>
      </c>
      <c r="R821" t="s">
        <v>18</v>
      </c>
      <c r="S821" t="s">
        <v>38</v>
      </c>
      <c r="T821" s="1" t="s">
        <v>20</v>
      </c>
      <c r="U821" t="str">
        <f>IF(TBL_Employees[[#This Row],[Exit Date]]="","Employed","Resign")</f>
        <v>Employed</v>
      </c>
    </row>
    <row r="822" spans="1:21" x14ac:dyDescent="0.35">
      <c r="A822" t="s">
        <v>1488</v>
      </c>
      <c r="B822" t="s">
        <v>355</v>
      </c>
      <c r="C822" t="s">
        <v>67</v>
      </c>
      <c r="D822" t="s">
        <v>42</v>
      </c>
      <c r="E822" t="s">
        <v>43</v>
      </c>
      <c r="F822" t="s">
        <v>16</v>
      </c>
      <c r="G822" t="s">
        <v>17</v>
      </c>
      <c r="H822">
        <v>28</v>
      </c>
      <c r="I822" s="1">
        <v>43847</v>
      </c>
      <c r="J822" s="9">
        <f>DAY(TBL_Employees[[#This Row],[Hire Date]])</f>
        <v>17</v>
      </c>
      <c r="K822" s="9">
        <f>MONTH(TBL_Employees[[#This Row],[Hire Date]])</f>
        <v>1</v>
      </c>
      <c r="L822" s="9" t="str">
        <f>UPPER(TEXT(DATE(2025,TBL_Employees[[#This Row],[Month]],1), "mmm"))</f>
        <v>JAN</v>
      </c>
      <c r="M822" s="11">
        <f>YEAR(TBL_Employees[[#This Row],[Hire Date]])</f>
        <v>2020</v>
      </c>
      <c r="N822" s="2">
        <v>45061</v>
      </c>
      <c r="O822" s="2" t="str">
        <f>IF(TBL_Employees[[#This Row],[ Annual Salary]]&lt;70000,"Low Income",IF(AND(TBL_Employees[[#This Row],[ Annual Salary]]&gt;=70000,TBL_Employees[[#This Row],[ Annual Salary]]&lt;=140000),"Middle Income","High Income" ))</f>
        <v>Low Income</v>
      </c>
      <c r="P822" s="3">
        <v>0</v>
      </c>
      <c r="Q822" s="13">
        <f>TBL_Employees[[#This Row],[Bonus %]]*TBL_Employees[[#This Row],[ Annual Salary]]</f>
        <v>0</v>
      </c>
      <c r="R822" t="s">
        <v>18</v>
      </c>
      <c r="S822" t="s">
        <v>44</v>
      </c>
      <c r="T822" s="1" t="s">
        <v>20</v>
      </c>
      <c r="U822" t="str">
        <f>IF(TBL_Employees[[#This Row],[Exit Date]]="","Employed","Resign")</f>
        <v>Employed</v>
      </c>
    </row>
    <row r="823" spans="1:21" x14ac:dyDescent="0.35">
      <c r="A823" t="s">
        <v>1497</v>
      </c>
      <c r="B823" t="s">
        <v>1498</v>
      </c>
      <c r="C823" t="s">
        <v>13</v>
      </c>
      <c r="D823" t="s">
        <v>42</v>
      </c>
      <c r="E823" t="s">
        <v>43</v>
      </c>
      <c r="F823" t="s">
        <v>27</v>
      </c>
      <c r="G823" t="s">
        <v>50</v>
      </c>
      <c r="H823">
        <v>44</v>
      </c>
      <c r="I823" s="1">
        <v>44283</v>
      </c>
      <c r="J823" s="9">
        <f>DAY(TBL_Employees[[#This Row],[Hire Date]])</f>
        <v>28</v>
      </c>
      <c r="K823" s="9">
        <f>MONTH(TBL_Employees[[#This Row],[Hire Date]])</f>
        <v>3</v>
      </c>
      <c r="L823" s="9" t="str">
        <f>UPPER(TEXT(DATE(2025,TBL_Employees[[#This Row],[Month]],1), "mmm"))</f>
        <v>MAR</v>
      </c>
      <c r="M823" s="11">
        <f>YEAR(TBL_Employees[[#This Row],[Hire Date]])</f>
        <v>2021</v>
      </c>
      <c r="N823" s="2">
        <v>186033</v>
      </c>
      <c r="O823" s="2" t="str">
        <f>IF(TBL_Employees[[#This Row],[ Annual Salary]]&lt;70000,"Low Income",IF(AND(TBL_Employees[[#This Row],[ Annual Salary]]&gt;=70000,TBL_Employees[[#This Row],[ Annual Salary]]&lt;=140000),"Middle Income","High Income" ))</f>
        <v>High Income</v>
      </c>
      <c r="P823" s="3">
        <v>0.34</v>
      </c>
      <c r="Q823" s="13">
        <f>TBL_Employees[[#This Row],[Bonus %]]*TBL_Employees[[#This Row],[ Annual Salary]]</f>
        <v>63251.22</v>
      </c>
      <c r="R823" t="s">
        <v>51</v>
      </c>
      <c r="S823" t="s">
        <v>52</v>
      </c>
      <c r="T823" s="1" t="s">
        <v>20</v>
      </c>
      <c r="U823" t="str">
        <f>IF(TBL_Employees[[#This Row],[Exit Date]]="","Employed","Resign")</f>
        <v>Employed</v>
      </c>
    </row>
    <row r="824" spans="1:21" x14ac:dyDescent="0.35">
      <c r="A824" t="s">
        <v>1499</v>
      </c>
      <c r="B824" t="s">
        <v>1500</v>
      </c>
      <c r="C824" t="s">
        <v>60</v>
      </c>
      <c r="D824" t="s">
        <v>42</v>
      </c>
      <c r="E824" t="s">
        <v>35</v>
      </c>
      <c r="F824" t="s">
        <v>27</v>
      </c>
      <c r="G824" t="s">
        <v>23</v>
      </c>
      <c r="H824">
        <v>60</v>
      </c>
      <c r="I824" s="1">
        <v>44403</v>
      </c>
      <c r="J824" s="9">
        <f>DAY(TBL_Employees[[#This Row],[Hire Date]])</f>
        <v>26</v>
      </c>
      <c r="K824" s="9">
        <f>MONTH(TBL_Employees[[#This Row],[Hire Date]])</f>
        <v>7</v>
      </c>
      <c r="L824" s="9" t="str">
        <f>UPPER(TEXT(DATE(2025,TBL_Employees[[#This Row],[Month]],1), "mmm"))</f>
        <v>JUL</v>
      </c>
      <c r="M824" s="11">
        <f>YEAR(TBL_Employees[[#This Row],[Hire Date]])</f>
        <v>2021</v>
      </c>
      <c r="N824" s="2">
        <v>121480</v>
      </c>
      <c r="O824" s="2" t="str">
        <f>IF(TBL_Employees[[#This Row],[ Annual Salary]]&lt;70000,"Low Income",IF(AND(TBL_Employees[[#This Row],[ Annual Salary]]&gt;=70000,TBL_Employees[[#This Row],[ Annual Salary]]&lt;=140000),"Middle Income","High Income" ))</f>
        <v>Middle Income</v>
      </c>
      <c r="P824" s="3">
        <v>0.14000000000000001</v>
      </c>
      <c r="Q824" s="13">
        <f>TBL_Employees[[#This Row],[Bonus %]]*TBL_Employees[[#This Row],[ Annual Salary]]</f>
        <v>17007.2</v>
      </c>
      <c r="R824" t="s">
        <v>18</v>
      </c>
      <c r="S824" t="s">
        <v>38</v>
      </c>
      <c r="T824" s="1" t="s">
        <v>20</v>
      </c>
      <c r="U824" t="str">
        <f>IF(TBL_Employees[[#This Row],[Exit Date]]="","Employed","Resign")</f>
        <v>Employed</v>
      </c>
    </row>
    <row r="825" spans="1:21" x14ac:dyDescent="0.35">
      <c r="A825" t="s">
        <v>395</v>
      </c>
      <c r="B825" t="s">
        <v>1503</v>
      </c>
      <c r="C825" t="s">
        <v>13</v>
      </c>
      <c r="D825" t="s">
        <v>42</v>
      </c>
      <c r="E825" t="s">
        <v>31</v>
      </c>
      <c r="F825" t="s">
        <v>16</v>
      </c>
      <c r="G825" t="s">
        <v>50</v>
      </c>
      <c r="H825">
        <v>47</v>
      </c>
      <c r="I825" s="1">
        <v>36232</v>
      </c>
      <c r="J825" s="9">
        <f>DAY(TBL_Employees[[#This Row],[Hire Date]])</f>
        <v>13</v>
      </c>
      <c r="K825" s="9">
        <f>MONTH(TBL_Employees[[#This Row],[Hire Date]])</f>
        <v>3</v>
      </c>
      <c r="L825" s="9" t="str">
        <f>UPPER(TEXT(DATE(2025,TBL_Employees[[#This Row],[Month]],1), "mmm"))</f>
        <v>MAR</v>
      </c>
      <c r="M825" s="11">
        <f>YEAR(TBL_Employees[[#This Row],[Hire Date]])</f>
        <v>1999</v>
      </c>
      <c r="N825" s="2">
        <v>239394</v>
      </c>
      <c r="O825" s="2" t="str">
        <f>IF(TBL_Employees[[#This Row],[ Annual Salary]]&lt;70000,"Low Income",IF(AND(TBL_Employees[[#This Row],[ Annual Salary]]&gt;=70000,TBL_Employees[[#This Row],[ Annual Salary]]&lt;=140000),"Middle Income","High Income" ))</f>
        <v>High Income</v>
      </c>
      <c r="P825" s="3">
        <v>0.32</v>
      </c>
      <c r="Q825" s="13">
        <f>TBL_Employees[[#This Row],[Bonus %]]*TBL_Employees[[#This Row],[ Annual Salary]]</f>
        <v>76606.080000000002</v>
      </c>
      <c r="R825" t="s">
        <v>18</v>
      </c>
      <c r="S825" t="s">
        <v>24</v>
      </c>
      <c r="T825" s="1" t="s">
        <v>20</v>
      </c>
      <c r="U825" t="str">
        <f>IF(TBL_Employees[[#This Row],[Exit Date]]="","Employed","Resign")</f>
        <v>Employed</v>
      </c>
    </row>
    <row r="826" spans="1:21" x14ac:dyDescent="0.35">
      <c r="A826" t="s">
        <v>125</v>
      </c>
      <c r="B826" t="s">
        <v>1510</v>
      </c>
      <c r="C826" t="s">
        <v>60</v>
      </c>
      <c r="D826" t="s">
        <v>42</v>
      </c>
      <c r="E826" t="s">
        <v>43</v>
      </c>
      <c r="F826" t="s">
        <v>16</v>
      </c>
      <c r="G826" t="s">
        <v>50</v>
      </c>
      <c r="H826">
        <v>29</v>
      </c>
      <c r="I826" s="1">
        <v>43966</v>
      </c>
      <c r="J826" s="9">
        <f>DAY(TBL_Employees[[#This Row],[Hire Date]])</f>
        <v>15</v>
      </c>
      <c r="K826" s="9">
        <f>MONTH(TBL_Employees[[#This Row],[Hire Date]])</f>
        <v>5</v>
      </c>
      <c r="L826" s="9" t="str">
        <f>UPPER(TEXT(DATE(2025,TBL_Employees[[#This Row],[Month]],1), "mmm"))</f>
        <v>MAY</v>
      </c>
      <c r="M826" s="11">
        <f>YEAR(TBL_Employees[[#This Row],[Hire Date]])</f>
        <v>2020</v>
      </c>
      <c r="N826" s="2">
        <v>137106</v>
      </c>
      <c r="O826" s="2" t="str">
        <f>IF(TBL_Employees[[#This Row],[ Annual Salary]]&lt;70000,"Low Income",IF(AND(TBL_Employees[[#This Row],[ Annual Salary]]&gt;=70000,TBL_Employees[[#This Row],[ Annual Salary]]&lt;=140000),"Middle Income","High Income" ))</f>
        <v>Middle Income</v>
      </c>
      <c r="P826" s="3">
        <v>0.12</v>
      </c>
      <c r="Q826" s="13">
        <f>TBL_Employees[[#This Row],[Bonus %]]*TBL_Employees[[#This Row],[ Annual Salary]]</f>
        <v>16452.72</v>
      </c>
      <c r="R826" t="s">
        <v>51</v>
      </c>
      <c r="S826" t="s">
        <v>52</v>
      </c>
      <c r="T826" s="1" t="s">
        <v>20</v>
      </c>
      <c r="U826" t="str">
        <f>IF(TBL_Employees[[#This Row],[Exit Date]]="","Employed","Resign")</f>
        <v>Employed</v>
      </c>
    </row>
    <row r="827" spans="1:21" x14ac:dyDescent="0.35">
      <c r="A827" t="s">
        <v>1515</v>
      </c>
      <c r="B827" t="s">
        <v>1516</v>
      </c>
      <c r="C827" t="s">
        <v>61</v>
      </c>
      <c r="D827" t="s">
        <v>42</v>
      </c>
      <c r="E827" t="s">
        <v>35</v>
      </c>
      <c r="F827" t="s">
        <v>16</v>
      </c>
      <c r="G827" t="s">
        <v>23</v>
      </c>
      <c r="H827">
        <v>50</v>
      </c>
      <c r="I827" s="1">
        <v>40979</v>
      </c>
      <c r="J827" s="9">
        <f>DAY(TBL_Employees[[#This Row],[Hire Date]])</f>
        <v>11</v>
      </c>
      <c r="K827" s="9">
        <f>MONTH(TBL_Employees[[#This Row],[Hire Date]])</f>
        <v>3</v>
      </c>
      <c r="L827" s="9" t="str">
        <f>UPPER(TEXT(DATE(2025,TBL_Employees[[#This Row],[Month]],1), "mmm"))</f>
        <v>MAR</v>
      </c>
      <c r="M827" s="11">
        <f>YEAR(TBL_Employees[[#This Row],[Hire Date]])</f>
        <v>2012</v>
      </c>
      <c r="N827" s="2">
        <v>108134</v>
      </c>
      <c r="O827" s="2" t="str">
        <f>IF(TBL_Employees[[#This Row],[ Annual Salary]]&lt;70000,"Low Income",IF(AND(TBL_Employees[[#This Row],[ Annual Salary]]&gt;=70000,TBL_Employees[[#This Row],[ Annual Salary]]&lt;=140000),"Middle Income","High Income" ))</f>
        <v>Middle Income</v>
      </c>
      <c r="P827" s="3">
        <v>0.1</v>
      </c>
      <c r="Q827" s="13">
        <f>TBL_Employees[[#This Row],[Bonus %]]*TBL_Employees[[#This Row],[ Annual Salary]]</f>
        <v>10813.400000000001</v>
      </c>
      <c r="R827" t="s">
        <v>32</v>
      </c>
      <c r="S827" t="s">
        <v>73</v>
      </c>
      <c r="T827" s="1" t="s">
        <v>20</v>
      </c>
      <c r="U827" t="str">
        <f>IF(TBL_Employees[[#This Row],[Exit Date]]="","Employed","Resign")</f>
        <v>Employed</v>
      </c>
    </row>
    <row r="828" spans="1:21" x14ac:dyDescent="0.35">
      <c r="A828" t="s">
        <v>1517</v>
      </c>
      <c r="B828" t="s">
        <v>261</v>
      </c>
      <c r="C828" t="s">
        <v>61</v>
      </c>
      <c r="D828" t="s">
        <v>42</v>
      </c>
      <c r="E828" t="s">
        <v>15</v>
      </c>
      <c r="F828" t="s">
        <v>16</v>
      </c>
      <c r="G828" t="s">
        <v>46</v>
      </c>
      <c r="H828">
        <v>55</v>
      </c>
      <c r="I828" s="1">
        <v>33958</v>
      </c>
      <c r="J828" s="9">
        <f>DAY(TBL_Employees[[#This Row],[Hire Date]])</f>
        <v>20</v>
      </c>
      <c r="K828" s="9">
        <f>MONTH(TBL_Employees[[#This Row],[Hire Date]])</f>
        <v>12</v>
      </c>
      <c r="L828" s="9" t="str">
        <f>UPPER(TEXT(DATE(2025,TBL_Employees[[#This Row],[Month]],1), "mmm"))</f>
        <v>DEC</v>
      </c>
      <c r="M828" s="11">
        <f>YEAR(TBL_Employees[[#This Row],[Hire Date]])</f>
        <v>1992</v>
      </c>
      <c r="N828" s="2">
        <v>113950</v>
      </c>
      <c r="O828" s="2" t="str">
        <f>IF(TBL_Employees[[#This Row],[ Annual Salary]]&lt;70000,"Low Income",IF(AND(TBL_Employees[[#This Row],[ Annual Salary]]&gt;=70000,TBL_Employees[[#This Row],[ Annual Salary]]&lt;=140000),"Middle Income","High Income" ))</f>
        <v>Middle Income</v>
      </c>
      <c r="P828" s="3">
        <v>0.09</v>
      </c>
      <c r="Q828" s="13">
        <f>TBL_Employees[[#This Row],[Bonus %]]*TBL_Employees[[#This Row],[ Annual Salary]]</f>
        <v>10255.5</v>
      </c>
      <c r="R828" t="s">
        <v>18</v>
      </c>
      <c r="S828" t="s">
        <v>44</v>
      </c>
      <c r="T828" s="1" t="s">
        <v>20</v>
      </c>
      <c r="U828" t="str">
        <f>IF(TBL_Employees[[#This Row],[Exit Date]]="","Employed","Resign")</f>
        <v>Employed</v>
      </c>
    </row>
    <row r="829" spans="1:21" x14ac:dyDescent="0.35">
      <c r="A829" t="s">
        <v>1212</v>
      </c>
      <c r="B829" t="s">
        <v>1518</v>
      </c>
      <c r="C829" t="s">
        <v>13</v>
      </c>
      <c r="D829" t="s">
        <v>42</v>
      </c>
      <c r="E829" t="s">
        <v>43</v>
      </c>
      <c r="F829" t="s">
        <v>16</v>
      </c>
      <c r="G829" t="s">
        <v>23</v>
      </c>
      <c r="H829">
        <v>52</v>
      </c>
      <c r="I829" s="1">
        <v>35886</v>
      </c>
      <c r="J829" s="9">
        <f>DAY(TBL_Employees[[#This Row],[Hire Date]])</f>
        <v>1</v>
      </c>
      <c r="K829" s="9">
        <f>MONTH(TBL_Employees[[#This Row],[Hire Date]])</f>
        <v>4</v>
      </c>
      <c r="L829" s="9" t="str">
        <f>UPPER(TEXT(DATE(2025,TBL_Employees[[#This Row],[Month]],1), "mmm"))</f>
        <v>APR</v>
      </c>
      <c r="M829" s="11">
        <f>YEAR(TBL_Employees[[#This Row],[Hire Date]])</f>
        <v>1998</v>
      </c>
      <c r="N829" s="2">
        <v>182035</v>
      </c>
      <c r="O829" s="2" t="str">
        <f>IF(TBL_Employees[[#This Row],[ Annual Salary]]&lt;70000,"Low Income",IF(AND(TBL_Employees[[#This Row],[ Annual Salary]]&gt;=70000,TBL_Employees[[#This Row],[ Annual Salary]]&lt;=140000),"Middle Income","High Income" ))</f>
        <v>High Income</v>
      </c>
      <c r="P829" s="3">
        <v>0.3</v>
      </c>
      <c r="Q829" s="13">
        <f>TBL_Employees[[#This Row],[Bonus %]]*TBL_Employees[[#This Row],[ Annual Salary]]</f>
        <v>54610.5</v>
      </c>
      <c r="R829" t="s">
        <v>18</v>
      </c>
      <c r="S829" t="s">
        <v>19</v>
      </c>
      <c r="T829" s="1" t="s">
        <v>20</v>
      </c>
      <c r="U829" t="str">
        <f>IF(TBL_Employees[[#This Row],[Exit Date]]="","Employed","Resign")</f>
        <v>Employed</v>
      </c>
    </row>
    <row r="830" spans="1:21" x14ac:dyDescent="0.35">
      <c r="A830" t="s">
        <v>1524</v>
      </c>
      <c r="B830" t="s">
        <v>1525</v>
      </c>
      <c r="C830" t="s">
        <v>63</v>
      </c>
      <c r="D830" t="s">
        <v>42</v>
      </c>
      <c r="E830" t="s">
        <v>35</v>
      </c>
      <c r="F830" t="s">
        <v>27</v>
      </c>
      <c r="G830" t="s">
        <v>17</v>
      </c>
      <c r="H830">
        <v>65</v>
      </c>
      <c r="I830" s="1">
        <v>38584</v>
      </c>
      <c r="J830" s="9">
        <f>DAY(TBL_Employees[[#This Row],[Hire Date]])</f>
        <v>20</v>
      </c>
      <c r="K830" s="9">
        <f>MONTH(TBL_Employees[[#This Row],[Hire Date]])</f>
        <v>8</v>
      </c>
      <c r="L830" s="9" t="str">
        <f>UPPER(TEXT(DATE(2025,TBL_Employees[[#This Row],[Month]],1), "mmm"))</f>
        <v>AUG</v>
      </c>
      <c r="M830" s="11">
        <f>YEAR(TBL_Employees[[#This Row],[Hire Date]])</f>
        <v>2005</v>
      </c>
      <c r="N830" s="2">
        <v>59833</v>
      </c>
      <c r="O830" s="2" t="str">
        <f>IF(TBL_Employees[[#This Row],[ Annual Salary]]&lt;70000,"Low Income",IF(AND(TBL_Employees[[#This Row],[ Annual Salary]]&gt;=70000,TBL_Employees[[#This Row],[ Annual Salary]]&lt;=140000),"Middle Income","High Income" ))</f>
        <v>Low Income</v>
      </c>
      <c r="P830" s="3">
        <v>0</v>
      </c>
      <c r="Q830" s="13">
        <f>TBL_Employees[[#This Row],[Bonus %]]*TBL_Employees[[#This Row],[ Annual Salary]]</f>
        <v>0</v>
      </c>
      <c r="R830" t="s">
        <v>18</v>
      </c>
      <c r="S830" t="s">
        <v>28</v>
      </c>
      <c r="T830" s="1" t="s">
        <v>20</v>
      </c>
      <c r="U830" t="str">
        <f>IF(TBL_Employees[[#This Row],[Exit Date]]="","Employed","Resign")</f>
        <v>Employed</v>
      </c>
    </row>
    <row r="831" spans="1:21" x14ac:dyDescent="0.35">
      <c r="A831" t="s">
        <v>1526</v>
      </c>
      <c r="B831" t="s">
        <v>1527</v>
      </c>
      <c r="C831" t="s">
        <v>60</v>
      </c>
      <c r="D831" t="s">
        <v>42</v>
      </c>
      <c r="E831" t="s">
        <v>43</v>
      </c>
      <c r="F831" t="s">
        <v>27</v>
      </c>
      <c r="G831" t="s">
        <v>23</v>
      </c>
      <c r="H831">
        <v>45</v>
      </c>
      <c r="I831" s="1">
        <v>38453</v>
      </c>
      <c r="J831" s="9">
        <f>DAY(TBL_Employees[[#This Row],[Hire Date]])</f>
        <v>11</v>
      </c>
      <c r="K831" s="9">
        <f>MONTH(TBL_Employees[[#This Row],[Hire Date]])</f>
        <v>4</v>
      </c>
      <c r="L831" s="9" t="str">
        <f>UPPER(TEXT(DATE(2025,TBL_Employees[[#This Row],[Month]],1), "mmm"))</f>
        <v>APR</v>
      </c>
      <c r="M831" s="11">
        <f>YEAR(TBL_Employees[[#This Row],[Hire Date]])</f>
        <v>2005</v>
      </c>
      <c r="N831" s="2">
        <v>128468</v>
      </c>
      <c r="O831" s="2" t="str">
        <f>IF(TBL_Employees[[#This Row],[ Annual Salary]]&lt;70000,"Low Income",IF(AND(TBL_Employees[[#This Row],[ Annual Salary]]&gt;=70000,TBL_Employees[[#This Row],[ Annual Salary]]&lt;=140000),"Middle Income","High Income" ))</f>
        <v>Middle Income</v>
      </c>
      <c r="P831" s="3">
        <v>0.11</v>
      </c>
      <c r="Q831" s="13">
        <f>TBL_Employees[[#This Row],[Bonus %]]*TBL_Employees[[#This Row],[ Annual Salary]]</f>
        <v>14131.48</v>
      </c>
      <c r="R831" t="s">
        <v>18</v>
      </c>
      <c r="S831" t="s">
        <v>19</v>
      </c>
      <c r="T831" s="1" t="s">
        <v>20</v>
      </c>
      <c r="U831" t="str">
        <f>IF(TBL_Employees[[#This Row],[Exit Date]]="","Employed","Resign")</f>
        <v>Employed</v>
      </c>
    </row>
    <row r="832" spans="1:21" x14ac:dyDescent="0.35">
      <c r="A832" t="s">
        <v>1535</v>
      </c>
      <c r="B832" t="s">
        <v>1536</v>
      </c>
      <c r="C832" t="s">
        <v>39</v>
      </c>
      <c r="D832" t="s">
        <v>42</v>
      </c>
      <c r="E832" t="s">
        <v>43</v>
      </c>
      <c r="F832" t="s">
        <v>16</v>
      </c>
      <c r="G832" t="s">
        <v>23</v>
      </c>
      <c r="H832">
        <v>28</v>
      </c>
      <c r="I832" s="1">
        <v>43810</v>
      </c>
      <c r="J832" s="9">
        <f>DAY(TBL_Employees[[#This Row],[Hire Date]])</f>
        <v>11</v>
      </c>
      <c r="K832" s="9">
        <f>MONTH(TBL_Employees[[#This Row],[Hire Date]])</f>
        <v>12</v>
      </c>
      <c r="L832" s="9" t="str">
        <f>UPPER(TEXT(DATE(2025,TBL_Employees[[#This Row],[Month]],1), "mmm"))</f>
        <v>DEC</v>
      </c>
      <c r="M832" s="11">
        <f>YEAR(TBL_Employees[[#This Row],[Hire Date]])</f>
        <v>2019</v>
      </c>
      <c r="N832" s="2">
        <v>182321</v>
      </c>
      <c r="O832" s="2" t="str">
        <f>IF(TBL_Employees[[#This Row],[ Annual Salary]]&lt;70000,"Low Income",IF(AND(TBL_Employees[[#This Row],[ Annual Salary]]&gt;=70000,TBL_Employees[[#This Row],[ Annual Salary]]&lt;=140000),"Middle Income","High Income" ))</f>
        <v>High Income</v>
      </c>
      <c r="P832" s="3">
        <v>0.28000000000000003</v>
      </c>
      <c r="Q832" s="13">
        <f>TBL_Employees[[#This Row],[Bonus %]]*TBL_Employees[[#This Row],[ Annual Salary]]</f>
        <v>51049.880000000005</v>
      </c>
      <c r="R832" t="s">
        <v>32</v>
      </c>
      <c r="S832" t="s">
        <v>59</v>
      </c>
      <c r="T832" s="1" t="s">
        <v>20</v>
      </c>
      <c r="U832" t="str">
        <f>IF(TBL_Employees[[#This Row],[Exit Date]]="","Employed","Resign")</f>
        <v>Employed</v>
      </c>
    </row>
    <row r="833" spans="1:21" x14ac:dyDescent="0.35">
      <c r="A833" t="s">
        <v>238</v>
      </c>
      <c r="B833" t="s">
        <v>1549</v>
      </c>
      <c r="C833" t="s">
        <v>39</v>
      </c>
      <c r="D833" t="s">
        <v>42</v>
      </c>
      <c r="E833" t="s">
        <v>43</v>
      </c>
      <c r="F833" t="s">
        <v>27</v>
      </c>
      <c r="G833" t="s">
        <v>17</v>
      </c>
      <c r="H833">
        <v>32</v>
      </c>
      <c r="I833" s="1">
        <v>42702</v>
      </c>
      <c r="J833" s="9">
        <f>DAY(TBL_Employees[[#This Row],[Hire Date]])</f>
        <v>28</v>
      </c>
      <c r="K833" s="9">
        <f>MONTH(TBL_Employees[[#This Row],[Hire Date]])</f>
        <v>11</v>
      </c>
      <c r="L833" s="9" t="str">
        <f>UPPER(TEXT(DATE(2025,TBL_Employees[[#This Row],[Month]],1), "mmm"))</f>
        <v>NOV</v>
      </c>
      <c r="M833" s="11">
        <f>YEAR(TBL_Employees[[#This Row],[Hire Date]])</f>
        <v>2016</v>
      </c>
      <c r="N833" s="2">
        <v>177443</v>
      </c>
      <c r="O833" s="2" t="str">
        <f>IF(TBL_Employees[[#This Row],[ Annual Salary]]&lt;70000,"Low Income",IF(AND(TBL_Employees[[#This Row],[ Annual Salary]]&gt;=70000,TBL_Employees[[#This Row],[ Annual Salary]]&lt;=140000),"Middle Income","High Income" ))</f>
        <v>High Income</v>
      </c>
      <c r="P833" s="3">
        <v>0.16</v>
      </c>
      <c r="Q833" s="13">
        <f>TBL_Employees[[#This Row],[Bonus %]]*TBL_Employees[[#This Row],[ Annual Salary]]</f>
        <v>28390.880000000001</v>
      </c>
      <c r="R833" t="s">
        <v>18</v>
      </c>
      <c r="S833" t="s">
        <v>62</v>
      </c>
      <c r="T833" s="1" t="s">
        <v>20</v>
      </c>
      <c r="U833" t="str">
        <f>IF(TBL_Employees[[#This Row],[Exit Date]]="","Employed","Resign")</f>
        <v>Employed</v>
      </c>
    </row>
    <row r="834" spans="1:21" x14ac:dyDescent="0.35">
      <c r="A834" t="s">
        <v>268</v>
      </c>
      <c r="B834" t="s">
        <v>1555</v>
      </c>
      <c r="C834" t="s">
        <v>41</v>
      </c>
      <c r="D834" t="s">
        <v>42</v>
      </c>
      <c r="E834" t="s">
        <v>31</v>
      </c>
      <c r="F834" t="s">
        <v>27</v>
      </c>
      <c r="G834" t="s">
        <v>23</v>
      </c>
      <c r="H834">
        <v>45</v>
      </c>
      <c r="I834" s="1">
        <v>39347</v>
      </c>
      <c r="J834" s="9">
        <f>DAY(TBL_Employees[[#This Row],[Hire Date]])</f>
        <v>22</v>
      </c>
      <c r="K834" s="9">
        <f>MONTH(TBL_Employees[[#This Row],[Hire Date]])</f>
        <v>9</v>
      </c>
      <c r="L834" s="9" t="str">
        <f>UPPER(TEXT(DATE(2025,TBL_Employees[[#This Row],[Month]],1), "mmm"))</f>
        <v>SEP</v>
      </c>
      <c r="M834" s="11">
        <f>YEAR(TBL_Employees[[#This Row],[Hire Date]])</f>
        <v>2007</v>
      </c>
      <c r="N834" s="2">
        <v>92293</v>
      </c>
      <c r="O834" s="2" t="str">
        <f>IF(TBL_Employees[[#This Row],[ Annual Salary]]&lt;70000,"Low Income",IF(AND(TBL_Employees[[#This Row],[ Annual Salary]]&gt;=70000,TBL_Employees[[#This Row],[ Annual Salary]]&lt;=140000),"Middle Income","High Income" ))</f>
        <v>Middle Income</v>
      </c>
      <c r="P834" s="3">
        <v>0</v>
      </c>
      <c r="Q834" s="13">
        <f>TBL_Employees[[#This Row],[Bonus %]]*TBL_Employees[[#This Row],[ Annual Salary]]</f>
        <v>0</v>
      </c>
      <c r="R834" t="s">
        <v>32</v>
      </c>
      <c r="S834" t="s">
        <v>33</v>
      </c>
      <c r="T834" s="1" t="s">
        <v>20</v>
      </c>
      <c r="U834" t="str">
        <f>IF(TBL_Employees[[#This Row],[Exit Date]]="","Employed","Resign")</f>
        <v>Employed</v>
      </c>
    </row>
    <row r="835" spans="1:21" x14ac:dyDescent="0.35">
      <c r="A835" t="s">
        <v>108</v>
      </c>
      <c r="B835" t="s">
        <v>1560</v>
      </c>
      <c r="C835" t="s">
        <v>13</v>
      </c>
      <c r="D835" t="s">
        <v>42</v>
      </c>
      <c r="E835" t="s">
        <v>31</v>
      </c>
      <c r="F835" t="s">
        <v>27</v>
      </c>
      <c r="G835" t="s">
        <v>23</v>
      </c>
      <c r="H835">
        <v>45</v>
      </c>
      <c r="I835" s="1">
        <v>42271</v>
      </c>
      <c r="J835" s="9">
        <f>DAY(TBL_Employees[[#This Row],[Hire Date]])</f>
        <v>24</v>
      </c>
      <c r="K835" s="9">
        <f>MONTH(TBL_Employees[[#This Row],[Hire Date]])</f>
        <v>9</v>
      </c>
      <c r="L835" s="9" t="str">
        <f>UPPER(TEXT(DATE(2025,TBL_Employees[[#This Row],[Month]],1), "mmm"))</f>
        <v>SEP</v>
      </c>
      <c r="M835" s="11">
        <f>YEAR(TBL_Employees[[#This Row],[Hire Date]])</f>
        <v>2015</v>
      </c>
      <c r="N835" s="2">
        <v>202680</v>
      </c>
      <c r="O835" s="2" t="str">
        <f>IF(TBL_Employees[[#This Row],[ Annual Salary]]&lt;70000,"Low Income",IF(AND(TBL_Employees[[#This Row],[ Annual Salary]]&gt;=70000,TBL_Employees[[#This Row],[ Annual Salary]]&lt;=140000),"Middle Income","High Income" ))</f>
        <v>High Income</v>
      </c>
      <c r="P835" s="3">
        <v>0.32</v>
      </c>
      <c r="Q835" s="13">
        <f>TBL_Employees[[#This Row],[Bonus %]]*TBL_Employees[[#This Row],[ Annual Salary]]</f>
        <v>64857.599999999999</v>
      </c>
      <c r="R835" t="s">
        <v>18</v>
      </c>
      <c r="S835" t="s">
        <v>38</v>
      </c>
      <c r="T835" s="1">
        <v>44790</v>
      </c>
      <c r="U835" t="str">
        <f>IF(TBL_Employees[[#This Row],[Exit Date]]="","Employed","Resign")</f>
        <v>Resign</v>
      </c>
    </row>
    <row r="836" spans="1:21" x14ac:dyDescent="0.35">
      <c r="A836" t="s">
        <v>277</v>
      </c>
      <c r="B836" t="s">
        <v>1570</v>
      </c>
      <c r="C836" t="s">
        <v>61</v>
      </c>
      <c r="D836" t="s">
        <v>42</v>
      </c>
      <c r="E836" t="s">
        <v>35</v>
      </c>
      <c r="F836" t="s">
        <v>16</v>
      </c>
      <c r="G836" t="s">
        <v>50</v>
      </c>
      <c r="H836">
        <v>29</v>
      </c>
      <c r="I836" s="1">
        <v>44325</v>
      </c>
      <c r="J836" s="9">
        <f>DAY(TBL_Employees[[#This Row],[Hire Date]])</f>
        <v>9</v>
      </c>
      <c r="K836" s="9">
        <f>MONTH(TBL_Employees[[#This Row],[Hire Date]])</f>
        <v>5</v>
      </c>
      <c r="L836" s="9" t="str">
        <f>UPPER(TEXT(DATE(2025,TBL_Employees[[#This Row],[Month]],1), "mmm"))</f>
        <v>MAY</v>
      </c>
      <c r="M836" s="11">
        <f>YEAR(TBL_Employees[[#This Row],[Hire Date]])</f>
        <v>2021</v>
      </c>
      <c r="N836" s="2">
        <v>129541</v>
      </c>
      <c r="O836" s="2" t="str">
        <f>IF(TBL_Employees[[#This Row],[ Annual Salary]]&lt;70000,"Low Income",IF(AND(TBL_Employees[[#This Row],[ Annual Salary]]&gt;=70000,TBL_Employees[[#This Row],[ Annual Salary]]&lt;=140000),"Middle Income","High Income" ))</f>
        <v>Middle Income</v>
      </c>
      <c r="P836" s="3">
        <v>0.08</v>
      </c>
      <c r="Q836" s="13">
        <f>TBL_Employees[[#This Row],[Bonus %]]*TBL_Employees[[#This Row],[ Annual Salary]]</f>
        <v>10363.280000000001</v>
      </c>
      <c r="R836" t="s">
        <v>18</v>
      </c>
      <c r="S836" t="s">
        <v>38</v>
      </c>
      <c r="T836" s="1">
        <v>44340</v>
      </c>
      <c r="U836" t="str">
        <f>IF(TBL_Employees[[#This Row],[Exit Date]]="","Employed","Resign")</f>
        <v>Resign</v>
      </c>
    </row>
    <row r="837" spans="1:21" x14ac:dyDescent="0.35">
      <c r="A837" t="s">
        <v>1593</v>
      </c>
      <c r="B837" t="s">
        <v>1594</v>
      </c>
      <c r="C837" t="s">
        <v>41</v>
      </c>
      <c r="D837" t="s">
        <v>42</v>
      </c>
      <c r="E837" t="s">
        <v>35</v>
      </c>
      <c r="F837" t="s">
        <v>27</v>
      </c>
      <c r="G837" t="s">
        <v>23</v>
      </c>
      <c r="H837">
        <v>63</v>
      </c>
      <c r="I837" s="1">
        <v>42778</v>
      </c>
      <c r="J837" s="9">
        <f>DAY(TBL_Employees[[#This Row],[Hire Date]])</f>
        <v>12</v>
      </c>
      <c r="K837" s="9">
        <f>MONTH(TBL_Employees[[#This Row],[Hire Date]])</f>
        <v>2</v>
      </c>
      <c r="L837" s="9" t="str">
        <f>UPPER(TEXT(DATE(2025,TBL_Employees[[#This Row],[Month]],1), "mmm"))</f>
        <v>FEB</v>
      </c>
      <c r="M837" s="11">
        <f>YEAR(TBL_Employees[[#This Row],[Hire Date]])</f>
        <v>2017</v>
      </c>
      <c r="N837" s="2">
        <v>77629</v>
      </c>
      <c r="O837" s="2" t="str">
        <f>IF(TBL_Employees[[#This Row],[ Annual Salary]]&lt;70000,"Low Income",IF(AND(TBL_Employees[[#This Row],[ Annual Salary]]&gt;=70000,TBL_Employees[[#This Row],[ Annual Salary]]&lt;=140000),"Middle Income","High Income" ))</f>
        <v>Middle Income</v>
      </c>
      <c r="P837" s="3">
        <v>0</v>
      </c>
      <c r="Q837" s="13">
        <f>TBL_Employees[[#This Row],[Bonus %]]*TBL_Employees[[#This Row],[ Annual Salary]]</f>
        <v>0</v>
      </c>
      <c r="R837" t="s">
        <v>32</v>
      </c>
      <c r="S837" t="s">
        <v>59</v>
      </c>
      <c r="T837" s="1" t="s">
        <v>20</v>
      </c>
      <c r="U837" t="str">
        <f>IF(TBL_Employees[[#This Row],[Exit Date]]="","Employed","Resign")</f>
        <v>Employed</v>
      </c>
    </row>
    <row r="838" spans="1:21" x14ac:dyDescent="0.35">
      <c r="A838" t="s">
        <v>1649</v>
      </c>
      <c r="B838" t="s">
        <v>1650</v>
      </c>
      <c r="C838" t="s">
        <v>67</v>
      </c>
      <c r="D838" t="s">
        <v>42</v>
      </c>
      <c r="E838" t="s">
        <v>31</v>
      </c>
      <c r="F838" t="s">
        <v>16</v>
      </c>
      <c r="G838" t="s">
        <v>23</v>
      </c>
      <c r="H838">
        <v>39</v>
      </c>
      <c r="I838" s="1">
        <v>41849</v>
      </c>
      <c r="J838" s="9">
        <f>DAY(TBL_Employees[[#This Row],[Hire Date]])</f>
        <v>29</v>
      </c>
      <c r="K838" s="9">
        <f>MONTH(TBL_Employees[[#This Row],[Hire Date]])</f>
        <v>7</v>
      </c>
      <c r="L838" s="9" t="str">
        <f>UPPER(TEXT(DATE(2025,TBL_Employees[[#This Row],[Month]],1), "mmm"))</f>
        <v>JUL</v>
      </c>
      <c r="M838" s="11">
        <f>YEAR(TBL_Employees[[#This Row],[Hire Date]])</f>
        <v>2014</v>
      </c>
      <c r="N838" s="2">
        <v>40897</v>
      </c>
      <c r="O838" s="2" t="str">
        <f>IF(TBL_Employees[[#This Row],[ Annual Salary]]&lt;70000,"Low Income",IF(AND(TBL_Employees[[#This Row],[ Annual Salary]]&gt;=70000,TBL_Employees[[#This Row],[ Annual Salary]]&lt;=140000),"Middle Income","High Income" ))</f>
        <v>Low Income</v>
      </c>
      <c r="P838" s="3">
        <v>0</v>
      </c>
      <c r="Q838" s="13">
        <f>TBL_Employees[[#This Row],[Bonus %]]*TBL_Employees[[#This Row],[ Annual Salary]]</f>
        <v>0</v>
      </c>
      <c r="R838" t="s">
        <v>18</v>
      </c>
      <c r="S838" t="s">
        <v>62</v>
      </c>
      <c r="T838" s="1" t="s">
        <v>20</v>
      </c>
      <c r="U838" t="str">
        <f>IF(TBL_Employees[[#This Row],[Exit Date]]="","Employed","Resign")</f>
        <v>Employed</v>
      </c>
    </row>
    <row r="839" spans="1:21" x14ac:dyDescent="0.35">
      <c r="A839" t="s">
        <v>1682</v>
      </c>
      <c r="B839" t="s">
        <v>1683</v>
      </c>
      <c r="C839" t="s">
        <v>39</v>
      </c>
      <c r="D839" t="s">
        <v>42</v>
      </c>
      <c r="E839" t="s">
        <v>43</v>
      </c>
      <c r="F839" t="s">
        <v>16</v>
      </c>
      <c r="G839" t="s">
        <v>23</v>
      </c>
      <c r="H839">
        <v>53</v>
      </c>
      <c r="I839" s="1">
        <v>35601</v>
      </c>
      <c r="J839" s="9">
        <f>DAY(TBL_Employees[[#This Row],[Hire Date]])</f>
        <v>20</v>
      </c>
      <c r="K839" s="9">
        <f>MONTH(TBL_Employees[[#This Row],[Hire Date]])</f>
        <v>6</v>
      </c>
      <c r="L839" s="9" t="str">
        <f>UPPER(TEXT(DATE(2025,TBL_Employees[[#This Row],[Month]],1), "mmm"))</f>
        <v>JUN</v>
      </c>
      <c r="M839" s="11">
        <f>YEAR(TBL_Employees[[#This Row],[Hire Date]])</f>
        <v>1997</v>
      </c>
      <c r="N839" s="2">
        <v>164399</v>
      </c>
      <c r="O839" s="2" t="str">
        <f>IF(TBL_Employees[[#This Row],[ Annual Salary]]&lt;70000,"Low Income",IF(AND(TBL_Employees[[#This Row],[ Annual Salary]]&gt;=70000,TBL_Employees[[#This Row],[ Annual Salary]]&lt;=140000),"Middle Income","High Income" ))</f>
        <v>High Income</v>
      </c>
      <c r="P839" s="3">
        <v>0.25</v>
      </c>
      <c r="Q839" s="13">
        <f>TBL_Employees[[#This Row],[Bonus %]]*TBL_Employees[[#This Row],[ Annual Salary]]</f>
        <v>41099.75</v>
      </c>
      <c r="R839" t="s">
        <v>18</v>
      </c>
      <c r="S839" t="s">
        <v>62</v>
      </c>
      <c r="T839" s="1" t="s">
        <v>20</v>
      </c>
      <c r="U839" t="str">
        <f>IF(TBL_Employees[[#This Row],[Exit Date]]="","Employed","Resign")</f>
        <v>Employed</v>
      </c>
    </row>
    <row r="840" spans="1:21" x14ac:dyDescent="0.35">
      <c r="A840" t="s">
        <v>1685</v>
      </c>
      <c r="B840" t="s">
        <v>1686</v>
      </c>
      <c r="C840" t="s">
        <v>60</v>
      </c>
      <c r="D840" t="s">
        <v>42</v>
      </c>
      <c r="E840" t="s">
        <v>35</v>
      </c>
      <c r="F840" t="s">
        <v>27</v>
      </c>
      <c r="G840" t="s">
        <v>23</v>
      </c>
      <c r="H840">
        <v>32</v>
      </c>
      <c r="I840" s="1">
        <v>42764</v>
      </c>
      <c r="J840" s="9">
        <f>DAY(TBL_Employees[[#This Row],[Hire Date]])</f>
        <v>29</v>
      </c>
      <c r="K840" s="9">
        <f>MONTH(TBL_Employees[[#This Row],[Hire Date]])</f>
        <v>1</v>
      </c>
      <c r="L840" s="9" t="str">
        <f>UPPER(TEXT(DATE(2025,TBL_Employees[[#This Row],[Month]],1), "mmm"))</f>
        <v>JAN</v>
      </c>
      <c r="M840" s="11">
        <f>YEAR(TBL_Employees[[#This Row],[Hire Date]])</f>
        <v>2017</v>
      </c>
      <c r="N840" s="2">
        <v>143970</v>
      </c>
      <c r="O840" s="2" t="str">
        <f>IF(TBL_Employees[[#This Row],[ Annual Salary]]&lt;70000,"Low Income",IF(AND(TBL_Employees[[#This Row],[ Annual Salary]]&gt;=70000,TBL_Employees[[#This Row],[ Annual Salary]]&lt;=140000),"Middle Income","High Income" ))</f>
        <v>High Income</v>
      </c>
      <c r="P840" s="3">
        <v>0.12</v>
      </c>
      <c r="Q840" s="13">
        <f>TBL_Employees[[#This Row],[Bonus %]]*TBL_Employees[[#This Row],[ Annual Salary]]</f>
        <v>17276.399999999998</v>
      </c>
      <c r="R840" t="s">
        <v>18</v>
      </c>
      <c r="S840" t="s">
        <v>62</v>
      </c>
      <c r="T840" s="1">
        <v>43078</v>
      </c>
      <c r="U840" t="str">
        <f>IF(TBL_Employees[[#This Row],[Exit Date]]="","Employed","Resign")</f>
        <v>Resign</v>
      </c>
    </row>
    <row r="841" spans="1:21" x14ac:dyDescent="0.35">
      <c r="A841" t="s">
        <v>1699</v>
      </c>
      <c r="B841" t="s">
        <v>1700</v>
      </c>
      <c r="C841" t="s">
        <v>39</v>
      </c>
      <c r="D841" t="s">
        <v>42</v>
      </c>
      <c r="E841" t="s">
        <v>31</v>
      </c>
      <c r="F841" t="s">
        <v>27</v>
      </c>
      <c r="G841" t="s">
        <v>17</v>
      </c>
      <c r="H841">
        <v>33</v>
      </c>
      <c r="I841" s="1">
        <v>42898</v>
      </c>
      <c r="J841" s="9">
        <f>DAY(TBL_Employees[[#This Row],[Hire Date]])</f>
        <v>12</v>
      </c>
      <c r="K841" s="9">
        <f>MONTH(TBL_Employees[[#This Row],[Hire Date]])</f>
        <v>6</v>
      </c>
      <c r="L841" s="9" t="str">
        <f>UPPER(TEXT(DATE(2025,TBL_Employees[[#This Row],[Month]],1), "mmm"))</f>
        <v>JUN</v>
      </c>
      <c r="M841" s="11">
        <f>YEAR(TBL_Employees[[#This Row],[Hire Date]])</f>
        <v>2017</v>
      </c>
      <c r="N841" s="2">
        <v>164396</v>
      </c>
      <c r="O841" s="2" t="str">
        <f>IF(TBL_Employees[[#This Row],[ Annual Salary]]&lt;70000,"Low Income",IF(AND(TBL_Employees[[#This Row],[ Annual Salary]]&gt;=70000,TBL_Employees[[#This Row],[ Annual Salary]]&lt;=140000),"Middle Income","High Income" ))</f>
        <v>High Income</v>
      </c>
      <c r="P841" s="3">
        <v>0.28999999999999998</v>
      </c>
      <c r="Q841" s="13">
        <f>TBL_Employees[[#This Row],[Bonus %]]*TBL_Employees[[#This Row],[ Annual Salary]]</f>
        <v>47674.84</v>
      </c>
      <c r="R841" t="s">
        <v>18</v>
      </c>
      <c r="S841" t="s">
        <v>28</v>
      </c>
      <c r="T841" s="1" t="s">
        <v>20</v>
      </c>
      <c r="U841" t="str">
        <f>IF(TBL_Employees[[#This Row],[Exit Date]]="","Employed","Resign")</f>
        <v>Employed</v>
      </c>
    </row>
    <row r="842" spans="1:21" x14ac:dyDescent="0.35">
      <c r="A842" t="s">
        <v>1717</v>
      </c>
      <c r="B842" t="s">
        <v>1718</v>
      </c>
      <c r="C842" t="s">
        <v>60</v>
      </c>
      <c r="D842" t="s">
        <v>42</v>
      </c>
      <c r="E842" t="s">
        <v>43</v>
      </c>
      <c r="F842" t="s">
        <v>16</v>
      </c>
      <c r="G842" t="s">
        <v>17</v>
      </c>
      <c r="H842">
        <v>55</v>
      </c>
      <c r="I842" s="1">
        <v>36977</v>
      </c>
      <c r="J842" s="9">
        <f>DAY(TBL_Employees[[#This Row],[Hire Date]])</f>
        <v>27</v>
      </c>
      <c r="K842" s="9">
        <f>MONTH(TBL_Employees[[#This Row],[Hire Date]])</f>
        <v>3</v>
      </c>
      <c r="L842" s="9" t="str">
        <f>UPPER(TEXT(DATE(2025,TBL_Employees[[#This Row],[Month]],1), "mmm"))</f>
        <v>MAR</v>
      </c>
      <c r="M842" s="11">
        <f>YEAR(TBL_Employees[[#This Row],[Hire Date]])</f>
        <v>2001</v>
      </c>
      <c r="N842" s="2">
        <v>157812</v>
      </c>
      <c r="O842" s="2" t="str">
        <f>IF(TBL_Employees[[#This Row],[ Annual Salary]]&lt;70000,"Low Income",IF(AND(TBL_Employees[[#This Row],[ Annual Salary]]&gt;=70000,TBL_Employees[[#This Row],[ Annual Salary]]&lt;=140000),"Middle Income","High Income" ))</f>
        <v>High Income</v>
      </c>
      <c r="P842" s="3">
        <v>0.11</v>
      </c>
      <c r="Q842" s="13">
        <f>TBL_Employees[[#This Row],[Bonus %]]*TBL_Employees[[#This Row],[ Annual Salary]]</f>
        <v>17359.32</v>
      </c>
      <c r="R842" t="s">
        <v>18</v>
      </c>
      <c r="S842" t="s">
        <v>44</v>
      </c>
      <c r="T842" s="1" t="s">
        <v>20</v>
      </c>
      <c r="U842" t="str">
        <f>IF(TBL_Employees[[#This Row],[Exit Date]]="","Employed","Resign")</f>
        <v>Employed</v>
      </c>
    </row>
    <row r="843" spans="1:21" x14ac:dyDescent="0.35">
      <c r="A843" t="s">
        <v>279</v>
      </c>
      <c r="B843" t="s">
        <v>1727</v>
      </c>
      <c r="C843" t="s">
        <v>61</v>
      </c>
      <c r="D843" t="s">
        <v>42</v>
      </c>
      <c r="E843" t="s">
        <v>15</v>
      </c>
      <c r="F843" t="s">
        <v>16</v>
      </c>
      <c r="G843" t="s">
        <v>46</v>
      </c>
      <c r="H843">
        <v>42</v>
      </c>
      <c r="I843" s="1">
        <v>42266</v>
      </c>
      <c r="J843" s="9">
        <f>DAY(TBL_Employees[[#This Row],[Hire Date]])</f>
        <v>19</v>
      </c>
      <c r="K843" s="9">
        <f>MONTH(TBL_Employees[[#This Row],[Hire Date]])</f>
        <v>9</v>
      </c>
      <c r="L843" s="9" t="str">
        <f>UPPER(TEXT(DATE(2025,TBL_Employees[[#This Row],[Month]],1), "mmm"))</f>
        <v>SEP</v>
      </c>
      <c r="M843" s="11">
        <f>YEAR(TBL_Employees[[#This Row],[Hire Date]])</f>
        <v>2015</v>
      </c>
      <c r="N843" s="2">
        <v>103423</v>
      </c>
      <c r="O843" s="2" t="str">
        <f>IF(TBL_Employees[[#This Row],[ Annual Salary]]&lt;70000,"Low Income",IF(AND(TBL_Employees[[#This Row],[ Annual Salary]]&gt;=70000,TBL_Employees[[#This Row],[ Annual Salary]]&lt;=140000),"Middle Income","High Income" ))</f>
        <v>Middle Income</v>
      </c>
      <c r="P843" s="3">
        <v>0.06</v>
      </c>
      <c r="Q843" s="13">
        <f>TBL_Employees[[#This Row],[Bonus %]]*TBL_Employees[[#This Row],[ Annual Salary]]</f>
        <v>6205.38</v>
      </c>
      <c r="R843" t="s">
        <v>18</v>
      </c>
      <c r="S843" t="s">
        <v>28</v>
      </c>
      <c r="T843" s="1" t="s">
        <v>20</v>
      </c>
      <c r="U843" t="str">
        <f>IF(TBL_Employees[[#This Row],[Exit Date]]="","Employed","Resign")</f>
        <v>Employed</v>
      </c>
    </row>
    <row r="844" spans="1:21" x14ac:dyDescent="0.35">
      <c r="A844" t="s">
        <v>133</v>
      </c>
      <c r="B844" t="s">
        <v>1755</v>
      </c>
      <c r="C844" t="s">
        <v>39</v>
      </c>
      <c r="D844" t="s">
        <v>42</v>
      </c>
      <c r="E844" t="s">
        <v>31</v>
      </c>
      <c r="F844" t="s">
        <v>27</v>
      </c>
      <c r="G844" t="s">
        <v>23</v>
      </c>
      <c r="H844">
        <v>49</v>
      </c>
      <c r="I844" s="1">
        <v>41816</v>
      </c>
      <c r="J844" s="9">
        <f>DAY(TBL_Employees[[#This Row],[Hire Date]])</f>
        <v>26</v>
      </c>
      <c r="K844" s="9">
        <f>MONTH(TBL_Employees[[#This Row],[Hire Date]])</f>
        <v>6</v>
      </c>
      <c r="L844" s="9" t="str">
        <f>UPPER(TEXT(DATE(2025,TBL_Employees[[#This Row],[Month]],1), "mmm"))</f>
        <v>JUN</v>
      </c>
      <c r="M844" s="11">
        <f>YEAR(TBL_Employees[[#This Row],[Hire Date]])</f>
        <v>2014</v>
      </c>
      <c r="N844" s="2">
        <v>153961</v>
      </c>
      <c r="O844" s="2" t="str">
        <f>IF(TBL_Employees[[#This Row],[ Annual Salary]]&lt;70000,"Low Income",IF(AND(TBL_Employees[[#This Row],[ Annual Salary]]&gt;=70000,TBL_Employees[[#This Row],[ Annual Salary]]&lt;=140000),"Middle Income","High Income" ))</f>
        <v>High Income</v>
      </c>
      <c r="P844" s="3">
        <v>0.25</v>
      </c>
      <c r="Q844" s="13">
        <f>TBL_Employees[[#This Row],[Bonus %]]*TBL_Employees[[#This Row],[ Annual Salary]]</f>
        <v>38490.25</v>
      </c>
      <c r="R844" t="s">
        <v>32</v>
      </c>
      <c r="S844" t="s">
        <v>73</v>
      </c>
      <c r="T844" s="1" t="s">
        <v>20</v>
      </c>
      <c r="U844" t="str">
        <f>IF(TBL_Employees[[#This Row],[Exit Date]]="","Employed","Resign")</f>
        <v>Employed</v>
      </c>
    </row>
    <row r="845" spans="1:21" x14ac:dyDescent="0.35">
      <c r="A845" t="s">
        <v>1688</v>
      </c>
      <c r="B845" t="s">
        <v>1763</v>
      </c>
      <c r="C845" t="s">
        <v>60</v>
      </c>
      <c r="D845" t="s">
        <v>42</v>
      </c>
      <c r="E845" t="s">
        <v>43</v>
      </c>
      <c r="F845" t="s">
        <v>27</v>
      </c>
      <c r="G845" t="s">
        <v>17</v>
      </c>
      <c r="H845">
        <v>45</v>
      </c>
      <c r="I845" s="1">
        <v>43111</v>
      </c>
      <c r="J845" s="9">
        <f>DAY(TBL_Employees[[#This Row],[Hire Date]])</f>
        <v>11</v>
      </c>
      <c r="K845" s="9">
        <f>MONTH(TBL_Employees[[#This Row],[Hire Date]])</f>
        <v>1</v>
      </c>
      <c r="L845" s="9" t="str">
        <f>UPPER(TEXT(DATE(2025,TBL_Employees[[#This Row],[Month]],1), "mmm"))</f>
        <v>JAN</v>
      </c>
      <c r="M845" s="11">
        <f>YEAR(TBL_Employees[[#This Row],[Hire Date]])</f>
        <v>2018</v>
      </c>
      <c r="N845" s="2">
        <v>127422</v>
      </c>
      <c r="O845" s="2" t="str">
        <f>IF(TBL_Employees[[#This Row],[ Annual Salary]]&lt;70000,"Low Income",IF(AND(TBL_Employees[[#This Row],[ Annual Salary]]&gt;=70000,TBL_Employees[[#This Row],[ Annual Salary]]&lt;=140000),"Middle Income","High Income" ))</f>
        <v>Middle Income</v>
      </c>
      <c r="P845" s="3">
        <v>0.15</v>
      </c>
      <c r="Q845" s="13">
        <f>TBL_Employees[[#This Row],[Bonus %]]*TBL_Employees[[#This Row],[ Annual Salary]]</f>
        <v>19113.3</v>
      </c>
      <c r="R845" t="s">
        <v>18</v>
      </c>
      <c r="S845" t="s">
        <v>28</v>
      </c>
      <c r="T845" s="1" t="s">
        <v>20</v>
      </c>
      <c r="U845" t="str">
        <f>IF(TBL_Employees[[#This Row],[Exit Date]]="","Employed","Resign")</f>
        <v>Employed</v>
      </c>
    </row>
    <row r="846" spans="1:21" x14ac:dyDescent="0.35">
      <c r="A846" t="s">
        <v>1766</v>
      </c>
      <c r="B846" t="s">
        <v>1767</v>
      </c>
      <c r="C846" t="s">
        <v>13</v>
      </c>
      <c r="D846" t="s">
        <v>42</v>
      </c>
      <c r="E846" t="s">
        <v>31</v>
      </c>
      <c r="F846" t="s">
        <v>16</v>
      </c>
      <c r="G846" t="s">
        <v>50</v>
      </c>
      <c r="H846">
        <v>32</v>
      </c>
      <c r="I846" s="1">
        <v>41675</v>
      </c>
      <c r="J846" s="9">
        <f>DAY(TBL_Employees[[#This Row],[Hire Date]])</f>
        <v>5</v>
      </c>
      <c r="K846" s="9">
        <f>MONTH(TBL_Employees[[#This Row],[Hire Date]])</f>
        <v>2</v>
      </c>
      <c r="L846" s="9" t="str">
        <f>UPPER(TEXT(DATE(2025,TBL_Employees[[#This Row],[Month]],1), "mmm"))</f>
        <v>FEB</v>
      </c>
      <c r="M846" s="11">
        <f>YEAR(TBL_Employees[[#This Row],[Hire Date]])</f>
        <v>2014</v>
      </c>
      <c r="N846" s="2">
        <v>203445</v>
      </c>
      <c r="O846" s="2" t="str">
        <f>IF(TBL_Employees[[#This Row],[ Annual Salary]]&lt;70000,"Low Income",IF(AND(TBL_Employees[[#This Row],[ Annual Salary]]&gt;=70000,TBL_Employees[[#This Row],[ Annual Salary]]&lt;=140000),"Middle Income","High Income" ))</f>
        <v>High Income</v>
      </c>
      <c r="P846" s="3">
        <v>0.34</v>
      </c>
      <c r="Q846" s="13">
        <f>TBL_Employees[[#This Row],[Bonus %]]*TBL_Employees[[#This Row],[ Annual Salary]]</f>
        <v>69171.3</v>
      </c>
      <c r="R846" t="s">
        <v>51</v>
      </c>
      <c r="S846" t="s">
        <v>80</v>
      </c>
      <c r="T846" s="1" t="s">
        <v>20</v>
      </c>
      <c r="U846" t="str">
        <f>IF(TBL_Employees[[#This Row],[Exit Date]]="","Employed","Resign")</f>
        <v>Employed</v>
      </c>
    </row>
    <row r="847" spans="1:21" x14ac:dyDescent="0.35">
      <c r="A847" t="s">
        <v>1783</v>
      </c>
      <c r="B847" t="s">
        <v>1784</v>
      </c>
      <c r="C847" t="s">
        <v>61</v>
      </c>
      <c r="D847" t="s">
        <v>42</v>
      </c>
      <c r="E847" t="s">
        <v>35</v>
      </c>
      <c r="F847" t="s">
        <v>16</v>
      </c>
      <c r="G847" t="s">
        <v>50</v>
      </c>
      <c r="H847">
        <v>65</v>
      </c>
      <c r="I847" s="1">
        <v>38967</v>
      </c>
      <c r="J847" s="9">
        <f>DAY(TBL_Employees[[#This Row],[Hire Date]])</f>
        <v>7</v>
      </c>
      <c r="K847" s="9">
        <f>MONTH(TBL_Employees[[#This Row],[Hire Date]])</f>
        <v>9</v>
      </c>
      <c r="L847" s="9" t="str">
        <f>UPPER(TEXT(DATE(2025,TBL_Employees[[#This Row],[Month]],1), "mmm"))</f>
        <v>SEP</v>
      </c>
      <c r="M847" s="11">
        <f>YEAR(TBL_Employees[[#This Row],[Hire Date]])</f>
        <v>2006</v>
      </c>
      <c r="N847" s="2">
        <v>127626</v>
      </c>
      <c r="O847" s="2" t="str">
        <f>IF(TBL_Employees[[#This Row],[ Annual Salary]]&lt;70000,"Low Income",IF(AND(TBL_Employees[[#This Row],[ Annual Salary]]&gt;=70000,TBL_Employees[[#This Row],[ Annual Salary]]&lt;=140000),"Middle Income","High Income" ))</f>
        <v>Middle Income</v>
      </c>
      <c r="P847" s="3">
        <v>0.1</v>
      </c>
      <c r="Q847" s="13">
        <f>TBL_Employees[[#This Row],[Bonus %]]*TBL_Employees[[#This Row],[ Annual Salary]]</f>
        <v>12762.6</v>
      </c>
      <c r="R847" t="s">
        <v>18</v>
      </c>
      <c r="S847" t="s">
        <v>44</v>
      </c>
      <c r="T847" s="1" t="s">
        <v>20</v>
      </c>
      <c r="U847" t="str">
        <f>IF(TBL_Employees[[#This Row],[Exit Date]]="","Employed","Resign")</f>
        <v>Employed</v>
      </c>
    </row>
    <row r="848" spans="1:21" x14ac:dyDescent="0.35">
      <c r="A848" t="s">
        <v>1797</v>
      </c>
      <c r="B848" t="s">
        <v>1798</v>
      </c>
      <c r="C848" t="s">
        <v>39</v>
      </c>
      <c r="D848" t="s">
        <v>42</v>
      </c>
      <c r="E848" t="s">
        <v>43</v>
      </c>
      <c r="F848" t="s">
        <v>27</v>
      </c>
      <c r="G848" t="s">
        <v>17</v>
      </c>
      <c r="H848">
        <v>25</v>
      </c>
      <c r="I848" s="1">
        <v>44058</v>
      </c>
      <c r="J848" s="9">
        <f>DAY(TBL_Employees[[#This Row],[Hire Date]])</f>
        <v>15</v>
      </c>
      <c r="K848" s="9">
        <f>MONTH(TBL_Employees[[#This Row],[Hire Date]])</f>
        <v>8</v>
      </c>
      <c r="L848" s="9" t="str">
        <f>UPPER(TEXT(DATE(2025,TBL_Employees[[#This Row],[Month]],1), "mmm"))</f>
        <v>AUG</v>
      </c>
      <c r="M848" s="11">
        <f>YEAR(TBL_Employees[[#This Row],[Hire Date]])</f>
        <v>2020</v>
      </c>
      <c r="N848" s="2">
        <v>172007</v>
      </c>
      <c r="O848" s="2" t="str">
        <f>IF(TBL_Employees[[#This Row],[ Annual Salary]]&lt;70000,"Low Income",IF(AND(TBL_Employees[[#This Row],[ Annual Salary]]&gt;=70000,TBL_Employees[[#This Row],[ Annual Salary]]&lt;=140000),"Middle Income","High Income" ))</f>
        <v>High Income</v>
      </c>
      <c r="P848" s="3">
        <v>0.26</v>
      </c>
      <c r="Q848" s="13">
        <f>TBL_Employees[[#This Row],[Bonus %]]*TBL_Employees[[#This Row],[ Annual Salary]]</f>
        <v>44721.82</v>
      </c>
      <c r="R848" t="s">
        <v>18</v>
      </c>
      <c r="S848" t="s">
        <v>44</v>
      </c>
      <c r="T848" s="1" t="s">
        <v>20</v>
      </c>
      <c r="U848" t="str">
        <f>IF(TBL_Employees[[#This Row],[Exit Date]]="","Employed","Resign")</f>
        <v>Employed</v>
      </c>
    </row>
    <row r="849" spans="1:21" x14ac:dyDescent="0.35">
      <c r="A849" t="s">
        <v>1799</v>
      </c>
      <c r="B849" t="s">
        <v>1800</v>
      </c>
      <c r="C849" t="s">
        <v>13</v>
      </c>
      <c r="D849" t="s">
        <v>42</v>
      </c>
      <c r="E849" t="s">
        <v>35</v>
      </c>
      <c r="F849" t="s">
        <v>16</v>
      </c>
      <c r="G849" t="s">
        <v>50</v>
      </c>
      <c r="H849">
        <v>37</v>
      </c>
      <c r="I849" s="1">
        <v>40745</v>
      </c>
      <c r="J849" s="9">
        <f>DAY(TBL_Employees[[#This Row],[Hire Date]])</f>
        <v>21</v>
      </c>
      <c r="K849" s="9">
        <f>MONTH(TBL_Employees[[#This Row],[Hire Date]])</f>
        <v>7</v>
      </c>
      <c r="L849" s="9" t="str">
        <f>UPPER(TEXT(DATE(2025,TBL_Employees[[#This Row],[Month]],1), "mmm"))</f>
        <v>JUL</v>
      </c>
      <c r="M849" s="11">
        <f>YEAR(TBL_Employees[[#This Row],[Hire Date]])</f>
        <v>2011</v>
      </c>
      <c r="N849" s="2">
        <v>219474</v>
      </c>
      <c r="O849" s="2" t="str">
        <f>IF(TBL_Employees[[#This Row],[ Annual Salary]]&lt;70000,"Low Income",IF(AND(TBL_Employees[[#This Row],[ Annual Salary]]&gt;=70000,TBL_Employees[[#This Row],[ Annual Salary]]&lt;=140000),"Middle Income","High Income" ))</f>
        <v>High Income</v>
      </c>
      <c r="P849" s="3">
        <v>0.36</v>
      </c>
      <c r="Q849" s="13">
        <f>TBL_Employees[[#This Row],[Bonus %]]*TBL_Employees[[#This Row],[ Annual Salary]]</f>
        <v>79010.64</v>
      </c>
      <c r="R849" t="s">
        <v>51</v>
      </c>
      <c r="S849" t="s">
        <v>80</v>
      </c>
      <c r="T849" s="1" t="s">
        <v>20</v>
      </c>
      <c r="U849" t="str">
        <f>IF(TBL_Employees[[#This Row],[Exit Date]]="","Employed","Resign")</f>
        <v>Employed</v>
      </c>
    </row>
    <row r="850" spans="1:21" x14ac:dyDescent="0.35">
      <c r="A850" t="s">
        <v>322</v>
      </c>
      <c r="B850" t="s">
        <v>1808</v>
      </c>
      <c r="C850" t="s">
        <v>39</v>
      </c>
      <c r="D850" t="s">
        <v>42</v>
      </c>
      <c r="E850" t="s">
        <v>15</v>
      </c>
      <c r="F850" t="s">
        <v>27</v>
      </c>
      <c r="G850" t="s">
        <v>17</v>
      </c>
      <c r="H850">
        <v>48</v>
      </c>
      <c r="I850" s="1">
        <v>39302</v>
      </c>
      <c r="J850" s="9">
        <f>DAY(TBL_Employees[[#This Row],[Hire Date]])</f>
        <v>8</v>
      </c>
      <c r="K850" s="9">
        <f>MONTH(TBL_Employees[[#This Row],[Hire Date]])</f>
        <v>8</v>
      </c>
      <c r="L850" s="9" t="str">
        <f>UPPER(TEXT(DATE(2025,TBL_Employees[[#This Row],[Month]],1), "mmm"))</f>
        <v>AUG</v>
      </c>
      <c r="M850" s="11">
        <f>YEAR(TBL_Employees[[#This Row],[Hire Date]])</f>
        <v>2007</v>
      </c>
      <c r="N850" s="2">
        <v>194723</v>
      </c>
      <c r="O850" s="2" t="str">
        <f>IF(TBL_Employees[[#This Row],[ Annual Salary]]&lt;70000,"Low Income",IF(AND(TBL_Employees[[#This Row],[ Annual Salary]]&gt;=70000,TBL_Employees[[#This Row],[ Annual Salary]]&lt;=140000),"Middle Income","High Income" ))</f>
        <v>High Income</v>
      </c>
      <c r="P850" s="3">
        <v>0.25</v>
      </c>
      <c r="Q850" s="13">
        <f>TBL_Employees[[#This Row],[Bonus %]]*TBL_Employees[[#This Row],[ Annual Salary]]</f>
        <v>48680.75</v>
      </c>
      <c r="R850" t="s">
        <v>18</v>
      </c>
      <c r="S850" t="s">
        <v>38</v>
      </c>
      <c r="T850" s="1" t="s">
        <v>20</v>
      </c>
      <c r="U850" t="str">
        <f>IF(TBL_Employees[[#This Row],[Exit Date]]="","Employed","Resign")</f>
        <v>Employed</v>
      </c>
    </row>
    <row r="851" spans="1:21" x14ac:dyDescent="0.35">
      <c r="A851" t="s">
        <v>1818</v>
      </c>
      <c r="B851" t="s">
        <v>1819</v>
      </c>
      <c r="C851" t="s">
        <v>41</v>
      </c>
      <c r="D851" t="s">
        <v>42</v>
      </c>
      <c r="E851" t="s">
        <v>43</v>
      </c>
      <c r="F851" t="s">
        <v>27</v>
      </c>
      <c r="G851" t="s">
        <v>23</v>
      </c>
      <c r="H851">
        <v>55</v>
      </c>
      <c r="I851" s="1">
        <v>38909</v>
      </c>
      <c r="J851" s="9">
        <f>DAY(TBL_Employees[[#This Row],[Hire Date]])</f>
        <v>11</v>
      </c>
      <c r="K851" s="9">
        <f>MONTH(TBL_Employees[[#This Row],[Hire Date]])</f>
        <v>7</v>
      </c>
      <c r="L851" s="9" t="str">
        <f>UPPER(TEXT(DATE(2025,TBL_Employees[[#This Row],[Month]],1), "mmm"))</f>
        <v>JUL</v>
      </c>
      <c r="M851" s="11">
        <f>YEAR(TBL_Employees[[#This Row],[Hire Date]])</f>
        <v>2006</v>
      </c>
      <c r="N851" s="2">
        <v>93343</v>
      </c>
      <c r="O851" s="2" t="str">
        <f>IF(TBL_Employees[[#This Row],[ Annual Salary]]&lt;70000,"Low Income",IF(AND(TBL_Employees[[#This Row],[ Annual Salary]]&gt;=70000,TBL_Employees[[#This Row],[ Annual Salary]]&lt;=140000),"Middle Income","High Income" ))</f>
        <v>Middle Income</v>
      </c>
      <c r="P851" s="3">
        <v>0</v>
      </c>
      <c r="Q851" s="13">
        <f>TBL_Employees[[#This Row],[Bonus %]]*TBL_Employees[[#This Row],[ Annual Salary]]</f>
        <v>0</v>
      </c>
      <c r="R851" t="s">
        <v>32</v>
      </c>
      <c r="S851" t="s">
        <v>79</v>
      </c>
      <c r="T851" s="1" t="s">
        <v>20</v>
      </c>
      <c r="U851" t="str">
        <f>IF(TBL_Employees[[#This Row],[Exit Date]]="","Employed","Resign")</f>
        <v>Employed</v>
      </c>
    </row>
    <row r="852" spans="1:21" x14ac:dyDescent="0.35">
      <c r="A852" t="s">
        <v>1633</v>
      </c>
      <c r="B852" t="s">
        <v>408</v>
      </c>
      <c r="C852" t="s">
        <v>67</v>
      </c>
      <c r="D852" t="s">
        <v>42</v>
      </c>
      <c r="E852" t="s">
        <v>15</v>
      </c>
      <c r="F852" t="s">
        <v>16</v>
      </c>
      <c r="G852" t="s">
        <v>17</v>
      </c>
      <c r="H852">
        <v>43</v>
      </c>
      <c r="I852" s="1">
        <v>43659</v>
      </c>
      <c r="J852" s="9">
        <f>DAY(TBL_Employees[[#This Row],[Hire Date]])</f>
        <v>13</v>
      </c>
      <c r="K852" s="9">
        <f>MONTH(TBL_Employees[[#This Row],[Hire Date]])</f>
        <v>7</v>
      </c>
      <c r="L852" s="9" t="str">
        <f>UPPER(TEXT(DATE(2025,TBL_Employees[[#This Row],[Month]],1), "mmm"))</f>
        <v>JUL</v>
      </c>
      <c r="M852" s="11">
        <f>YEAR(TBL_Employees[[#This Row],[Hire Date]])</f>
        <v>2019</v>
      </c>
      <c r="N852" s="2">
        <v>41545</v>
      </c>
      <c r="O852" s="2" t="str">
        <f>IF(TBL_Employees[[#This Row],[ Annual Salary]]&lt;70000,"Low Income",IF(AND(TBL_Employees[[#This Row],[ Annual Salary]]&gt;=70000,TBL_Employees[[#This Row],[ Annual Salary]]&lt;=140000),"Middle Income","High Income" ))</f>
        <v>Low Income</v>
      </c>
      <c r="P852" s="3">
        <v>0</v>
      </c>
      <c r="Q852" s="13">
        <f>TBL_Employees[[#This Row],[Bonus %]]*TBL_Employees[[#This Row],[ Annual Salary]]</f>
        <v>0</v>
      </c>
      <c r="R852" t="s">
        <v>18</v>
      </c>
      <c r="S852" t="s">
        <v>44</v>
      </c>
      <c r="T852" s="1" t="s">
        <v>20</v>
      </c>
      <c r="U852" t="str">
        <f>IF(TBL_Employees[[#This Row],[Exit Date]]="","Employed","Resign")</f>
        <v>Employed</v>
      </c>
    </row>
    <row r="853" spans="1:21" x14ac:dyDescent="0.35">
      <c r="A853" t="s">
        <v>1853</v>
      </c>
      <c r="B853" t="s">
        <v>1854</v>
      </c>
      <c r="C853" t="s">
        <v>39</v>
      </c>
      <c r="D853" t="s">
        <v>42</v>
      </c>
      <c r="E853" t="s">
        <v>15</v>
      </c>
      <c r="F853" t="s">
        <v>16</v>
      </c>
      <c r="G853" t="s">
        <v>50</v>
      </c>
      <c r="H853">
        <v>43</v>
      </c>
      <c r="I853" s="1">
        <v>41928</v>
      </c>
      <c r="J853" s="9">
        <f>DAY(TBL_Employees[[#This Row],[Hire Date]])</f>
        <v>16</v>
      </c>
      <c r="K853" s="9">
        <f>MONTH(TBL_Employees[[#This Row],[Hire Date]])</f>
        <v>10</v>
      </c>
      <c r="L853" s="9" t="str">
        <f>UPPER(TEXT(DATE(2025,TBL_Employees[[#This Row],[Month]],1), "mmm"))</f>
        <v>OCT</v>
      </c>
      <c r="M853" s="11">
        <f>YEAR(TBL_Employees[[#This Row],[Hire Date]])</f>
        <v>2014</v>
      </c>
      <c r="N853" s="2">
        <v>171360</v>
      </c>
      <c r="O853" s="2" t="str">
        <f>IF(TBL_Employees[[#This Row],[ Annual Salary]]&lt;70000,"Low Income",IF(AND(TBL_Employees[[#This Row],[ Annual Salary]]&gt;=70000,TBL_Employees[[#This Row],[ Annual Salary]]&lt;=140000),"Middle Income","High Income" ))</f>
        <v>High Income</v>
      </c>
      <c r="P853" s="3">
        <v>0.23</v>
      </c>
      <c r="Q853" s="13">
        <f>TBL_Employees[[#This Row],[Bonus %]]*TBL_Employees[[#This Row],[ Annual Salary]]</f>
        <v>39412.800000000003</v>
      </c>
      <c r="R853" t="s">
        <v>51</v>
      </c>
      <c r="S853" t="s">
        <v>80</v>
      </c>
      <c r="T853" s="1" t="s">
        <v>20</v>
      </c>
      <c r="U853" t="str">
        <f>IF(TBL_Employees[[#This Row],[Exit Date]]="","Employed","Resign")</f>
        <v>Employed</v>
      </c>
    </row>
    <row r="854" spans="1:21" x14ac:dyDescent="0.35">
      <c r="A854" t="s">
        <v>1863</v>
      </c>
      <c r="B854" t="s">
        <v>1864</v>
      </c>
      <c r="C854" t="s">
        <v>60</v>
      </c>
      <c r="D854" t="s">
        <v>42</v>
      </c>
      <c r="E854" t="s">
        <v>31</v>
      </c>
      <c r="F854" t="s">
        <v>16</v>
      </c>
      <c r="G854" t="s">
        <v>23</v>
      </c>
      <c r="H854">
        <v>65</v>
      </c>
      <c r="I854" s="1">
        <v>36823</v>
      </c>
      <c r="J854" s="9">
        <f>DAY(TBL_Employees[[#This Row],[Hire Date]])</f>
        <v>24</v>
      </c>
      <c r="K854" s="9">
        <f>MONTH(TBL_Employees[[#This Row],[Hire Date]])</f>
        <v>10</v>
      </c>
      <c r="L854" s="9" t="str">
        <f>UPPER(TEXT(DATE(2025,TBL_Employees[[#This Row],[Month]],1), "mmm"))</f>
        <v>OCT</v>
      </c>
      <c r="M854" s="11">
        <f>YEAR(TBL_Employees[[#This Row],[Hire Date]])</f>
        <v>2000</v>
      </c>
      <c r="N854" s="2">
        <v>149417</v>
      </c>
      <c r="O854" s="2" t="str">
        <f>IF(TBL_Employees[[#This Row],[ Annual Salary]]&lt;70000,"Low Income",IF(AND(TBL_Employees[[#This Row],[ Annual Salary]]&gt;=70000,TBL_Employees[[#This Row],[ Annual Salary]]&lt;=140000),"Middle Income","High Income" ))</f>
        <v>High Income</v>
      </c>
      <c r="P854" s="3">
        <v>0.13</v>
      </c>
      <c r="Q854" s="13">
        <f>TBL_Employees[[#This Row],[Bonus %]]*TBL_Employees[[#This Row],[ Annual Salary]]</f>
        <v>19424.21</v>
      </c>
      <c r="R854" t="s">
        <v>32</v>
      </c>
      <c r="S854" t="s">
        <v>33</v>
      </c>
      <c r="T854" s="1" t="s">
        <v>20</v>
      </c>
      <c r="U854" t="str">
        <f>IF(TBL_Employees[[#This Row],[Exit Date]]="","Employed","Resign")</f>
        <v>Employed</v>
      </c>
    </row>
    <row r="855" spans="1:21" x14ac:dyDescent="0.35">
      <c r="A855" t="s">
        <v>1920</v>
      </c>
      <c r="B855" t="s">
        <v>1921</v>
      </c>
      <c r="C855" t="s">
        <v>39</v>
      </c>
      <c r="D855" t="s">
        <v>42</v>
      </c>
      <c r="E855" t="s">
        <v>15</v>
      </c>
      <c r="F855" t="s">
        <v>27</v>
      </c>
      <c r="G855" t="s">
        <v>17</v>
      </c>
      <c r="H855">
        <v>26</v>
      </c>
      <c r="I855" s="1">
        <v>43753</v>
      </c>
      <c r="J855" s="9">
        <f>DAY(TBL_Employees[[#This Row],[Hire Date]])</f>
        <v>15</v>
      </c>
      <c r="K855" s="9">
        <f>MONTH(TBL_Employees[[#This Row],[Hire Date]])</f>
        <v>10</v>
      </c>
      <c r="L855" s="9" t="str">
        <f>UPPER(TEXT(DATE(2025,TBL_Employees[[#This Row],[Month]],1), "mmm"))</f>
        <v>OCT</v>
      </c>
      <c r="M855" s="11">
        <f>YEAR(TBL_Employees[[#This Row],[Hire Date]])</f>
        <v>2019</v>
      </c>
      <c r="N855" s="2">
        <v>151556</v>
      </c>
      <c r="O855" s="2" t="str">
        <f>IF(TBL_Employees[[#This Row],[ Annual Salary]]&lt;70000,"Low Income",IF(AND(TBL_Employees[[#This Row],[ Annual Salary]]&gt;=70000,TBL_Employees[[#This Row],[ Annual Salary]]&lt;=140000),"Middle Income","High Income" ))</f>
        <v>High Income</v>
      </c>
      <c r="P855" s="3">
        <v>0.2</v>
      </c>
      <c r="Q855" s="13">
        <f>TBL_Employees[[#This Row],[Bonus %]]*TBL_Employees[[#This Row],[ Annual Salary]]</f>
        <v>30311.200000000001</v>
      </c>
      <c r="R855" t="s">
        <v>18</v>
      </c>
      <c r="S855" t="s">
        <v>44</v>
      </c>
      <c r="T855" s="1" t="s">
        <v>20</v>
      </c>
      <c r="U855" t="str">
        <f>IF(TBL_Employees[[#This Row],[Exit Date]]="","Employed","Resign")</f>
        <v>Employed</v>
      </c>
    </row>
    <row r="856" spans="1:21" x14ac:dyDescent="0.35">
      <c r="A856" t="s">
        <v>1930</v>
      </c>
      <c r="B856" t="s">
        <v>1931</v>
      </c>
      <c r="C856" t="s">
        <v>63</v>
      </c>
      <c r="D856" t="s">
        <v>42</v>
      </c>
      <c r="E856" t="s">
        <v>35</v>
      </c>
      <c r="F856" t="s">
        <v>27</v>
      </c>
      <c r="G856" t="s">
        <v>50</v>
      </c>
      <c r="H856">
        <v>47</v>
      </c>
      <c r="I856" s="1">
        <v>38684</v>
      </c>
      <c r="J856" s="9">
        <f>DAY(TBL_Employees[[#This Row],[Hire Date]])</f>
        <v>28</v>
      </c>
      <c r="K856" s="9">
        <f>MONTH(TBL_Employees[[#This Row],[Hire Date]])</f>
        <v>11</v>
      </c>
      <c r="L856" s="9" t="str">
        <f>UPPER(TEXT(DATE(2025,TBL_Employees[[#This Row],[Month]],1), "mmm"))</f>
        <v>NOV</v>
      </c>
      <c r="M856" s="11">
        <f>YEAR(TBL_Employees[[#This Row],[Hire Date]])</f>
        <v>2005</v>
      </c>
      <c r="N856" s="2">
        <v>62749</v>
      </c>
      <c r="O856" s="2" t="str">
        <f>IF(TBL_Employees[[#This Row],[ Annual Salary]]&lt;70000,"Low Income",IF(AND(TBL_Employees[[#This Row],[ Annual Salary]]&gt;=70000,TBL_Employees[[#This Row],[ Annual Salary]]&lt;=140000),"Middle Income","High Income" ))</f>
        <v>Low Income</v>
      </c>
      <c r="P856" s="3">
        <v>0</v>
      </c>
      <c r="Q856" s="13">
        <f>TBL_Employees[[#This Row],[Bonus %]]*TBL_Employees[[#This Row],[ Annual Salary]]</f>
        <v>0</v>
      </c>
      <c r="R856" t="s">
        <v>51</v>
      </c>
      <c r="S856" t="s">
        <v>80</v>
      </c>
      <c r="T856" s="1" t="s">
        <v>20</v>
      </c>
      <c r="U856" t="str">
        <f>IF(TBL_Employees[[#This Row],[Exit Date]]="","Employed","Resign")</f>
        <v>Employed</v>
      </c>
    </row>
    <row r="857" spans="1:21" x14ac:dyDescent="0.35">
      <c r="A857" t="s">
        <v>1932</v>
      </c>
      <c r="B857" t="s">
        <v>1933</v>
      </c>
      <c r="C857" t="s">
        <v>60</v>
      </c>
      <c r="D857" t="s">
        <v>42</v>
      </c>
      <c r="E857" t="s">
        <v>43</v>
      </c>
      <c r="F857" t="s">
        <v>27</v>
      </c>
      <c r="G857" t="s">
        <v>23</v>
      </c>
      <c r="H857">
        <v>52</v>
      </c>
      <c r="I857" s="1">
        <v>43255</v>
      </c>
      <c r="J857" s="9">
        <f>DAY(TBL_Employees[[#This Row],[Hire Date]])</f>
        <v>4</v>
      </c>
      <c r="K857" s="9">
        <f>MONTH(TBL_Employees[[#This Row],[Hire Date]])</f>
        <v>6</v>
      </c>
      <c r="L857" s="9" t="str">
        <f>UPPER(TEXT(DATE(2025,TBL_Employees[[#This Row],[Month]],1), "mmm"))</f>
        <v>JUN</v>
      </c>
      <c r="M857" s="11">
        <f>YEAR(TBL_Employees[[#This Row],[Hire Date]])</f>
        <v>2018</v>
      </c>
      <c r="N857" s="2">
        <v>154884</v>
      </c>
      <c r="O857" s="2" t="str">
        <f>IF(TBL_Employees[[#This Row],[ Annual Salary]]&lt;70000,"Low Income",IF(AND(TBL_Employees[[#This Row],[ Annual Salary]]&gt;=70000,TBL_Employees[[#This Row],[ Annual Salary]]&lt;=140000),"Middle Income","High Income" ))</f>
        <v>High Income</v>
      </c>
      <c r="P857" s="3">
        <v>0.1</v>
      </c>
      <c r="Q857" s="13">
        <f>TBL_Employees[[#This Row],[Bonus %]]*TBL_Employees[[#This Row],[ Annual Salary]]</f>
        <v>15488.400000000001</v>
      </c>
      <c r="R857" t="s">
        <v>32</v>
      </c>
      <c r="S857" t="s">
        <v>73</v>
      </c>
      <c r="T857" s="1" t="s">
        <v>20</v>
      </c>
      <c r="U857" t="str">
        <f>IF(TBL_Employees[[#This Row],[Exit Date]]="","Employed","Resign")</f>
        <v>Employed</v>
      </c>
    </row>
    <row r="858" spans="1:21" x14ac:dyDescent="0.35">
      <c r="A858" t="s">
        <v>402</v>
      </c>
      <c r="B858" t="s">
        <v>1949</v>
      </c>
      <c r="C858" t="s">
        <v>41</v>
      </c>
      <c r="D858" t="s">
        <v>42</v>
      </c>
      <c r="E858" t="s">
        <v>43</v>
      </c>
      <c r="F858" t="s">
        <v>16</v>
      </c>
      <c r="G858" t="s">
        <v>50</v>
      </c>
      <c r="H858">
        <v>35</v>
      </c>
      <c r="I858" s="1">
        <v>42745</v>
      </c>
      <c r="J858" s="9">
        <f>DAY(TBL_Employees[[#This Row],[Hire Date]])</f>
        <v>10</v>
      </c>
      <c r="K858" s="9">
        <f>MONTH(TBL_Employees[[#This Row],[Hire Date]])</f>
        <v>1</v>
      </c>
      <c r="L858" s="9" t="str">
        <f>UPPER(TEXT(DATE(2025,TBL_Employees[[#This Row],[Month]],1), "mmm"))</f>
        <v>JAN</v>
      </c>
      <c r="M858" s="11">
        <f>YEAR(TBL_Employees[[#This Row],[Hire Date]])</f>
        <v>2017</v>
      </c>
      <c r="N858" s="2">
        <v>80622</v>
      </c>
      <c r="O858" s="2" t="str">
        <f>IF(TBL_Employees[[#This Row],[ Annual Salary]]&lt;70000,"Low Income",IF(AND(TBL_Employees[[#This Row],[ Annual Salary]]&gt;=70000,TBL_Employees[[#This Row],[ Annual Salary]]&lt;=140000),"Middle Income","High Income" ))</f>
        <v>Middle Income</v>
      </c>
      <c r="P858" s="3">
        <v>0</v>
      </c>
      <c r="Q858" s="13">
        <f>TBL_Employees[[#This Row],[Bonus %]]*TBL_Employees[[#This Row],[ Annual Salary]]</f>
        <v>0</v>
      </c>
      <c r="R858" t="s">
        <v>18</v>
      </c>
      <c r="S858" t="s">
        <v>24</v>
      </c>
      <c r="T858" s="1" t="s">
        <v>20</v>
      </c>
      <c r="U858" t="str">
        <f>IF(TBL_Employees[[#This Row],[Exit Date]]="","Employed","Resign")</f>
        <v>Employed</v>
      </c>
    </row>
    <row r="859" spans="1:21" x14ac:dyDescent="0.35">
      <c r="A859" t="s">
        <v>1951</v>
      </c>
      <c r="B859" t="s">
        <v>1952</v>
      </c>
      <c r="C859" t="s">
        <v>61</v>
      </c>
      <c r="D859" t="s">
        <v>42</v>
      </c>
      <c r="E859" t="s">
        <v>43</v>
      </c>
      <c r="F859" t="s">
        <v>27</v>
      </c>
      <c r="G859" t="s">
        <v>23</v>
      </c>
      <c r="H859">
        <v>49</v>
      </c>
      <c r="I859" s="1">
        <v>43240</v>
      </c>
      <c r="J859" s="9">
        <f>DAY(TBL_Employees[[#This Row],[Hire Date]])</f>
        <v>20</v>
      </c>
      <c r="K859" s="9">
        <f>MONTH(TBL_Employees[[#This Row],[Hire Date]])</f>
        <v>5</v>
      </c>
      <c r="L859" s="9" t="str">
        <f>UPPER(TEXT(DATE(2025,TBL_Employees[[#This Row],[Month]],1), "mmm"))</f>
        <v>MAY</v>
      </c>
      <c r="M859" s="11">
        <f>YEAR(TBL_Employees[[#This Row],[Hire Date]])</f>
        <v>2018</v>
      </c>
      <c r="N859" s="2">
        <v>119397</v>
      </c>
      <c r="O859" s="2" t="str">
        <f>IF(TBL_Employees[[#This Row],[ Annual Salary]]&lt;70000,"Low Income",IF(AND(TBL_Employees[[#This Row],[ Annual Salary]]&gt;=70000,TBL_Employees[[#This Row],[ Annual Salary]]&lt;=140000),"Middle Income","High Income" ))</f>
        <v>Middle Income</v>
      </c>
      <c r="P859" s="3">
        <v>0.09</v>
      </c>
      <c r="Q859" s="13">
        <f>TBL_Employees[[#This Row],[Bonus %]]*TBL_Employees[[#This Row],[ Annual Salary]]</f>
        <v>10745.73</v>
      </c>
      <c r="R859" t="s">
        <v>32</v>
      </c>
      <c r="S859" t="s">
        <v>59</v>
      </c>
      <c r="T859" s="1">
        <v>43538</v>
      </c>
      <c r="U859" t="str">
        <f>IF(TBL_Employees[[#This Row],[Exit Date]]="","Employed","Resign")</f>
        <v>Resign</v>
      </c>
    </row>
    <row r="860" spans="1:21" x14ac:dyDescent="0.35">
      <c r="A860" t="s">
        <v>1972</v>
      </c>
      <c r="B860" t="s">
        <v>1973</v>
      </c>
      <c r="C860" t="s">
        <v>41</v>
      </c>
      <c r="D860" t="s">
        <v>42</v>
      </c>
      <c r="E860" t="s">
        <v>43</v>
      </c>
      <c r="F860" t="s">
        <v>27</v>
      </c>
      <c r="G860" t="s">
        <v>17</v>
      </c>
      <c r="H860">
        <v>33</v>
      </c>
      <c r="I860" s="1">
        <v>42631</v>
      </c>
      <c r="J860" s="9">
        <f>DAY(TBL_Employees[[#This Row],[Hire Date]])</f>
        <v>18</v>
      </c>
      <c r="K860" s="9">
        <f>MONTH(TBL_Employees[[#This Row],[Hire Date]])</f>
        <v>9</v>
      </c>
      <c r="L860" s="9" t="str">
        <f>UPPER(TEXT(DATE(2025,TBL_Employees[[#This Row],[Month]],1), "mmm"))</f>
        <v>SEP</v>
      </c>
      <c r="M860" s="11">
        <f>YEAR(TBL_Employees[[#This Row],[Hire Date]])</f>
        <v>2016</v>
      </c>
      <c r="N860" s="2">
        <v>98427</v>
      </c>
      <c r="O860" s="2" t="str">
        <f>IF(TBL_Employees[[#This Row],[ Annual Salary]]&lt;70000,"Low Income",IF(AND(TBL_Employees[[#This Row],[ Annual Salary]]&gt;=70000,TBL_Employees[[#This Row],[ Annual Salary]]&lt;=140000),"Middle Income","High Income" ))</f>
        <v>Middle Income</v>
      </c>
      <c r="P860" s="3">
        <v>0</v>
      </c>
      <c r="Q860" s="13">
        <f>TBL_Employees[[#This Row],[Bonus %]]*TBL_Employees[[#This Row],[ Annual Salary]]</f>
        <v>0</v>
      </c>
      <c r="R860" t="s">
        <v>18</v>
      </c>
      <c r="S860" t="s">
        <v>28</v>
      </c>
      <c r="T860" s="1" t="s">
        <v>20</v>
      </c>
      <c r="U860" t="str">
        <f>IF(TBL_Employees[[#This Row],[Exit Date]]="","Employed","Resign")</f>
        <v>Employed</v>
      </c>
    </row>
    <row r="861" spans="1:21" x14ac:dyDescent="0.35">
      <c r="A861" t="s">
        <v>1976</v>
      </c>
      <c r="B861" t="s">
        <v>1977</v>
      </c>
      <c r="C861" t="s">
        <v>39</v>
      </c>
      <c r="D861" t="s">
        <v>42</v>
      </c>
      <c r="E861" t="s">
        <v>43</v>
      </c>
      <c r="F861" t="s">
        <v>27</v>
      </c>
      <c r="G861" t="s">
        <v>23</v>
      </c>
      <c r="H861">
        <v>31</v>
      </c>
      <c r="I861" s="1">
        <v>43626</v>
      </c>
      <c r="J861" s="9">
        <f>DAY(TBL_Employees[[#This Row],[Hire Date]])</f>
        <v>10</v>
      </c>
      <c r="K861" s="9">
        <f>MONTH(TBL_Employees[[#This Row],[Hire Date]])</f>
        <v>6</v>
      </c>
      <c r="L861" s="9" t="str">
        <f>UPPER(TEXT(DATE(2025,TBL_Employees[[#This Row],[Month]],1), "mmm"))</f>
        <v>JUN</v>
      </c>
      <c r="M861" s="11">
        <f>YEAR(TBL_Employees[[#This Row],[Hire Date]])</f>
        <v>2019</v>
      </c>
      <c r="N861" s="2">
        <v>176710</v>
      </c>
      <c r="O861" s="2" t="str">
        <f>IF(TBL_Employees[[#This Row],[ Annual Salary]]&lt;70000,"Low Income",IF(AND(TBL_Employees[[#This Row],[ Annual Salary]]&gt;=70000,TBL_Employees[[#This Row],[ Annual Salary]]&lt;=140000),"Middle Income","High Income" ))</f>
        <v>High Income</v>
      </c>
      <c r="P861" s="3">
        <v>0.15</v>
      </c>
      <c r="Q861" s="13">
        <f>TBL_Employees[[#This Row],[Bonus %]]*TBL_Employees[[#This Row],[ Annual Salary]]</f>
        <v>26506.5</v>
      </c>
      <c r="R861" t="s">
        <v>18</v>
      </c>
      <c r="S861" t="s">
        <v>44</v>
      </c>
      <c r="T861" s="1" t="s">
        <v>20</v>
      </c>
      <c r="U861" t="str">
        <f>IF(TBL_Employees[[#This Row],[Exit Date]]="","Employed","Resign")</f>
        <v>Employed</v>
      </c>
    </row>
    <row r="862" spans="1:21" x14ac:dyDescent="0.35">
      <c r="A862" t="s">
        <v>416</v>
      </c>
      <c r="B862" t="s">
        <v>417</v>
      </c>
      <c r="C862" t="s">
        <v>93</v>
      </c>
      <c r="D862" t="s">
        <v>49</v>
      </c>
      <c r="E862" t="s">
        <v>31</v>
      </c>
      <c r="F862" t="s">
        <v>27</v>
      </c>
      <c r="G862" t="s">
        <v>23</v>
      </c>
      <c r="H862">
        <v>57</v>
      </c>
      <c r="I862" s="1">
        <v>42759</v>
      </c>
      <c r="J862" s="9">
        <f>DAY(TBL_Employees[[#This Row],[Hire Date]])</f>
        <v>24</v>
      </c>
      <c r="K862" s="9">
        <f>MONTH(TBL_Employees[[#This Row],[Hire Date]])</f>
        <v>1</v>
      </c>
      <c r="L862" s="9" t="str">
        <f>UPPER(TEXT(DATE(2025,TBL_Employees[[#This Row],[Month]],1), "mmm"))</f>
        <v>JAN</v>
      </c>
      <c r="M862" s="11">
        <f>YEAR(TBL_Employees[[#This Row],[Hire Date]])</f>
        <v>2017</v>
      </c>
      <c r="N862" s="2">
        <v>50994</v>
      </c>
      <c r="O862" s="2" t="str">
        <f>IF(TBL_Employees[[#This Row],[ Annual Salary]]&lt;70000,"Low Income",IF(AND(TBL_Employees[[#This Row],[ Annual Salary]]&gt;=70000,TBL_Employees[[#This Row],[ Annual Salary]]&lt;=140000),"Middle Income","High Income" ))</f>
        <v>Low Income</v>
      </c>
      <c r="P862" s="3">
        <v>0</v>
      </c>
      <c r="Q862" s="13">
        <f>TBL_Employees[[#This Row],[Bonus %]]*TBL_Employees[[#This Row],[ Annual Salary]]</f>
        <v>0</v>
      </c>
      <c r="R862" t="s">
        <v>32</v>
      </c>
      <c r="S862" t="s">
        <v>79</v>
      </c>
      <c r="T862" s="1" t="s">
        <v>20</v>
      </c>
      <c r="U862" t="str">
        <f>IF(TBL_Employees[[#This Row],[Exit Date]]="","Employed","Resign")</f>
        <v>Employed</v>
      </c>
    </row>
    <row r="863" spans="1:21" x14ac:dyDescent="0.35">
      <c r="A863" t="s">
        <v>368</v>
      </c>
      <c r="B863" t="s">
        <v>439</v>
      </c>
      <c r="C863" t="s">
        <v>39</v>
      </c>
      <c r="D863" t="s">
        <v>49</v>
      </c>
      <c r="E863" t="s">
        <v>15</v>
      </c>
      <c r="F863" t="s">
        <v>27</v>
      </c>
      <c r="G863" t="s">
        <v>23</v>
      </c>
      <c r="H863">
        <v>45</v>
      </c>
      <c r="I863" s="1">
        <v>37446</v>
      </c>
      <c r="J863" s="9">
        <f>DAY(TBL_Employees[[#This Row],[Hire Date]])</f>
        <v>9</v>
      </c>
      <c r="K863" s="9">
        <f>MONTH(TBL_Employees[[#This Row],[Hire Date]])</f>
        <v>7</v>
      </c>
      <c r="L863" s="9" t="str">
        <f>UPPER(TEXT(DATE(2025,TBL_Employees[[#This Row],[Month]],1), "mmm"))</f>
        <v>JUL</v>
      </c>
      <c r="M863" s="11">
        <f>YEAR(TBL_Employees[[#This Row],[Hire Date]])</f>
        <v>2002</v>
      </c>
      <c r="N863" s="2">
        <v>166331</v>
      </c>
      <c r="O863" s="2" t="str">
        <f>IF(TBL_Employees[[#This Row],[ Annual Salary]]&lt;70000,"Low Income",IF(AND(TBL_Employees[[#This Row],[ Annual Salary]]&gt;=70000,TBL_Employees[[#This Row],[ Annual Salary]]&lt;=140000),"Middle Income","High Income" ))</f>
        <v>High Income</v>
      </c>
      <c r="P863" s="3">
        <v>0.18</v>
      </c>
      <c r="Q863" s="13">
        <f>TBL_Employees[[#This Row],[Bonus %]]*TBL_Employees[[#This Row],[ Annual Salary]]</f>
        <v>29939.579999999998</v>
      </c>
      <c r="R863" t="s">
        <v>32</v>
      </c>
      <c r="S863" t="s">
        <v>79</v>
      </c>
      <c r="T863" s="1" t="s">
        <v>20</v>
      </c>
      <c r="U863" t="str">
        <f>IF(TBL_Employees[[#This Row],[Exit Date]]="","Employed","Resign")</f>
        <v>Employed</v>
      </c>
    </row>
    <row r="864" spans="1:21" x14ac:dyDescent="0.35">
      <c r="A864" t="s">
        <v>339</v>
      </c>
      <c r="B864" t="s">
        <v>441</v>
      </c>
      <c r="C864" t="s">
        <v>39</v>
      </c>
      <c r="D864" t="s">
        <v>49</v>
      </c>
      <c r="E864" t="s">
        <v>35</v>
      </c>
      <c r="F864" t="s">
        <v>16</v>
      </c>
      <c r="G864" t="s">
        <v>50</v>
      </c>
      <c r="H864">
        <v>36</v>
      </c>
      <c r="I864" s="1">
        <v>44288</v>
      </c>
      <c r="J864" s="9">
        <f>DAY(TBL_Employees[[#This Row],[Hire Date]])</f>
        <v>2</v>
      </c>
      <c r="K864" s="9">
        <f>MONTH(TBL_Employees[[#This Row],[Hire Date]])</f>
        <v>4</v>
      </c>
      <c r="L864" s="9" t="str">
        <f>UPPER(TEXT(DATE(2025,TBL_Employees[[#This Row],[Month]],1), "mmm"))</f>
        <v>APR</v>
      </c>
      <c r="M864" s="11">
        <f>YEAR(TBL_Employees[[#This Row],[Hire Date]])</f>
        <v>2021</v>
      </c>
      <c r="N864" s="2">
        <v>151703</v>
      </c>
      <c r="O864" s="2" t="str">
        <f>IF(TBL_Employees[[#This Row],[ Annual Salary]]&lt;70000,"Low Income",IF(AND(TBL_Employees[[#This Row],[ Annual Salary]]&gt;=70000,TBL_Employees[[#This Row],[ Annual Salary]]&lt;=140000),"Middle Income","High Income" ))</f>
        <v>High Income</v>
      </c>
      <c r="P864" s="3">
        <v>0.21</v>
      </c>
      <c r="Q864" s="13">
        <f>TBL_Employees[[#This Row],[Bonus %]]*TBL_Employees[[#This Row],[ Annual Salary]]</f>
        <v>31857.629999999997</v>
      </c>
      <c r="R864" t="s">
        <v>18</v>
      </c>
      <c r="S864" t="s">
        <v>44</v>
      </c>
      <c r="T864" s="1" t="s">
        <v>20</v>
      </c>
      <c r="U864" t="str">
        <f>IF(TBL_Employees[[#This Row],[Exit Date]]="","Employed","Resign")</f>
        <v>Employed</v>
      </c>
    </row>
    <row r="865" spans="1:21" x14ac:dyDescent="0.35">
      <c r="A865" t="s">
        <v>444</v>
      </c>
      <c r="B865" t="s">
        <v>445</v>
      </c>
      <c r="C865" t="s">
        <v>67</v>
      </c>
      <c r="D865" t="s">
        <v>49</v>
      </c>
      <c r="E865" t="s">
        <v>43</v>
      </c>
      <c r="F865" t="s">
        <v>27</v>
      </c>
      <c r="G865" t="s">
        <v>17</v>
      </c>
      <c r="H865">
        <v>37</v>
      </c>
      <c r="I865" s="1">
        <v>43713</v>
      </c>
      <c r="J865" s="9">
        <f>DAY(TBL_Employees[[#This Row],[Hire Date]])</f>
        <v>5</v>
      </c>
      <c r="K865" s="9">
        <f>MONTH(TBL_Employees[[#This Row],[Hire Date]])</f>
        <v>9</v>
      </c>
      <c r="L865" s="9" t="str">
        <f>UPPER(TEXT(DATE(2025,TBL_Employees[[#This Row],[Month]],1), "mmm"))</f>
        <v>SEP</v>
      </c>
      <c r="M865" s="11">
        <f>YEAR(TBL_Employees[[#This Row],[Hire Date]])</f>
        <v>2019</v>
      </c>
      <c r="N865" s="2">
        <v>49998</v>
      </c>
      <c r="O865" s="2" t="str">
        <f>IF(TBL_Employees[[#This Row],[ Annual Salary]]&lt;70000,"Low Income",IF(AND(TBL_Employees[[#This Row],[ Annual Salary]]&gt;=70000,TBL_Employees[[#This Row],[ Annual Salary]]&lt;=140000),"Middle Income","High Income" ))</f>
        <v>Low Income</v>
      </c>
      <c r="P865" s="3">
        <v>0</v>
      </c>
      <c r="Q865" s="13">
        <f>TBL_Employees[[#This Row],[Bonus %]]*TBL_Employees[[#This Row],[ Annual Salary]]</f>
        <v>0</v>
      </c>
      <c r="R865" t="s">
        <v>18</v>
      </c>
      <c r="S865" t="s">
        <v>62</v>
      </c>
      <c r="T865" s="1" t="s">
        <v>20</v>
      </c>
      <c r="U865" t="str">
        <f>IF(TBL_Employees[[#This Row],[Exit Date]]="","Employed","Resign")</f>
        <v>Employed</v>
      </c>
    </row>
    <row r="866" spans="1:21" x14ac:dyDescent="0.35">
      <c r="A866" t="s">
        <v>230</v>
      </c>
      <c r="B866" t="s">
        <v>446</v>
      </c>
      <c r="C866" t="s">
        <v>13</v>
      </c>
      <c r="D866" t="s">
        <v>49</v>
      </c>
      <c r="E866" t="s">
        <v>43</v>
      </c>
      <c r="F866" t="s">
        <v>27</v>
      </c>
      <c r="G866" t="s">
        <v>23</v>
      </c>
      <c r="H866">
        <v>44</v>
      </c>
      <c r="I866" s="1">
        <v>41700</v>
      </c>
      <c r="J866" s="9">
        <f>DAY(TBL_Employees[[#This Row],[Hire Date]])</f>
        <v>2</v>
      </c>
      <c r="K866" s="9">
        <f>MONTH(TBL_Employees[[#This Row],[Hire Date]])</f>
        <v>3</v>
      </c>
      <c r="L866" s="9" t="str">
        <f>UPPER(TEXT(DATE(2025,TBL_Employees[[#This Row],[Month]],1), "mmm"))</f>
        <v>MAR</v>
      </c>
      <c r="M866" s="11">
        <f>YEAR(TBL_Employees[[#This Row],[Hire Date]])</f>
        <v>2014</v>
      </c>
      <c r="N866" s="2">
        <v>207172</v>
      </c>
      <c r="O866" s="2" t="str">
        <f>IF(TBL_Employees[[#This Row],[ Annual Salary]]&lt;70000,"Low Income",IF(AND(TBL_Employees[[#This Row],[ Annual Salary]]&gt;=70000,TBL_Employees[[#This Row],[ Annual Salary]]&lt;=140000),"Middle Income","High Income" ))</f>
        <v>High Income</v>
      </c>
      <c r="P866" s="3">
        <v>0.31</v>
      </c>
      <c r="Q866" s="13">
        <f>TBL_Employees[[#This Row],[Bonus %]]*TBL_Employees[[#This Row],[ Annual Salary]]</f>
        <v>64223.32</v>
      </c>
      <c r="R866" t="s">
        <v>32</v>
      </c>
      <c r="S866" t="s">
        <v>79</v>
      </c>
      <c r="T866" s="1" t="s">
        <v>20</v>
      </c>
      <c r="U866" t="str">
        <f>IF(TBL_Employees[[#This Row],[Exit Date]]="","Employed","Resign")</f>
        <v>Employed</v>
      </c>
    </row>
    <row r="867" spans="1:21" x14ac:dyDescent="0.35">
      <c r="A867" t="s">
        <v>53</v>
      </c>
      <c r="B867" t="s">
        <v>459</v>
      </c>
      <c r="C867" t="s">
        <v>63</v>
      </c>
      <c r="D867" t="s">
        <v>49</v>
      </c>
      <c r="E867" t="s">
        <v>15</v>
      </c>
      <c r="F867" t="s">
        <v>27</v>
      </c>
      <c r="G867" t="s">
        <v>17</v>
      </c>
      <c r="H867">
        <v>61</v>
      </c>
      <c r="I867" s="1">
        <v>39640</v>
      </c>
      <c r="J867" s="9">
        <f>DAY(TBL_Employees[[#This Row],[Hire Date]])</f>
        <v>11</v>
      </c>
      <c r="K867" s="9">
        <f>MONTH(TBL_Employees[[#This Row],[Hire Date]])</f>
        <v>7</v>
      </c>
      <c r="L867" s="9" t="str">
        <f>UPPER(TEXT(DATE(2025,TBL_Employees[[#This Row],[Month]],1), "mmm"))</f>
        <v>JUL</v>
      </c>
      <c r="M867" s="11">
        <f>YEAR(TBL_Employees[[#This Row],[Hire Date]])</f>
        <v>2008</v>
      </c>
      <c r="N867" s="2">
        <v>66521</v>
      </c>
      <c r="O867" s="2" t="str">
        <f>IF(TBL_Employees[[#This Row],[ Annual Salary]]&lt;70000,"Low Income",IF(AND(TBL_Employees[[#This Row],[ Annual Salary]]&gt;=70000,TBL_Employees[[#This Row],[ Annual Salary]]&lt;=140000),"Middle Income","High Income" ))</f>
        <v>Low Income</v>
      </c>
      <c r="P867" s="3">
        <v>0</v>
      </c>
      <c r="Q867" s="13">
        <f>TBL_Employees[[#This Row],[Bonus %]]*TBL_Employees[[#This Row],[ Annual Salary]]</f>
        <v>0</v>
      </c>
      <c r="R867" t="s">
        <v>18</v>
      </c>
      <c r="S867" t="s">
        <v>62</v>
      </c>
      <c r="T867" s="1" t="s">
        <v>20</v>
      </c>
      <c r="U867" t="str">
        <f>IF(TBL_Employees[[#This Row],[Exit Date]]="","Employed","Resign")</f>
        <v>Employed</v>
      </c>
    </row>
    <row r="868" spans="1:21" x14ac:dyDescent="0.35">
      <c r="A868" t="s">
        <v>460</v>
      </c>
      <c r="B868" t="s">
        <v>461</v>
      </c>
      <c r="C868" t="s">
        <v>93</v>
      </c>
      <c r="D868" t="s">
        <v>49</v>
      </c>
      <c r="E868" t="s">
        <v>43</v>
      </c>
      <c r="F868" t="s">
        <v>27</v>
      </c>
      <c r="G868" t="s">
        <v>23</v>
      </c>
      <c r="H868">
        <v>30</v>
      </c>
      <c r="I868" s="1">
        <v>42642</v>
      </c>
      <c r="J868" s="9">
        <f>DAY(TBL_Employees[[#This Row],[Hire Date]])</f>
        <v>29</v>
      </c>
      <c r="K868" s="9">
        <f>MONTH(TBL_Employees[[#This Row],[Hire Date]])</f>
        <v>9</v>
      </c>
      <c r="L868" s="9" t="str">
        <f>UPPER(TEXT(DATE(2025,TBL_Employees[[#This Row],[Month]],1), "mmm"))</f>
        <v>SEP</v>
      </c>
      <c r="M868" s="11">
        <f>YEAR(TBL_Employees[[#This Row],[Hire Date]])</f>
        <v>2016</v>
      </c>
      <c r="N868" s="2">
        <v>59100</v>
      </c>
      <c r="O868" s="2" t="str">
        <f>IF(TBL_Employees[[#This Row],[ Annual Salary]]&lt;70000,"Low Income",IF(AND(TBL_Employees[[#This Row],[ Annual Salary]]&gt;=70000,TBL_Employees[[#This Row],[ Annual Salary]]&lt;=140000),"Middle Income","High Income" ))</f>
        <v>Low Income</v>
      </c>
      <c r="P868" s="3">
        <v>0</v>
      </c>
      <c r="Q868" s="13">
        <f>TBL_Employees[[#This Row],[Bonus %]]*TBL_Employees[[#This Row],[ Annual Salary]]</f>
        <v>0</v>
      </c>
      <c r="R868" t="s">
        <v>32</v>
      </c>
      <c r="S868" t="s">
        <v>79</v>
      </c>
      <c r="T868" s="1" t="s">
        <v>20</v>
      </c>
      <c r="U868" t="str">
        <f>IF(TBL_Employees[[#This Row],[Exit Date]]="","Employed","Resign")</f>
        <v>Employed</v>
      </c>
    </row>
    <row r="869" spans="1:21" x14ac:dyDescent="0.35">
      <c r="A869" t="s">
        <v>474</v>
      </c>
      <c r="B869" t="s">
        <v>475</v>
      </c>
      <c r="C869" t="s">
        <v>93</v>
      </c>
      <c r="D869" t="s">
        <v>49</v>
      </c>
      <c r="E869" t="s">
        <v>43</v>
      </c>
      <c r="F869" t="s">
        <v>27</v>
      </c>
      <c r="G869" t="s">
        <v>23</v>
      </c>
      <c r="H869">
        <v>37</v>
      </c>
      <c r="I869" s="1">
        <v>41592</v>
      </c>
      <c r="J869" s="9">
        <f>DAY(TBL_Employees[[#This Row],[Hire Date]])</f>
        <v>14</v>
      </c>
      <c r="K869" s="9">
        <f>MONTH(TBL_Employees[[#This Row],[Hire Date]])</f>
        <v>11</v>
      </c>
      <c r="L869" s="9" t="str">
        <f>UPPER(TEXT(DATE(2025,TBL_Employees[[#This Row],[Month]],1), "mmm"))</f>
        <v>NOV</v>
      </c>
      <c r="M869" s="11">
        <f>YEAR(TBL_Employees[[#This Row],[Hire Date]])</f>
        <v>2013</v>
      </c>
      <c r="N869" s="2">
        <v>56037</v>
      </c>
      <c r="O869" s="2" t="str">
        <f>IF(TBL_Employees[[#This Row],[ Annual Salary]]&lt;70000,"Low Income",IF(AND(TBL_Employees[[#This Row],[ Annual Salary]]&gt;=70000,TBL_Employees[[#This Row],[ Annual Salary]]&lt;=140000),"Middle Income","High Income" ))</f>
        <v>Low Income</v>
      </c>
      <c r="P869" s="3">
        <v>0</v>
      </c>
      <c r="Q869" s="13">
        <f>TBL_Employees[[#This Row],[Bonus %]]*TBL_Employees[[#This Row],[ Annual Salary]]</f>
        <v>0</v>
      </c>
      <c r="R869" t="s">
        <v>32</v>
      </c>
      <c r="S869" t="s">
        <v>73</v>
      </c>
      <c r="T869" s="1" t="s">
        <v>20</v>
      </c>
      <c r="U869" t="str">
        <f>IF(TBL_Employees[[#This Row],[Exit Date]]="","Employed","Resign")</f>
        <v>Employed</v>
      </c>
    </row>
    <row r="870" spans="1:21" x14ac:dyDescent="0.35">
      <c r="A870" t="s">
        <v>513</v>
      </c>
      <c r="B870" t="s">
        <v>403</v>
      </c>
      <c r="C870" t="s">
        <v>41</v>
      </c>
      <c r="D870" t="s">
        <v>49</v>
      </c>
      <c r="E870" t="s">
        <v>31</v>
      </c>
      <c r="F870" t="s">
        <v>16</v>
      </c>
      <c r="G870" t="s">
        <v>17</v>
      </c>
      <c r="H870">
        <v>38</v>
      </c>
      <c r="I870" s="1">
        <v>39474</v>
      </c>
      <c r="J870" s="9">
        <f>DAY(TBL_Employees[[#This Row],[Hire Date]])</f>
        <v>27</v>
      </c>
      <c r="K870" s="9">
        <f>MONTH(TBL_Employees[[#This Row],[Hire Date]])</f>
        <v>1</v>
      </c>
      <c r="L870" s="9" t="str">
        <f>UPPER(TEXT(DATE(2025,TBL_Employees[[#This Row],[Month]],1), "mmm"))</f>
        <v>JAN</v>
      </c>
      <c r="M870" s="11">
        <f>YEAR(TBL_Employees[[#This Row],[Hire Date]])</f>
        <v>2008</v>
      </c>
      <c r="N870" s="2">
        <v>80024</v>
      </c>
      <c r="O870" s="2" t="str">
        <f>IF(TBL_Employees[[#This Row],[ Annual Salary]]&lt;70000,"Low Income",IF(AND(TBL_Employees[[#This Row],[ Annual Salary]]&gt;=70000,TBL_Employees[[#This Row],[ Annual Salary]]&lt;=140000),"Middle Income","High Income" ))</f>
        <v>Middle Income</v>
      </c>
      <c r="P870" s="3">
        <v>0</v>
      </c>
      <c r="Q870" s="13">
        <f>TBL_Employees[[#This Row],[Bonus %]]*TBL_Employees[[#This Row],[ Annual Salary]]</f>
        <v>0</v>
      </c>
      <c r="R870" t="s">
        <v>18</v>
      </c>
      <c r="S870" t="s">
        <v>28</v>
      </c>
      <c r="T870" s="1" t="s">
        <v>20</v>
      </c>
      <c r="U870" t="str">
        <f>IF(TBL_Employees[[#This Row],[Exit Date]]="","Employed","Resign")</f>
        <v>Employed</v>
      </c>
    </row>
    <row r="871" spans="1:21" x14ac:dyDescent="0.35">
      <c r="A871" t="s">
        <v>559</v>
      </c>
      <c r="B871" t="s">
        <v>560</v>
      </c>
      <c r="C871" t="s">
        <v>93</v>
      </c>
      <c r="D871" t="s">
        <v>49</v>
      </c>
      <c r="E871" t="s">
        <v>35</v>
      </c>
      <c r="F871" t="s">
        <v>27</v>
      </c>
      <c r="G871" t="s">
        <v>23</v>
      </c>
      <c r="H871">
        <v>31</v>
      </c>
      <c r="I871" s="1">
        <v>42938</v>
      </c>
      <c r="J871" s="9">
        <f>DAY(TBL_Employees[[#This Row],[Hire Date]])</f>
        <v>22</v>
      </c>
      <c r="K871" s="9">
        <f>MONTH(TBL_Employees[[#This Row],[Hire Date]])</f>
        <v>7</v>
      </c>
      <c r="L871" s="9" t="str">
        <f>UPPER(TEXT(DATE(2025,TBL_Employees[[#This Row],[Month]],1), "mmm"))</f>
        <v>JUL</v>
      </c>
      <c r="M871" s="11">
        <f>YEAR(TBL_Employees[[#This Row],[Hire Date]])</f>
        <v>2017</v>
      </c>
      <c r="N871" s="2">
        <v>55854</v>
      </c>
      <c r="O871" s="2" t="str">
        <f>IF(TBL_Employees[[#This Row],[ Annual Salary]]&lt;70000,"Low Income",IF(AND(TBL_Employees[[#This Row],[ Annual Salary]]&gt;=70000,TBL_Employees[[#This Row],[ Annual Salary]]&lt;=140000),"Middle Income","High Income" ))</f>
        <v>Low Income</v>
      </c>
      <c r="P871" s="3">
        <v>0</v>
      </c>
      <c r="Q871" s="13">
        <f>TBL_Employees[[#This Row],[Bonus %]]*TBL_Employees[[#This Row],[ Annual Salary]]</f>
        <v>0</v>
      </c>
      <c r="R871" t="s">
        <v>18</v>
      </c>
      <c r="S871" t="s">
        <v>24</v>
      </c>
      <c r="T871" s="1" t="s">
        <v>20</v>
      </c>
      <c r="U871" t="str">
        <f>IF(TBL_Employees[[#This Row],[Exit Date]]="","Employed","Resign")</f>
        <v>Employed</v>
      </c>
    </row>
    <row r="872" spans="1:21" x14ac:dyDescent="0.35">
      <c r="A872" t="s">
        <v>563</v>
      </c>
      <c r="B872" t="s">
        <v>564</v>
      </c>
      <c r="C872" t="s">
        <v>60</v>
      </c>
      <c r="D872" t="s">
        <v>49</v>
      </c>
      <c r="E872" t="s">
        <v>35</v>
      </c>
      <c r="F872" t="s">
        <v>16</v>
      </c>
      <c r="G872" t="s">
        <v>23</v>
      </c>
      <c r="H872">
        <v>34</v>
      </c>
      <c r="I872" s="1">
        <v>42116</v>
      </c>
      <c r="J872" s="9">
        <f>DAY(TBL_Employees[[#This Row],[Hire Date]])</f>
        <v>22</v>
      </c>
      <c r="K872" s="9">
        <f>MONTH(TBL_Employees[[#This Row],[Hire Date]])</f>
        <v>4</v>
      </c>
      <c r="L872" s="9" t="str">
        <f>UPPER(TEXT(DATE(2025,TBL_Employees[[#This Row],[Month]],1), "mmm"))</f>
        <v>APR</v>
      </c>
      <c r="M872" s="11">
        <f>YEAR(TBL_Employees[[#This Row],[Hire Date]])</f>
        <v>2015</v>
      </c>
      <c r="N872" s="2">
        <v>154941</v>
      </c>
      <c r="O872" s="2" t="str">
        <f>IF(TBL_Employees[[#This Row],[ Annual Salary]]&lt;70000,"Low Income",IF(AND(TBL_Employees[[#This Row],[ Annual Salary]]&gt;=70000,TBL_Employees[[#This Row],[ Annual Salary]]&lt;=140000),"Middle Income","High Income" ))</f>
        <v>High Income</v>
      </c>
      <c r="P872" s="3">
        <v>0.13</v>
      </c>
      <c r="Q872" s="13">
        <f>TBL_Employees[[#This Row],[Bonus %]]*TBL_Employees[[#This Row],[ Annual Salary]]</f>
        <v>20142.330000000002</v>
      </c>
      <c r="R872" t="s">
        <v>18</v>
      </c>
      <c r="S872" t="s">
        <v>38</v>
      </c>
      <c r="T872" s="1" t="s">
        <v>20</v>
      </c>
      <c r="U872" t="str">
        <f>IF(TBL_Employees[[#This Row],[Exit Date]]="","Employed","Resign")</f>
        <v>Employed</v>
      </c>
    </row>
    <row r="873" spans="1:21" x14ac:dyDescent="0.35">
      <c r="A873" t="s">
        <v>569</v>
      </c>
      <c r="B873" t="s">
        <v>570</v>
      </c>
      <c r="C873" t="s">
        <v>13</v>
      </c>
      <c r="D873" t="s">
        <v>49</v>
      </c>
      <c r="E873" t="s">
        <v>35</v>
      </c>
      <c r="F873" t="s">
        <v>16</v>
      </c>
      <c r="G873" t="s">
        <v>17</v>
      </c>
      <c r="H873">
        <v>31</v>
      </c>
      <c r="I873" s="1">
        <v>44063</v>
      </c>
      <c r="J873" s="9">
        <f>DAY(TBL_Employees[[#This Row],[Hire Date]])</f>
        <v>20</v>
      </c>
      <c r="K873" s="9">
        <f>MONTH(TBL_Employees[[#This Row],[Hire Date]])</f>
        <v>8</v>
      </c>
      <c r="L873" s="9" t="str">
        <f>UPPER(TEXT(DATE(2025,TBL_Employees[[#This Row],[Month]],1), "mmm"))</f>
        <v>AUG</v>
      </c>
      <c r="M873" s="11">
        <f>YEAR(TBL_Employees[[#This Row],[Hire Date]])</f>
        <v>2020</v>
      </c>
      <c r="N873" s="2">
        <v>219693</v>
      </c>
      <c r="O873" s="2" t="str">
        <f>IF(TBL_Employees[[#This Row],[ Annual Salary]]&lt;70000,"Low Income",IF(AND(TBL_Employees[[#This Row],[ Annual Salary]]&gt;=70000,TBL_Employees[[#This Row],[ Annual Salary]]&lt;=140000),"Middle Income","High Income" ))</f>
        <v>High Income</v>
      </c>
      <c r="P873" s="3">
        <v>0.3</v>
      </c>
      <c r="Q873" s="13">
        <f>TBL_Employees[[#This Row],[Bonus %]]*TBL_Employees[[#This Row],[ Annual Salary]]</f>
        <v>65907.899999999994</v>
      </c>
      <c r="R873" t="s">
        <v>18</v>
      </c>
      <c r="S873" t="s">
        <v>24</v>
      </c>
      <c r="T873" s="1" t="s">
        <v>20</v>
      </c>
      <c r="U873" t="str">
        <f>IF(TBL_Employees[[#This Row],[Exit Date]]="","Employed","Resign")</f>
        <v>Employed</v>
      </c>
    </row>
    <row r="874" spans="1:21" x14ac:dyDescent="0.35">
      <c r="A874" t="s">
        <v>227</v>
      </c>
      <c r="B874" t="s">
        <v>587</v>
      </c>
      <c r="C874" t="s">
        <v>48</v>
      </c>
      <c r="D874" t="s">
        <v>49</v>
      </c>
      <c r="E874" t="s">
        <v>31</v>
      </c>
      <c r="F874" t="s">
        <v>16</v>
      </c>
      <c r="G874" t="s">
        <v>23</v>
      </c>
      <c r="H874">
        <v>41</v>
      </c>
      <c r="I874" s="1">
        <v>38398</v>
      </c>
      <c r="J874" s="9">
        <f>DAY(TBL_Employees[[#This Row],[Hire Date]])</f>
        <v>15</v>
      </c>
      <c r="K874" s="9">
        <f>MONTH(TBL_Employees[[#This Row],[Hire Date]])</f>
        <v>2</v>
      </c>
      <c r="L874" s="9" t="str">
        <f>UPPER(TEXT(DATE(2025,TBL_Employees[[#This Row],[Month]],1), "mmm"))</f>
        <v>FEB</v>
      </c>
      <c r="M874" s="11">
        <f>YEAR(TBL_Employees[[#This Row],[Hire Date]])</f>
        <v>2005</v>
      </c>
      <c r="N874" s="2">
        <v>95372</v>
      </c>
      <c r="O874" s="2" t="str">
        <f>IF(TBL_Employees[[#This Row],[ Annual Salary]]&lt;70000,"Low Income",IF(AND(TBL_Employees[[#This Row],[ Annual Salary]]&gt;=70000,TBL_Employees[[#This Row],[ Annual Salary]]&lt;=140000),"Middle Income","High Income" ))</f>
        <v>Middle Income</v>
      </c>
      <c r="P874" s="3">
        <v>0</v>
      </c>
      <c r="Q874" s="13">
        <f>TBL_Employees[[#This Row],[Bonus %]]*TBL_Employees[[#This Row],[ Annual Salary]]</f>
        <v>0</v>
      </c>
      <c r="R874" t="s">
        <v>32</v>
      </c>
      <c r="S874" t="s">
        <v>73</v>
      </c>
      <c r="T874" s="1" t="s">
        <v>20</v>
      </c>
      <c r="U874" t="str">
        <f>IF(TBL_Employees[[#This Row],[Exit Date]]="","Employed","Resign")</f>
        <v>Employed</v>
      </c>
    </row>
    <row r="875" spans="1:21" x14ac:dyDescent="0.35">
      <c r="A875" t="s">
        <v>235</v>
      </c>
      <c r="B875" t="s">
        <v>592</v>
      </c>
      <c r="C875" t="s">
        <v>39</v>
      </c>
      <c r="D875" t="s">
        <v>49</v>
      </c>
      <c r="E875" t="s">
        <v>15</v>
      </c>
      <c r="F875" t="s">
        <v>16</v>
      </c>
      <c r="G875" t="s">
        <v>23</v>
      </c>
      <c r="H875">
        <v>41</v>
      </c>
      <c r="I875" s="1">
        <v>43322</v>
      </c>
      <c r="J875" s="9">
        <f>DAY(TBL_Employees[[#This Row],[Hire Date]])</f>
        <v>10</v>
      </c>
      <c r="K875" s="9">
        <f>MONTH(TBL_Employees[[#This Row],[Hire Date]])</f>
        <v>8</v>
      </c>
      <c r="L875" s="9" t="str">
        <f>UPPER(TEXT(DATE(2025,TBL_Employees[[#This Row],[Month]],1), "mmm"))</f>
        <v>AUG</v>
      </c>
      <c r="M875" s="11">
        <f>YEAR(TBL_Employees[[#This Row],[Hire Date]])</f>
        <v>2018</v>
      </c>
      <c r="N875" s="2">
        <v>171173</v>
      </c>
      <c r="O875" s="2" t="str">
        <f>IF(TBL_Employees[[#This Row],[ Annual Salary]]&lt;70000,"Low Income",IF(AND(TBL_Employees[[#This Row],[ Annual Salary]]&gt;=70000,TBL_Employees[[#This Row],[ Annual Salary]]&lt;=140000),"Middle Income","High Income" ))</f>
        <v>High Income</v>
      </c>
      <c r="P875" s="3">
        <v>0.21</v>
      </c>
      <c r="Q875" s="13">
        <f>TBL_Employees[[#This Row],[Bonus %]]*TBL_Employees[[#This Row],[ Annual Salary]]</f>
        <v>35946.33</v>
      </c>
      <c r="R875" t="s">
        <v>18</v>
      </c>
      <c r="S875" t="s">
        <v>28</v>
      </c>
      <c r="T875" s="1" t="s">
        <v>20</v>
      </c>
      <c r="U875" t="str">
        <f>IF(TBL_Employees[[#This Row],[Exit Date]]="","Employed","Resign")</f>
        <v>Employed</v>
      </c>
    </row>
    <row r="876" spans="1:21" x14ac:dyDescent="0.35">
      <c r="A876" t="s">
        <v>593</v>
      </c>
      <c r="B876" t="s">
        <v>594</v>
      </c>
      <c r="C876" t="s">
        <v>13</v>
      </c>
      <c r="D876" t="s">
        <v>49</v>
      </c>
      <c r="E876" t="s">
        <v>31</v>
      </c>
      <c r="F876" t="s">
        <v>27</v>
      </c>
      <c r="G876" t="s">
        <v>50</v>
      </c>
      <c r="H876">
        <v>61</v>
      </c>
      <c r="I876" s="1">
        <v>43732</v>
      </c>
      <c r="J876" s="9">
        <f>DAY(TBL_Employees[[#This Row],[Hire Date]])</f>
        <v>24</v>
      </c>
      <c r="K876" s="9">
        <f>MONTH(TBL_Employees[[#This Row],[Hire Date]])</f>
        <v>9</v>
      </c>
      <c r="L876" s="9" t="str">
        <f>UPPER(TEXT(DATE(2025,TBL_Employees[[#This Row],[Month]],1), "mmm"))</f>
        <v>SEP</v>
      </c>
      <c r="M876" s="11">
        <f>YEAR(TBL_Employees[[#This Row],[Hire Date]])</f>
        <v>2019</v>
      </c>
      <c r="N876" s="2">
        <v>201464</v>
      </c>
      <c r="O876" s="2" t="str">
        <f>IF(TBL_Employees[[#This Row],[ Annual Salary]]&lt;70000,"Low Income",IF(AND(TBL_Employees[[#This Row],[ Annual Salary]]&gt;=70000,TBL_Employees[[#This Row],[ Annual Salary]]&lt;=140000),"Middle Income","High Income" ))</f>
        <v>High Income</v>
      </c>
      <c r="P876" s="3">
        <v>0.37</v>
      </c>
      <c r="Q876" s="13">
        <f>TBL_Employees[[#This Row],[Bonus %]]*TBL_Employees[[#This Row],[ Annual Salary]]</f>
        <v>74541.679999999993</v>
      </c>
      <c r="R876" t="s">
        <v>18</v>
      </c>
      <c r="S876" t="s">
        <v>19</v>
      </c>
      <c r="T876" s="1" t="s">
        <v>20</v>
      </c>
      <c r="U876" t="str">
        <f>IF(TBL_Employees[[#This Row],[Exit Date]]="","Employed","Resign")</f>
        <v>Employed</v>
      </c>
    </row>
    <row r="877" spans="1:21" x14ac:dyDescent="0.35">
      <c r="A877" t="s">
        <v>625</v>
      </c>
      <c r="B877" t="s">
        <v>626</v>
      </c>
      <c r="C877" t="s">
        <v>67</v>
      </c>
      <c r="D877" t="s">
        <v>49</v>
      </c>
      <c r="E877" t="s">
        <v>15</v>
      </c>
      <c r="F877" t="s">
        <v>16</v>
      </c>
      <c r="G877" t="s">
        <v>23</v>
      </c>
      <c r="H877">
        <v>30</v>
      </c>
      <c r="I877" s="1">
        <v>44241</v>
      </c>
      <c r="J877" s="9">
        <f>DAY(TBL_Employees[[#This Row],[Hire Date]])</f>
        <v>14</v>
      </c>
      <c r="K877" s="9">
        <f>MONTH(TBL_Employees[[#This Row],[Hire Date]])</f>
        <v>2</v>
      </c>
      <c r="L877" s="9" t="str">
        <f>UPPER(TEXT(DATE(2025,TBL_Employees[[#This Row],[Month]],1), "mmm"))</f>
        <v>FEB</v>
      </c>
      <c r="M877" s="11">
        <f>YEAR(TBL_Employees[[#This Row],[Hire Date]])</f>
        <v>2021</v>
      </c>
      <c r="N877" s="2">
        <v>48340</v>
      </c>
      <c r="O877" s="2" t="str">
        <f>IF(TBL_Employees[[#This Row],[ Annual Salary]]&lt;70000,"Low Income",IF(AND(TBL_Employees[[#This Row],[ Annual Salary]]&gt;=70000,TBL_Employees[[#This Row],[ Annual Salary]]&lt;=140000),"Middle Income","High Income" ))</f>
        <v>Low Income</v>
      </c>
      <c r="P877" s="3">
        <v>0</v>
      </c>
      <c r="Q877" s="13">
        <f>TBL_Employees[[#This Row],[Bonus %]]*TBL_Employees[[#This Row],[ Annual Salary]]</f>
        <v>0</v>
      </c>
      <c r="R877" t="s">
        <v>32</v>
      </c>
      <c r="S877" t="s">
        <v>59</v>
      </c>
      <c r="T877" s="1" t="s">
        <v>20</v>
      </c>
      <c r="U877" t="str">
        <f>IF(TBL_Employees[[#This Row],[Exit Date]]="","Employed","Resign")</f>
        <v>Employed</v>
      </c>
    </row>
    <row r="878" spans="1:21" x14ac:dyDescent="0.35">
      <c r="A878" t="s">
        <v>378</v>
      </c>
      <c r="B878" t="s">
        <v>632</v>
      </c>
      <c r="C878" t="s">
        <v>13</v>
      </c>
      <c r="D878" t="s">
        <v>49</v>
      </c>
      <c r="E878" t="s">
        <v>15</v>
      </c>
      <c r="F878" t="s">
        <v>27</v>
      </c>
      <c r="G878" t="s">
        <v>50</v>
      </c>
      <c r="H878">
        <v>39</v>
      </c>
      <c r="I878" s="1">
        <v>40778</v>
      </c>
      <c r="J878" s="9">
        <f>DAY(TBL_Employees[[#This Row],[Hire Date]])</f>
        <v>23</v>
      </c>
      <c r="K878" s="9">
        <f>MONTH(TBL_Employees[[#This Row],[Hire Date]])</f>
        <v>8</v>
      </c>
      <c r="L878" s="9" t="str">
        <f>UPPER(TEXT(DATE(2025,TBL_Employees[[#This Row],[Month]],1), "mmm"))</f>
        <v>AUG</v>
      </c>
      <c r="M878" s="11">
        <f>YEAR(TBL_Employees[[#This Row],[Hire Date]])</f>
        <v>2011</v>
      </c>
      <c r="N878" s="2">
        <v>249506</v>
      </c>
      <c r="O878" s="2" t="str">
        <f>IF(TBL_Employees[[#This Row],[ Annual Salary]]&lt;70000,"Low Income",IF(AND(TBL_Employees[[#This Row],[ Annual Salary]]&gt;=70000,TBL_Employees[[#This Row],[ Annual Salary]]&lt;=140000),"Middle Income","High Income" ))</f>
        <v>High Income</v>
      </c>
      <c r="P878" s="3">
        <v>0.3</v>
      </c>
      <c r="Q878" s="13">
        <f>TBL_Employees[[#This Row],[Bonus %]]*TBL_Employees[[#This Row],[ Annual Salary]]</f>
        <v>74851.8</v>
      </c>
      <c r="R878" t="s">
        <v>51</v>
      </c>
      <c r="S878" t="s">
        <v>65</v>
      </c>
      <c r="T878" s="1" t="s">
        <v>20</v>
      </c>
      <c r="U878" t="str">
        <f>IF(TBL_Employees[[#This Row],[Exit Date]]="","Employed","Resign")</f>
        <v>Employed</v>
      </c>
    </row>
    <row r="879" spans="1:21" x14ac:dyDescent="0.35">
      <c r="A879" t="s">
        <v>646</v>
      </c>
      <c r="B879" t="s">
        <v>647</v>
      </c>
      <c r="C879" t="s">
        <v>60</v>
      </c>
      <c r="D879" t="s">
        <v>49</v>
      </c>
      <c r="E879" t="s">
        <v>31</v>
      </c>
      <c r="F879" t="s">
        <v>16</v>
      </c>
      <c r="G879" t="s">
        <v>17</v>
      </c>
      <c r="H879">
        <v>46</v>
      </c>
      <c r="I879" s="1">
        <v>41473</v>
      </c>
      <c r="J879" s="9">
        <f>DAY(TBL_Employees[[#This Row],[Hire Date]])</f>
        <v>18</v>
      </c>
      <c r="K879" s="9">
        <f>MONTH(TBL_Employees[[#This Row],[Hire Date]])</f>
        <v>7</v>
      </c>
      <c r="L879" s="9" t="str">
        <f>UPPER(TEXT(DATE(2025,TBL_Employees[[#This Row],[Month]],1), "mmm"))</f>
        <v>JUL</v>
      </c>
      <c r="M879" s="11">
        <f>YEAR(TBL_Employees[[#This Row],[Hire Date]])</f>
        <v>2013</v>
      </c>
      <c r="N879" s="2">
        <v>149712</v>
      </c>
      <c r="O879" s="2" t="str">
        <f>IF(TBL_Employees[[#This Row],[ Annual Salary]]&lt;70000,"Low Income",IF(AND(TBL_Employees[[#This Row],[ Annual Salary]]&gt;=70000,TBL_Employees[[#This Row],[ Annual Salary]]&lt;=140000),"Middle Income","High Income" ))</f>
        <v>High Income</v>
      </c>
      <c r="P879" s="3">
        <v>0.14000000000000001</v>
      </c>
      <c r="Q879" s="13">
        <f>TBL_Employees[[#This Row],[Bonus %]]*TBL_Employees[[#This Row],[ Annual Salary]]</f>
        <v>20959.68</v>
      </c>
      <c r="R879" t="s">
        <v>18</v>
      </c>
      <c r="S879" t="s">
        <v>28</v>
      </c>
      <c r="T879" s="1" t="s">
        <v>20</v>
      </c>
      <c r="U879" t="str">
        <f>IF(TBL_Employees[[#This Row],[Exit Date]]="","Employed","Resign")</f>
        <v>Employed</v>
      </c>
    </row>
    <row r="880" spans="1:21" x14ac:dyDescent="0.35">
      <c r="A880" t="s">
        <v>653</v>
      </c>
      <c r="B880" t="s">
        <v>654</v>
      </c>
      <c r="C880" t="s">
        <v>41</v>
      </c>
      <c r="D880" t="s">
        <v>49</v>
      </c>
      <c r="E880" t="s">
        <v>43</v>
      </c>
      <c r="F880" t="s">
        <v>16</v>
      </c>
      <c r="G880" t="s">
        <v>17</v>
      </c>
      <c r="H880">
        <v>49</v>
      </c>
      <c r="I880" s="1">
        <v>35200</v>
      </c>
      <c r="J880" s="9">
        <f>DAY(TBL_Employees[[#This Row],[Hire Date]])</f>
        <v>15</v>
      </c>
      <c r="K880" s="9">
        <f>MONTH(TBL_Employees[[#This Row],[Hire Date]])</f>
        <v>5</v>
      </c>
      <c r="L880" s="9" t="str">
        <f>UPPER(TEXT(DATE(2025,TBL_Employees[[#This Row],[Month]],1), "mmm"))</f>
        <v>MAY</v>
      </c>
      <c r="M880" s="11">
        <f>YEAR(TBL_Employees[[#This Row],[Hire Date]])</f>
        <v>1996</v>
      </c>
      <c r="N880" s="2">
        <v>86658</v>
      </c>
      <c r="O880" s="2" t="str">
        <f>IF(TBL_Employees[[#This Row],[ Annual Salary]]&lt;70000,"Low Income",IF(AND(TBL_Employees[[#This Row],[ Annual Salary]]&gt;=70000,TBL_Employees[[#This Row],[ Annual Salary]]&lt;=140000),"Middle Income","High Income" ))</f>
        <v>Middle Income</v>
      </c>
      <c r="P880" s="3">
        <v>0</v>
      </c>
      <c r="Q880" s="13">
        <f>TBL_Employees[[#This Row],[Bonus %]]*TBL_Employees[[#This Row],[ Annual Salary]]</f>
        <v>0</v>
      </c>
      <c r="R880" t="s">
        <v>18</v>
      </c>
      <c r="S880" t="s">
        <v>38</v>
      </c>
      <c r="T880" s="1" t="s">
        <v>20</v>
      </c>
      <c r="U880" t="str">
        <f>IF(TBL_Employees[[#This Row],[Exit Date]]="","Employed","Resign")</f>
        <v>Employed</v>
      </c>
    </row>
    <row r="881" spans="1:21" x14ac:dyDescent="0.35">
      <c r="A881" t="s">
        <v>671</v>
      </c>
      <c r="B881" t="s">
        <v>672</v>
      </c>
      <c r="C881" t="s">
        <v>41</v>
      </c>
      <c r="D881" t="s">
        <v>49</v>
      </c>
      <c r="E881" t="s">
        <v>43</v>
      </c>
      <c r="F881" t="s">
        <v>27</v>
      </c>
      <c r="G881" t="s">
        <v>50</v>
      </c>
      <c r="H881">
        <v>61</v>
      </c>
      <c r="I881" s="1">
        <v>42858</v>
      </c>
      <c r="J881" s="9">
        <f>DAY(TBL_Employees[[#This Row],[Hire Date]])</f>
        <v>3</v>
      </c>
      <c r="K881" s="9">
        <f>MONTH(TBL_Employees[[#This Row],[Hire Date]])</f>
        <v>5</v>
      </c>
      <c r="L881" s="9" t="str">
        <f>UPPER(TEXT(DATE(2025,TBL_Employees[[#This Row],[Month]],1), "mmm"))</f>
        <v>MAY</v>
      </c>
      <c r="M881" s="11">
        <f>YEAR(TBL_Employees[[#This Row],[Hire Date]])</f>
        <v>2017</v>
      </c>
      <c r="N881" s="2">
        <v>90855</v>
      </c>
      <c r="O881" s="2" t="str">
        <f>IF(TBL_Employees[[#This Row],[ Annual Salary]]&lt;70000,"Low Income",IF(AND(TBL_Employees[[#This Row],[ Annual Salary]]&gt;=70000,TBL_Employees[[#This Row],[ Annual Salary]]&lt;=140000),"Middle Income","High Income" ))</f>
        <v>Middle Income</v>
      </c>
      <c r="P881" s="3">
        <v>0</v>
      </c>
      <c r="Q881" s="13">
        <f>TBL_Employees[[#This Row],[Bonus %]]*TBL_Employees[[#This Row],[ Annual Salary]]</f>
        <v>0</v>
      </c>
      <c r="R881" t="s">
        <v>51</v>
      </c>
      <c r="S881" t="s">
        <v>52</v>
      </c>
      <c r="T881" s="1" t="s">
        <v>20</v>
      </c>
      <c r="U881" t="str">
        <f>IF(TBL_Employees[[#This Row],[Exit Date]]="","Employed","Resign")</f>
        <v>Employed</v>
      </c>
    </row>
    <row r="882" spans="1:21" x14ac:dyDescent="0.35">
      <c r="A882" t="s">
        <v>116</v>
      </c>
      <c r="B882" t="s">
        <v>679</v>
      </c>
      <c r="C882" t="s">
        <v>48</v>
      </c>
      <c r="D882" t="s">
        <v>49</v>
      </c>
      <c r="E882" t="s">
        <v>15</v>
      </c>
      <c r="F882" t="s">
        <v>16</v>
      </c>
      <c r="G882" t="s">
        <v>17</v>
      </c>
      <c r="H882">
        <v>30</v>
      </c>
      <c r="I882" s="1">
        <v>42722</v>
      </c>
      <c r="J882" s="9">
        <f>DAY(TBL_Employees[[#This Row],[Hire Date]])</f>
        <v>18</v>
      </c>
      <c r="K882" s="9">
        <f>MONTH(TBL_Employees[[#This Row],[Hire Date]])</f>
        <v>12</v>
      </c>
      <c r="L882" s="9" t="str">
        <f>UPPER(TEXT(DATE(2025,TBL_Employees[[#This Row],[Month]],1), "mmm"))</f>
        <v>DEC</v>
      </c>
      <c r="M882" s="11">
        <f>YEAR(TBL_Employees[[#This Row],[Hire Date]])</f>
        <v>2016</v>
      </c>
      <c r="N882" s="2">
        <v>89458</v>
      </c>
      <c r="O882" s="2" t="str">
        <f>IF(TBL_Employees[[#This Row],[ Annual Salary]]&lt;70000,"Low Income",IF(AND(TBL_Employees[[#This Row],[ Annual Salary]]&gt;=70000,TBL_Employees[[#This Row],[ Annual Salary]]&lt;=140000),"Middle Income","High Income" ))</f>
        <v>Middle Income</v>
      </c>
      <c r="P882" s="3">
        <v>0</v>
      </c>
      <c r="Q882" s="13">
        <f>TBL_Employees[[#This Row],[Bonus %]]*TBL_Employees[[#This Row],[ Annual Salary]]</f>
        <v>0</v>
      </c>
      <c r="R882" t="s">
        <v>18</v>
      </c>
      <c r="S882" t="s">
        <v>24</v>
      </c>
      <c r="T882" s="1" t="s">
        <v>20</v>
      </c>
      <c r="U882" t="str">
        <f>IF(TBL_Employees[[#This Row],[Exit Date]]="","Employed","Resign")</f>
        <v>Employed</v>
      </c>
    </row>
    <row r="883" spans="1:21" x14ac:dyDescent="0.35">
      <c r="A883" t="s">
        <v>186</v>
      </c>
      <c r="B883" t="s">
        <v>514</v>
      </c>
      <c r="C883" t="s">
        <v>60</v>
      </c>
      <c r="D883" t="s">
        <v>49</v>
      </c>
      <c r="E883" t="s">
        <v>15</v>
      </c>
      <c r="F883" t="s">
        <v>16</v>
      </c>
      <c r="G883" t="s">
        <v>17</v>
      </c>
      <c r="H883">
        <v>62</v>
      </c>
      <c r="I883" s="1">
        <v>36374</v>
      </c>
      <c r="J883" s="9">
        <f>DAY(TBL_Employees[[#This Row],[Hire Date]])</f>
        <v>2</v>
      </c>
      <c r="K883" s="9">
        <f>MONTH(TBL_Employees[[#This Row],[Hire Date]])</f>
        <v>8</v>
      </c>
      <c r="L883" s="9" t="str">
        <f>UPPER(TEXT(DATE(2025,TBL_Employees[[#This Row],[Month]],1), "mmm"))</f>
        <v>AUG</v>
      </c>
      <c r="M883" s="11">
        <f>YEAR(TBL_Employees[[#This Row],[Hire Date]])</f>
        <v>1999</v>
      </c>
      <c r="N883" s="2">
        <v>137995</v>
      </c>
      <c r="O883" s="2" t="str">
        <f>IF(TBL_Employees[[#This Row],[ Annual Salary]]&lt;70000,"Low Income",IF(AND(TBL_Employees[[#This Row],[ Annual Salary]]&gt;=70000,TBL_Employees[[#This Row],[ Annual Salary]]&lt;=140000),"Middle Income","High Income" ))</f>
        <v>Middle Income</v>
      </c>
      <c r="P883" s="3">
        <v>0.14000000000000001</v>
      </c>
      <c r="Q883" s="13">
        <f>TBL_Employees[[#This Row],[Bonus %]]*TBL_Employees[[#This Row],[ Annual Salary]]</f>
        <v>19319.300000000003</v>
      </c>
      <c r="R883" t="s">
        <v>18</v>
      </c>
      <c r="S883" t="s">
        <v>24</v>
      </c>
      <c r="T883" s="1" t="s">
        <v>20</v>
      </c>
      <c r="U883" t="str">
        <f>IF(TBL_Employees[[#This Row],[Exit Date]]="","Employed","Resign")</f>
        <v>Employed</v>
      </c>
    </row>
    <row r="884" spans="1:21" x14ac:dyDescent="0.35">
      <c r="A884" t="s">
        <v>713</v>
      </c>
      <c r="B884" t="s">
        <v>714</v>
      </c>
      <c r="C884" t="s">
        <v>60</v>
      </c>
      <c r="D884" t="s">
        <v>49</v>
      </c>
      <c r="E884" t="s">
        <v>43</v>
      </c>
      <c r="F884" t="s">
        <v>27</v>
      </c>
      <c r="G884" t="s">
        <v>17</v>
      </c>
      <c r="H884">
        <v>50</v>
      </c>
      <c r="I884" s="1">
        <v>37705</v>
      </c>
      <c r="J884" s="9">
        <f>DAY(TBL_Employees[[#This Row],[Hire Date]])</f>
        <v>25</v>
      </c>
      <c r="K884" s="9">
        <f>MONTH(TBL_Employees[[#This Row],[Hire Date]])</f>
        <v>3</v>
      </c>
      <c r="L884" s="9" t="str">
        <f>UPPER(TEXT(DATE(2025,TBL_Employees[[#This Row],[Month]],1), "mmm"))</f>
        <v>MAR</v>
      </c>
      <c r="M884" s="11">
        <f>YEAR(TBL_Employees[[#This Row],[Hire Date]])</f>
        <v>2003</v>
      </c>
      <c r="N884" s="2">
        <v>123405</v>
      </c>
      <c r="O884" s="2" t="str">
        <f>IF(TBL_Employees[[#This Row],[ Annual Salary]]&lt;70000,"Low Income",IF(AND(TBL_Employees[[#This Row],[ Annual Salary]]&gt;=70000,TBL_Employees[[#This Row],[ Annual Salary]]&lt;=140000),"Middle Income","High Income" ))</f>
        <v>Middle Income</v>
      </c>
      <c r="P884" s="3">
        <v>0.13</v>
      </c>
      <c r="Q884" s="13">
        <f>TBL_Employees[[#This Row],[Bonus %]]*TBL_Employees[[#This Row],[ Annual Salary]]</f>
        <v>16042.650000000001</v>
      </c>
      <c r="R884" t="s">
        <v>18</v>
      </c>
      <c r="S884" t="s">
        <v>28</v>
      </c>
      <c r="T884" s="1" t="s">
        <v>20</v>
      </c>
      <c r="U884" t="str">
        <f>IF(TBL_Employees[[#This Row],[Exit Date]]="","Employed","Resign")</f>
        <v>Employed</v>
      </c>
    </row>
    <row r="885" spans="1:21" x14ac:dyDescent="0.35">
      <c r="A885" t="s">
        <v>715</v>
      </c>
      <c r="B885" t="s">
        <v>347</v>
      </c>
      <c r="C885" t="s">
        <v>93</v>
      </c>
      <c r="D885" t="s">
        <v>49</v>
      </c>
      <c r="E885" t="s">
        <v>35</v>
      </c>
      <c r="F885" t="s">
        <v>16</v>
      </c>
      <c r="G885" t="s">
        <v>23</v>
      </c>
      <c r="H885">
        <v>46</v>
      </c>
      <c r="I885" s="1">
        <v>38066</v>
      </c>
      <c r="J885" s="9">
        <f>DAY(TBL_Employees[[#This Row],[Hire Date]])</f>
        <v>20</v>
      </c>
      <c r="K885" s="9">
        <f>MONTH(TBL_Employees[[#This Row],[Hire Date]])</f>
        <v>3</v>
      </c>
      <c r="L885" s="9" t="str">
        <f>UPPER(TEXT(DATE(2025,TBL_Employees[[#This Row],[Month]],1), "mmm"))</f>
        <v>MAR</v>
      </c>
      <c r="M885" s="11">
        <f>YEAR(TBL_Employees[[#This Row],[Hire Date]])</f>
        <v>2004</v>
      </c>
      <c r="N885" s="2">
        <v>73004</v>
      </c>
      <c r="O885" s="2" t="str">
        <f>IF(TBL_Employees[[#This Row],[ Annual Salary]]&lt;70000,"Low Income",IF(AND(TBL_Employees[[#This Row],[ Annual Salary]]&gt;=70000,TBL_Employees[[#This Row],[ Annual Salary]]&lt;=140000),"Middle Income","High Income" ))</f>
        <v>Middle Income</v>
      </c>
      <c r="P885" s="3">
        <v>0</v>
      </c>
      <c r="Q885" s="13">
        <f>TBL_Employees[[#This Row],[Bonus %]]*TBL_Employees[[#This Row],[ Annual Salary]]</f>
        <v>0</v>
      </c>
      <c r="R885" t="s">
        <v>32</v>
      </c>
      <c r="S885" t="s">
        <v>59</v>
      </c>
      <c r="T885" s="1" t="s">
        <v>20</v>
      </c>
      <c r="U885" t="str">
        <f>IF(TBL_Employees[[#This Row],[Exit Date]]="","Employed","Resign")</f>
        <v>Employed</v>
      </c>
    </row>
    <row r="886" spans="1:21" x14ac:dyDescent="0.35">
      <c r="A886" t="s">
        <v>184</v>
      </c>
      <c r="B886" t="s">
        <v>718</v>
      </c>
      <c r="C886" t="s">
        <v>39</v>
      </c>
      <c r="D886" t="s">
        <v>49</v>
      </c>
      <c r="E886" t="s">
        <v>31</v>
      </c>
      <c r="F886" t="s">
        <v>16</v>
      </c>
      <c r="G886" t="s">
        <v>50</v>
      </c>
      <c r="H886">
        <v>49</v>
      </c>
      <c r="I886" s="1">
        <v>35887</v>
      </c>
      <c r="J886" s="9">
        <f>DAY(TBL_Employees[[#This Row],[Hire Date]])</f>
        <v>2</v>
      </c>
      <c r="K886" s="9">
        <f>MONTH(TBL_Employees[[#This Row],[Hire Date]])</f>
        <v>4</v>
      </c>
      <c r="L886" s="9" t="str">
        <f>UPPER(TEXT(DATE(2025,TBL_Employees[[#This Row],[Month]],1), "mmm"))</f>
        <v>APR</v>
      </c>
      <c r="M886" s="11">
        <f>YEAR(TBL_Employees[[#This Row],[Hire Date]])</f>
        <v>1998</v>
      </c>
      <c r="N886" s="2">
        <v>160832</v>
      </c>
      <c r="O886" s="2" t="str">
        <f>IF(TBL_Employees[[#This Row],[ Annual Salary]]&lt;70000,"Low Income",IF(AND(TBL_Employees[[#This Row],[ Annual Salary]]&gt;=70000,TBL_Employees[[#This Row],[ Annual Salary]]&lt;=140000),"Middle Income","High Income" ))</f>
        <v>High Income</v>
      </c>
      <c r="P886" s="3">
        <v>0.3</v>
      </c>
      <c r="Q886" s="13">
        <f>TBL_Employees[[#This Row],[Bonus %]]*TBL_Employees[[#This Row],[ Annual Salary]]</f>
        <v>48249.599999999999</v>
      </c>
      <c r="R886" t="s">
        <v>18</v>
      </c>
      <c r="S886" t="s">
        <v>38</v>
      </c>
      <c r="T886" s="1" t="s">
        <v>20</v>
      </c>
      <c r="U886" t="str">
        <f>IF(TBL_Employees[[#This Row],[Exit Date]]="","Employed","Resign")</f>
        <v>Employed</v>
      </c>
    </row>
    <row r="887" spans="1:21" x14ac:dyDescent="0.35">
      <c r="A887" t="s">
        <v>721</v>
      </c>
      <c r="B887" t="s">
        <v>722</v>
      </c>
      <c r="C887" t="s">
        <v>61</v>
      </c>
      <c r="D887" t="s">
        <v>49</v>
      </c>
      <c r="E887" t="s">
        <v>31</v>
      </c>
      <c r="F887" t="s">
        <v>27</v>
      </c>
      <c r="G887" t="s">
        <v>23</v>
      </c>
      <c r="H887">
        <v>28</v>
      </c>
      <c r="I887" s="1">
        <v>44274</v>
      </c>
      <c r="J887" s="9">
        <f>DAY(TBL_Employees[[#This Row],[Hire Date]])</f>
        <v>19</v>
      </c>
      <c r="K887" s="9">
        <f>MONTH(TBL_Employees[[#This Row],[Hire Date]])</f>
        <v>3</v>
      </c>
      <c r="L887" s="9" t="str">
        <f>UPPER(TEXT(DATE(2025,TBL_Employees[[#This Row],[Month]],1), "mmm"))</f>
        <v>MAR</v>
      </c>
      <c r="M887" s="11">
        <f>YEAR(TBL_Employees[[#This Row],[Hire Date]])</f>
        <v>2021</v>
      </c>
      <c r="N887" s="2">
        <v>127543</v>
      </c>
      <c r="O887" s="2" t="str">
        <f>IF(TBL_Employees[[#This Row],[ Annual Salary]]&lt;70000,"Low Income",IF(AND(TBL_Employees[[#This Row],[ Annual Salary]]&gt;=70000,TBL_Employees[[#This Row],[ Annual Salary]]&lt;=140000),"Middle Income","High Income" ))</f>
        <v>Middle Income</v>
      </c>
      <c r="P887" s="3">
        <v>0.06</v>
      </c>
      <c r="Q887" s="13">
        <f>TBL_Employees[[#This Row],[Bonus %]]*TBL_Employees[[#This Row],[ Annual Salary]]</f>
        <v>7652.58</v>
      </c>
      <c r="R887" t="s">
        <v>32</v>
      </c>
      <c r="S887" t="s">
        <v>73</v>
      </c>
      <c r="T887" s="1" t="s">
        <v>20</v>
      </c>
      <c r="U887" t="str">
        <f>IF(TBL_Employees[[#This Row],[Exit Date]]="","Employed","Resign")</f>
        <v>Employed</v>
      </c>
    </row>
    <row r="888" spans="1:21" x14ac:dyDescent="0.35">
      <c r="A888" t="s">
        <v>188</v>
      </c>
      <c r="B888" t="s">
        <v>725</v>
      </c>
      <c r="C888" t="s">
        <v>13</v>
      </c>
      <c r="D888" t="s">
        <v>49</v>
      </c>
      <c r="E888" t="s">
        <v>35</v>
      </c>
      <c r="F888" t="s">
        <v>16</v>
      </c>
      <c r="G888" t="s">
        <v>23</v>
      </c>
      <c r="H888">
        <v>36</v>
      </c>
      <c r="I888" s="1">
        <v>41692</v>
      </c>
      <c r="J888" s="9">
        <f>DAY(TBL_Employees[[#This Row],[Hire Date]])</f>
        <v>22</v>
      </c>
      <c r="K888" s="9">
        <f>MONTH(TBL_Employees[[#This Row],[Hire Date]])</f>
        <v>2</v>
      </c>
      <c r="L888" s="9" t="str">
        <f>UPPER(TEXT(DATE(2025,TBL_Employees[[#This Row],[Month]],1), "mmm"))</f>
        <v>FEB</v>
      </c>
      <c r="M888" s="11">
        <f>YEAR(TBL_Employees[[#This Row],[Hire Date]])</f>
        <v>2014</v>
      </c>
      <c r="N888" s="2">
        <v>218530</v>
      </c>
      <c r="O888" s="2" t="str">
        <f>IF(TBL_Employees[[#This Row],[ Annual Salary]]&lt;70000,"Low Income",IF(AND(TBL_Employees[[#This Row],[ Annual Salary]]&gt;=70000,TBL_Employees[[#This Row],[ Annual Salary]]&lt;=140000),"Middle Income","High Income" ))</f>
        <v>High Income</v>
      </c>
      <c r="P888" s="3">
        <v>0.3</v>
      </c>
      <c r="Q888" s="13">
        <f>TBL_Employees[[#This Row],[Bonus %]]*TBL_Employees[[#This Row],[ Annual Salary]]</f>
        <v>65559</v>
      </c>
      <c r="R888" t="s">
        <v>32</v>
      </c>
      <c r="S888" t="s">
        <v>73</v>
      </c>
      <c r="T888" s="1" t="s">
        <v>20</v>
      </c>
      <c r="U888" t="str">
        <f>IF(TBL_Employees[[#This Row],[Exit Date]]="","Employed","Resign")</f>
        <v>Employed</v>
      </c>
    </row>
    <row r="889" spans="1:21" x14ac:dyDescent="0.35">
      <c r="A889" t="s">
        <v>183</v>
      </c>
      <c r="B889" t="s">
        <v>731</v>
      </c>
      <c r="C889" t="s">
        <v>67</v>
      </c>
      <c r="D889" t="s">
        <v>49</v>
      </c>
      <c r="E889" t="s">
        <v>31</v>
      </c>
      <c r="F889" t="s">
        <v>16</v>
      </c>
      <c r="G889" t="s">
        <v>50</v>
      </c>
      <c r="H889">
        <v>47</v>
      </c>
      <c r="I889" s="1">
        <v>42164</v>
      </c>
      <c r="J889" s="9">
        <f>DAY(TBL_Employees[[#This Row],[Hire Date]])</f>
        <v>9</v>
      </c>
      <c r="K889" s="9">
        <f>MONTH(TBL_Employees[[#This Row],[Hire Date]])</f>
        <v>6</v>
      </c>
      <c r="L889" s="9" t="str">
        <f>UPPER(TEXT(DATE(2025,TBL_Employees[[#This Row],[Month]],1), "mmm"))</f>
        <v>JUN</v>
      </c>
      <c r="M889" s="11">
        <f>YEAR(TBL_Employees[[#This Row],[Hire Date]])</f>
        <v>2015</v>
      </c>
      <c r="N889" s="2">
        <v>41429</v>
      </c>
      <c r="O889" s="2" t="str">
        <f>IF(TBL_Employees[[#This Row],[ Annual Salary]]&lt;70000,"Low Income",IF(AND(TBL_Employees[[#This Row],[ Annual Salary]]&gt;=70000,TBL_Employees[[#This Row],[ Annual Salary]]&lt;=140000),"Middle Income","High Income" ))</f>
        <v>Low Income</v>
      </c>
      <c r="P889" s="3">
        <v>0</v>
      </c>
      <c r="Q889" s="13">
        <f>TBL_Employees[[#This Row],[Bonus %]]*TBL_Employees[[#This Row],[ Annual Salary]]</f>
        <v>0</v>
      </c>
      <c r="R889" t="s">
        <v>18</v>
      </c>
      <c r="S889" t="s">
        <v>62</v>
      </c>
      <c r="T889" s="1" t="s">
        <v>20</v>
      </c>
      <c r="U889" t="str">
        <f>IF(TBL_Employees[[#This Row],[Exit Date]]="","Employed","Resign")</f>
        <v>Employed</v>
      </c>
    </row>
    <row r="890" spans="1:21" x14ac:dyDescent="0.35">
      <c r="A890" t="s">
        <v>742</v>
      </c>
      <c r="B890" t="s">
        <v>743</v>
      </c>
      <c r="C890" t="s">
        <v>41</v>
      </c>
      <c r="D890" t="s">
        <v>49</v>
      </c>
      <c r="E890" t="s">
        <v>31</v>
      </c>
      <c r="F890" t="s">
        <v>27</v>
      </c>
      <c r="G890" t="s">
        <v>46</v>
      </c>
      <c r="H890">
        <v>36</v>
      </c>
      <c r="I890" s="1">
        <v>44556</v>
      </c>
      <c r="J890" s="9">
        <f>DAY(TBL_Employees[[#This Row],[Hire Date]])</f>
        <v>26</v>
      </c>
      <c r="K890" s="9">
        <f>MONTH(TBL_Employees[[#This Row],[Hire Date]])</f>
        <v>12</v>
      </c>
      <c r="L890" s="9" t="str">
        <f>UPPER(TEXT(DATE(2025,TBL_Employees[[#This Row],[Month]],1), "mmm"))</f>
        <v>DEC</v>
      </c>
      <c r="M890" s="11">
        <f>YEAR(TBL_Employees[[#This Row],[Hire Date]])</f>
        <v>2021</v>
      </c>
      <c r="N890" s="2">
        <v>75119</v>
      </c>
      <c r="O890" s="2" t="str">
        <f>IF(TBL_Employees[[#This Row],[ Annual Salary]]&lt;70000,"Low Income",IF(AND(TBL_Employees[[#This Row],[ Annual Salary]]&gt;=70000,TBL_Employees[[#This Row],[ Annual Salary]]&lt;=140000),"Middle Income","High Income" ))</f>
        <v>Middle Income</v>
      </c>
      <c r="P890" s="3">
        <v>0</v>
      </c>
      <c r="Q890" s="13">
        <f>TBL_Employees[[#This Row],[Bonus %]]*TBL_Employees[[#This Row],[ Annual Salary]]</f>
        <v>0</v>
      </c>
      <c r="R890" t="s">
        <v>18</v>
      </c>
      <c r="S890" t="s">
        <v>19</v>
      </c>
      <c r="T890" s="1" t="s">
        <v>20</v>
      </c>
      <c r="U890" t="str">
        <f>IF(TBL_Employees[[#This Row],[Exit Date]]="","Employed","Resign")</f>
        <v>Employed</v>
      </c>
    </row>
    <row r="891" spans="1:21" x14ac:dyDescent="0.35">
      <c r="A891" t="s">
        <v>745</v>
      </c>
      <c r="B891" t="s">
        <v>746</v>
      </c>
      <c r="C891" t="s">
        <v>93</v>
      </c>
      <c r="D891" t="s">
        <v>49</v>
      </c>
      <c r="E891" t="s">
        <v>43</v>
      </c>
      <c r="F891" t="s">
        <v>16</v>
      </c>
      <c r="G891" t="s">
        <v>50</v>
      </c>
      <c r="H891">
        <v>45</v>
      </c>
      <c r="I891" s="1">
        <v>41769</v>
      </c>
      <c r="J891" s="9">
        <f>DAY(TBL_Employees[[#This Row],[Hire Date]])</f>
        <v>10</v>
      </c>
      <c r="K891" s="9">
        <f>MONTH(TBL_Employees[[#This Row],[Hire Date]])</f>
        <v>5</v>
      </c>
      <c r="L891" s="9" t="str">
        <f>UPPER(TEXT(DATE(2025,TBL_Employees[[#This Row],[Month]],1), "mmm"))</f>
        <v>MAY</v>
      </c>
      <c r="M891" s="11">
        <f>YEAR(TBL_Employees[[#This Row],[Hire Date]])</f>
        <v>2014</v>
      </c>
      <c r="N891" s="2">
        <v>65047</v>
      </c>
      <c r="O891" s="2" t="str">
        <f>IF(TBL_Employees[[#This Row],[ Annual Salary]]&lt;70000,"Low Income",IF(AND(TBL_Employees[[#This Row],[ Annual Salary]]&gt;=70000,TBL_Employees[[#This Row],[ Annual Salary]]&lt;=140000),"Middle Income","High Income" ))</f>
        <v>Low Income</v>
      </c>
      <c r="P891" s="3">
        <v>0</v>
      </c>
      <c r="Q891" s="13">
        <f>TBL_Employees[[#This Row],[Bonus %]]*TBL_Employees[[#This Row],[ Annual Salary]]</f>
        <v>0</v>
      </c>
      <c r="R891" t="s">
        <v>51</v>
      </c>
      <c r="S891" t="s">
        <v>52</v>
      </c>
      <c r="T891" s="1" t="s">
        <v>20</v>
      </c>
      <c r="U891" t="str">
        <f>IF(TBL_Employees[[#This Row],[Exit Date]]="","Employed","Resign")</f>
        <v>Employed</v>
      </c>
    </row>
    <row r="892" spans="1:21" x14ac:dyDescent="0.35">
      <c r="A892" t="s">
        <v>747</v>
      </c>
      <c r="B892" t="s">
        <v>748</v>
      </c>
      <c r="C892" t="s">
        <v>60</v>
      </c>
      <c r="D892" t="s">
        <v>49</v>
      </c>
      <c r="E892" t="s">
        <v>35</v>
      </c>
      <c r="F892" t="s">
        <v>27</v>
      </c>
      <c r="G892" t="s">
        <v>17</v>
      </c>
      <c r="H892">
        <v>29</v>
      </c>
      <c r="I892" s="1">
        <v>42810</v>
      </c>
      <c r="J892" s="9">
        <f>DAY(TBL_Employees[[#This Row],[Hire Date]])</f>
        <v>16</v>
      </c>
      <c r="K892" s="9">
        <f>MONTH(TBL_Employees[[#This Row],[Hire Date]])</f>
        <v>3</v>
      </c>
      <c r="L892" s="9" t="str">
        <f>UPPER(TEXT(DATE(2025,TBL_Employees[[#This Row],[Month]],1), "mmm"))</f>
        <v>MAR</v>
      </c>
      <c r="M892" s="11">
        <f>YEAR(TBL_Employees[[#This Row],[Hire Date]])</f>
        <v>2017</v>
      </c>
      <c r="N892" s="2">
        <v>151413</v>
      </c>
      <c r="O892" s="2" t="str">
        <f>IF(TBL_Employees[[#This Row],[ Annual Salary]]&lt;70000,"Low Income",IF(AND(TBL_Employees[[#This Row],[ Annual Salary]]&gt;=70000,TBL_Employees[[#This Row],[ Annual Salary]]&lt;=140000),"Middle Income","High Income" ))</f>
        <v>High Income</v>
      </c>
      <c r="P892" s="3">
        <v>0.15</v>
      </c>
      <c r="Q892" s="13">
        <f>TBL_Employees[[#This Row],[Bonus %]]*TBL_Employees[[#This Row],[ Annual Salary]]</f>
        <v>22711.95</v>
      </c>
      <c r="R892" t="s">
        <v>18</v>
      </c>
      <c r="S892" t="s">
        <v>62</v>
      </c>
      <c r="T892" s="1" t="s">
        <v>20</v>
      </c>
      <c r="U892" t="str">
        <f>IF(TBL_Employees[[#This Row],[Exit Date]]="","Employed","Resign")</f>
        <v>Employed</v>
      </c>
    </row>
    <row r="893" spans="1:21" x14ac:dyDescent="0.35">
      <c r="A893" t="s">
        <v>760</v>
      </c>
      <c r="B893" t="s">
        <v>761</v>
      </c>
      <c r="C893" t="s">
        <v>48</v>
      </c>
      <c r="D893" t="s">
        <v>49</v>
      </c>
      <c r="E893" t="s">
        <v>43</v>
      </c>
      <c r="F893" t="s">
        <v>27</v>
      </c>
      <c r="G893" t="s">
        <v>50</v>
      </c>
      <c r="H893">
        <v>45</v>
      </c>
      <c r="I893" s="1">
        <v>44237</v>
      </c>
      <c r="J893" s="9">
        <f>DAY(TBL_Employees[[#This Row],[Hire Date]])</f>
        <v>10</v>
      </c>
      <c r="K893" s="9">
        <f>MONTH(TBL_Employees[[#This Row],[Hire Date]])</f>
        <v>2</v>
      </c>
      <c r="L893" s="9" t="str">
        <f>UPPER(TEXT(DATE(2025,TBL_Employees[[#This Row],[Month]],1), "mmm"))</f>
        <v>FEB</v>
      </c>
      <c r="M893" s="11">
        <f>YEAR(TBL_Employees[[#This Row],[Hire Date]])</f>
        <v>2021</v>
      </c>
      <c r="N893" s="2">
        <v>79882</v>
      </c>
      <c r="O893" s="2" t="str">
        <f>IF(TBL_Employees[[#This Row],[ Annual Salary]]&lt;70000,"Low Income",IF(AND(TBL_Employees[[#This Row],[ Annual Salary]]&gt;=70000,TBL_Employees[[#This Row],[ Annual Salary]]&lt;=140000),"Middle Income","High Income" ))</f>
        <v>Middle Income</v>
      </c>
      <c r="P893" s="3">
        <v>0</v>
      </c>
      <c r="Q893" s="13">
        <f>TBL_Employees[[#This Row],[Bonus %]]*TBL_Employees[[#This Row],[ Annual Salary]]</f>
        <v>0</v>
      </c>
      <c r="R893" t="s">
        <v>18</v>
      </c>
      <c r="S893" t="s">
        <v>38</v>
      </c>
      <c r="T893" s="1" t="s">
        <v>20</v>
      </c>
      <c r="U893" t="str">
        <f>IF(TBL_Employees[[#This Row],[Exit Date]]="","Employed","Resign")</f>
        <v>Employed</v>
      </c>
    </row>
    <row r="894" spans="1:21" x14ac:dyDescent="0.35">
      <c r="A894" t="s">
        <v>767</v>
      </c>
      <c r="B894" t="s">
        <v>768</v>
      </c>
      <c r="C894" t="s">
        <v>41</v>
      </c>
      <c r="D894" t="s">
        <v>49</v>
      </c>
      <c r="E894" t="s">
        <v>31</v>
      </c>
      <c r="F894" t="s">
        <v>16</v>
      </c>
      <c r="G894" t="s">
        <v>17</v>
      </c>
      <c r="H894">
        <v>28</v>
      </c>
      <c r="I894" s="1">
        <v>44380</v>
      </c>
      <c r="J894" s="9">
        <f>DAY(TBL_Employees[[#This Row],[Hire Date]])</f>
        <v>3</v>
      </c>
      <c r="K894" s="9">
        <f>MONTH(TBL_Employees[[#This Row],[Hire Date]])</f>
        <v>7</v>
      </c>
      <c r="L894" s="9" t="str">
        <f>UPPER(TEXT(DATE(2025,TBL_Employees[[#This Row],[Month]],1), "mmm"))</f>
        <v>JUL</v>
      </c>
      <c r="M894" s="11">
        <f>YEAR(TBL_Employees[[#This Row],[Hire Date]])</f>
        <v>2021</v>
      </c>
      <c r="N894" s="2">
        <v>82739</v>
      </c>
      <c r="O894" s="2" t="str">
        <f>IF(TBL_Employees[[#This Row],[ Annual Salary]]&lt;70000,"Low Income",IF(AND(TBL_Employees[[#This Row],[ Annual Salary]]&gt;=70000,TBL_Employees[[#This Row],[ Annual Salary]]&lt;=140000),"Middle Income","High Income" ))</f>
        <v>Middle Income</v>
      </c>
      <c r="P894" s="3">
        <v>0</v>
      </c>
      <c r="Q894" s="13">
        <f>TBL_Employees[[#This Row],[Bonus %]]*TBL_Employees[[#This Row],[ Annual Salary]]</f>
        <v>0</v>
      </c>
      <c r="R894" t="s">
        <v>18</v>
      </c>
      <c r="S894" t="s">
        <v>38</v>
      </c>
      <c r="T894" s="1" t="s">
        <v>20</v>
      </c>
      <c r="U894" t="str">
        <f>IF(TBL_Employees[[#This Row],[Exit Date]]="","Employed","Resign")</f>
        <v>Employed</v>
      </c>
    </row>
    <row r="895" spans="1:21" x14ac:dyDescent="0.35">
      <c r="A895" t="s">
        <v>771</v>
      </c>
      <c r="B895" t="s">
        <v>772</v>
      </c>
      <c r="C895" t="s">
        <v>48</v>
      </c>
      <c r="D895" t="s">
        <v>49</v>
      </c>
      <c r="E895" t="s">
        <v>31</v>
      </c>
      <c r="F895" t="s">
        <v>16</v>
      </c>
      <c r="G895" t="s">
        <v>23</v>
      </c>
      <c r="H895">
        <v>40</v>
      </c>
      <c r="I895" s="1">
        <v>40563</v>
      </c>
      <c r="J895" s="9">
        <f>DAY(TBL_Employees[[#This Row],[Hire Date]])</f>
        <v>20</v>
      </c>
      <c r="K895" s="9">
        <f>MONTH(TBL_Employees[[#This Row],[Hire Date]])</f>
        <v>1</v>
      </c>
      <c r="L895" s="9" t="str">
        <f>UPPER(TEXT(DATE(2025,TBL_Employees[[#This Row],[Month]],1), "mmm"))</f>
        <v>JAN</v>
      </c>
      <c r="M895" s="11">
        <f>YEAR(TBL_Employees[[#This Row],[Hire Date]])</f>
        <v>2011</v>
      </c>
      <c r="N895" s="2">
        <v>96719</v>
      </c>
      <c r="O895" s="2" t="str">
        <f>IF(TBL_Employees[[#This Row],[ Annual Salary]]&lt;70000,"Low Income",IF(AND(TBL_Employees[[#This Row],[ Annual Salary]]&gt;=70000,TBL_Employees[[#This Row],[ Annual Salary]]&lt;=140000),"Middle Income","High Income" ))</f>
        <v>Middle Income</v>
      </c>
      <c r="P895" s="3">
        <v>0</v>
      </c>
      <c r="Q895" s="13">
        <f>TBL_Employees[[#This Row],[Bonus %]]*TBL_Employees[[#This Row],[ Annual Salary]]</f>
        <v>0</v>
      </c>
      <c r="R895" t="s">
        <v>32</v>
      </c>
      <c r="S895" t="s">
        <v>33</v>
      </c>
      <c r="T895" s="1" t="s">
        <v>20</v>
      </c>
      <c r="U895" t="str">
        <f>IF(TBL_Employees[[#This Row],[Exit Date]]="","Employed","Resign")</f>
        <v>Employed</v>
      </c>
    </row>
    <row r="896" spans="1:21" x14ac:dyDescent="0.35">
      <c r="A896" t="s">
        <v>791</v>
      </c>
      <c r="B896" t="s">
        <v>792</v>
      </c>
      <c r="C896" t="s">
        <v>63</v>
      </c>
      <c r="D896" t="s">
        <v>49</v>
      </c>
      <c r="E896" t="s">
        <v>15</v>
      </c>
      <c r="F896" t="s">
        <v>16</v>
      </c>
      <c r="G896" t="s">
        <v>50</v>
      </c>
      <c r="H896">
        <v>48</v>
      </c>
      <c r="I896" s="1">
        <v>41773</v>
      </c>
      <c r="J896" s="9">
        <f>DAY(TBL_Employees[[#This Row],[Hire Date]])</f>
        <v>14</v>
      </c>
      <c r="K896" s="9">
        <f>MONTH(TBL_Employees[[#This Row],[Hire Date]])</f>
        <v>5</v>
      </c>
      <c r="L896" s="9" t="str">
        <f>UPPER(TEXT(DATE(2025,TBL_Employees[[#This Row],[Month]],1), "mmm"))</f>
        <v>MAY</v>
      </c>
      <c r="M896" s="11">
        <f>YEAR(TBL_Employees[[#This Row],[Hire Date]])</f>
        <v>2014</v>
      </c>
      <c r="N896" s="2">
        <v>61216</v>
      </c>
      <c r="O896" s="2" t="str">
        <f>IF(TBL_Employees[[#This Row],[ Annual Salary]]&lt;70000,"Low Income",IF(AND(TBL_Employees[[#This Row],[ Annual Salary]]&gt;=70000,TBL_Employees[[#This Row],[ Annual Salary]]&lt;=140000),"Middle Income","High Income" ))</f>
        <v>Low Income</v>
      </c>
      <c r="P896" s="3">
        <v>0</v>
      </c>
      <c r="Q896" s="13">
        <f>TBL_Employees[[#This Row],[Bonus %]]*TBL_Employees[[#This Row],[ Annual Salary]]</f>
        <v>0</v>
      </c>
      <c r="R896" t="s">
        <v>18</v>
      </c>
      <c r="S896" t="s">
        <v>62</v>
      </c>
      <c r="T896" s="1" t="s">
        <v>20</v>
      </c>
      <c r="U896" t="str">
        <f>IF(TBL_Employees[[#This Row],[Exit Date]]="","Employed","Resign")</f>
        <v>Employed</v>
      </c>
    </row>
    <row r="897" spans="1:21" x14ac:dyDescent="0.35">
      <c r="A897" t="s">
        <v>796</v>
      </c>
      <c r="B897" t="s">
        <v>797</v>
      </c>
      <c r="C897" t="s">
        <v>60</v>
      </c>
      <c r="D897" t="s">
        <v>49</v>
      </c>
      <c r="E897" t="s">
        <v>31</v>
      </c>
      <c r="F897" t="s">
        <v>27</v>
      </c>
      <c r="G897" t="s">
        <v>50</v>
      </c>
      <c r="H897">
        <v>55</v>
      </c>
      <c r="I897" s="1">
        <v>41594</v>
      </c>
      <c r="J897" s="9">
        <f>DAY(TBL_Employees[[#This Row],[Hire Date]])</f>
        <v>16</v>
      </c>
      <c r="K897" s="9">
        <f>MONTH(TBL_Employees[[#This Row],[Hire Date]])</f>
        <v>11</v>
      </c>
      <c r="L897" s="9" t="str">
        <f>UPPER(TEXT(DATE(2025,TBL_Employees[[#This Row],[Month]],1), "mmm"))</f>
        <v>NOV</v>
      </c>
      <c r="M897" s="11">
        <f>YEAR(TBL_Employees[[#This Row],[Hire Date]])</f>
        <v>2013</v>
      </c>
      <c r="N897" s="2">
        <v>124129</v>
      </c>
      <c r="O897" s="2" t="str">
        <f>IF(TBL_Employees[[#This Row],[ Annual Salary]]&lt;70000,"Low Income",IF(AND(TBL_Employees[[#This Row],[ Annual Salary]]&gt;=70000,TBL_Employees[[#This Row],[ Annual Salary]]&lt;=140000),"Middle Income","High Income" ))</f>
        <v>Middle Income</v>
      </c>
      <c r="P897" s="3">
        <v>0.15</v>
      </c>
      <c r="Q897" s="13">
        <f>TBL_Employees[[#This Row],[Bonus %]]*TBL_Employees[[#This Row],[ Annual Salary]]</f>
        <v>18619.349999999999</v>
      </c>
      <c r="R897" t="s">
        <v>51</v>
      </c>
      <c r="S897" t="s">
        <v>52</v>
      </c>
      <c r="T897" s="1" t="s">
        <v>20</v>
      </c>
      <c r="U897" t="str">
        <f>IF(TBL_Employees[[#This Row],[Exit Date]]="","Employed","Resign")</f>
        <v>Employed</v>
      </c>
    </row>
    <row r="898" spans="1:21" x14ac:dyDescent="0.35">
      <c r="A898" t="s">
        <v>802</v>
      </c>
      <c r="B898" t="s">
        <v>803</v>
      </c>
      <c r="C898" t="s">
        <v>61</v>
      </c>
      <c r="D898" t="s">
        <v>49</v>
      </c>
      <c r="E898" t="s">
        <v>43</v>
      </c>
      <c r="F898" t="s">
        <v>27</v>
      </c>
      <c r="G898" t="s">
        <v>17</v>
      </c>
      <c r="H898">
        <v>43</v>
      </c>
      <c r="I898" s="1">
        <v>38748</v>
      </c>
      <c r="J898" s="9">
        <f>DAY(TBL_Employees[[#This Row],[Hire Date]])</f>
        <v>31</v>
      </c>
      <c r="K898" s="9">
        <f>MONTH(TBL_Employees[[#This Row],[Hire Date]])</f>
        <v>1</v>
      </c>
      <c r="L898" s="9" t="str">
        <f>UPPER(TEXT(DATE(2025,TBL_Employees[[#This Row],[Month]],1), "mmm"))</f>
        <v>JAN</v>
      </c>
      <c r="M898" s="11">
        <f>YEAR(TBL_Employees[[#This Row],[Hire Date]])</f>
        <v>2006</v>
      </c>
      <c r="N898" s="2">
        <v>117518</v>
      </c>
      <c r="O898" s="2" t="str">
        <f>IF(TBL_Employees[[#This Row],[ Annual Salary]]&lt;70000,"Low Income",IF(AND(TBL_Employees[[#This Row],[ Annual Salary]]&gt;=70000,TBL_Employees[[#This Row],[ Annual Salary]]&lt;=140000),"Middle Income","High Income" ))</f>
        <v>Middle Income</v>
      </c>
      <c r="P898" s="3">
        <v>7.0000000000000007E-2</v>
      </c>
      <c r="Q898" s="13">
        <f>TBL_Employees[[#This Row],[Bonus %]]*TBL_Employees[[#This Row],[ Annual Salary]]</f>
        <v>8226.26</v>
      </c>
      <c r="R898" t="s">
        <v>18</v>
      </c>
      <c r="S898" t="s">
        <v>62</v>
      </c>
      <c r="T898" s="1" t="s">
        <v>20</v>
      </c>
      <c r="U898" t="str">
        <f>IF(TBL_Employees[[#This Row],[Exit Date]]="","Employed","Resign")</f>
        <v>Employed</v>
      </c>
    </row>
    <row r="899" spans="1:21" x14ac:dyDescent="0.35">
      <c r="A899" t="s">
        <v>810</v>
      </c>
      <c r="B899" t="s">
        <v>811</v>
      </c>
      <c r="C899" t="s">
        <v>39</v>
      </c>
      <c r="D899" t="s">
        <v>49</v>
      </c>
      <c r="E899" t="s">
        <v>15</v>
      </c>
      <c r="F899" t="s">
        <v>16</v>
      </c>
      <c r="G899" t="s">
        <v>23</v>
      </c>
      <c r="H899">
        <v>45</v>
      </c>
      <c r="I899" s="1">
        <v>37316</v>
      </c>
      <c r="J899" s="9">
        <f>DAY(TBL_Employees[[#This Row],[Hire Date]])</f>
        <v>1</v>
      </c>
      <c r="K899" s="9">
        <f>MONTH(TBL_Employees[[#This Row],[Hire Date]])</f>
        <v>3</v>
      </c>
      <c r="L899" s="9" t="str">
        <f>UPPER(TEXT(DATE(2025,TBL_Employees[[#This Row],[Month]],1), "mmm"))</f>
        <v>MAR</v>
      </c>
      <c r="M899" s="11">
        <f>YEAR(TBL_Employees[[#This Row],[Hire Date]])</f>
        <v>2002</v>
      </c>
      <c r="N899" s="2">
        <v>165181</v>
      </c>
      <c r="O899" s="2" t="str">
        <f>IF(TBL_Employees[[#This Row],[ Annual Salary]]&lt;70000,"Low Income",IF(AND(TBL_Employees[[#This Row],[ Annual Salary]]&gt;=70000,TBL_Employees[[#This Row],[ Annual Salary]]&lt;=140000),"Middle Income","High Income" ))</f>
        <v>High Income</v>
      </c>
      <c r="P899" s="3">
        <v>0.16</v>
      </c>
      <c r="Q899" s="13">
        <f>TBL_Employees[[#This Row],[Bonus %]]*TBL_Employees[[#This Row],[ Annual Salary]]</f>
        <v>26428.959999999999</v>
      </c>
      <c r="R899" t="s">
        <v>18</v>
      </c>
      <c r="S899" t="s">
        <v>62</v>
      </c>
      <c r="T899" s="1" t="s">
        <v>20</v>
      </c>
      <c r="U899" t="str">
        <f>IF(TBL_Employees[[#This Row],[Exit Date]]="","Employed","Resign")</f>
        <v>Employed</v>
      </c>
    </row>
    <row r="900" spans="1:21" x14ac:dyDescent="0.35">
      <c r="A900" t="s">
        <v>843</v>
      </c>
      <c r="B900" t="s">
        <v>844</v>
      </c>
      <c r="C900" t="s">
        <v>41</v>
      </c>
      <c r="D900" t="s">
        <v>49</v>
      </c>
      <c r="E900" t="s">
        <v>43</v>
      </c>
      <c r="F900" t="s">
        <v>16</v>
      </c>
      <c r="G900" t="s">
        <v>17</v>
      </c>
      <c r="H900">
        <v>26</v>
      </c>
      <c r="I900" s="1">
        <v>43752</v>
      </c>
      <c r="J900" s="9">
        <f>DAY(TBL_Employees[[#This Row],[Hire Date]])</f>
        <v>14</v>
      </c>
      <c r="K900" s="9">
        <f>MONTH(TBL_Employees[[#This Row],[Hire Date]])</f>
        <v>10</v>
      </c>
      <c r="L900" s="9" t="str">
        <f>UPPER(TEXT(DATE(2025,TBL_Employees[[#This Row],[Month]],1), "mmm"))</f>
        <v>OCT</v>
      </c>
      <c r="M900" s="11">
        <f>YEAR(TBL_Employees[[#This Row],[Hire Date]])</f>
        <v>2019</v>
      </c>
      <c r="N900" s="2">
        <v>79356</v>
      </c>
      <c r="O900" s="2" t="str">
        <f>IF(TBL_Employees[[#This Row],[ Annual Salary]]&lt;70000,"Low Income",IF(AND(TBL_Employees[[#This Row],[ Annual Salary]]&gt;=70000,TBL_Employees[[#This Row],[ Annual Salary]]&lt;=140000),"Middle Income","High Income" ))</f>
        <v>Middle Income</v>
      </c>
      <c r="P900" s="3">
        <v>0</v>
      </c>
      <c r="Q900" s="13">
        <f>TBL_Employees[[#This Row],[Bonus %]]*TBL_Employees[[#This Row],[ Annual Salary]]</f>
        <v>0</v>
      </c>
      <c r="R900" t="s">
        <v>18</v>
      </c>
      <c r="S900" t="s">
        <v>38</v>
      </c>
      <c r="T900" s="1" t="s">
        <v>20</v>
      </c>
      <c r="U900" t="str">
        <f>IF(TBL_Employees[[#This Row],[Exit Date]]="","Employed","Resign")</f>
        <v>Employed</v>
      </c>
    </row>
    <row r="901" spans="1:21" x14ac:dyDescent="0.35">
      <c r="A901" t="s">
        <v>262</v>
      </c>
      <c r="B901" t="s">
        <v>850</v>
      </c>
      <c r="C901" t="s">
        <v>13</v>
      </c>
      <c r="D901" t="s">
        <v>49</v>
      </c>
      <c r="E901" t="s">
        <v>15</v>
      </c>
      <c r="F901" t="s">
        <v>16</v>
      </c>
      <c r="G901" t="s">
        <v>50</v>
      </c>
      <c r="H901">
        <v>42</v>
      </c>
      <c r="I901" s="1">
        <v>41528</v>
      </c>
      <c r="J901" s="9">
        <f>DAY(TBL_Employees[[#This Row],[Hire Date]])</f>
        <v>11</v>
      </c>
      <c r="K901" s="9">
        <f>MONTH(TBL_Employees[[#This Row],[Hire Date]])</f>
        <v>9</v>
      </c>
      <c r="L901" s="9" t="str">
        <f>UPPER(TEXT(DATE(2025,TBL_Employees[[#This Row],[Month]],1), "mmm"))</f>
        <v>SEP</v>
      </c>
      <c r="M901" s="11">
        <f>YEAR(TBL_Employees[[#This Row],[Hire Date]])</f>
        <v>2013</v>
      </c>
      <c r="N901" s="2">
        <v>181452</v>
      </c>
      <c r="O901" s="2" t="str">
        <f>IF(TBL_Employees[[#This Row],[ Annual Salary]]&lt;70000,"Low Income",IF(AND(TBL_Employees[[#This Row],[ Annual Salary]]&gt;=70000,TBL_Employees[[#This Row],[ Annual Salary]]&lt;=140000),"Middle Income","High Income" ))</f>
        <v>High Income</v>
      </c>
      <c r="P901" s="3">
        <v>0.3</v>
      </c>
      <c r="Q901" s="13">
        <f>TBL_Employees[[#This Row],[Bonus %]]*TBL_Employees[[#This Row],[ Annual Salary]]</f>
        <v>54435.6</v>
      </c>
      <c r="R901" t="s">
        <v>18</v>
      </c>
      <c r="S901" t="s">
        <v>28</v>
      </c>
      <c r="T901" s="1" t="s">
        <v>20</v>
      </c>
      <c r="U901" t="str">
        <f>IF(TBL_Employees[[#This Row],[Exit Date]]="","Employed","Resign")</f>
        <v>Employed</v>
      </c>
    </row>
    <row r="902" spans="1:21" x14ac:dyDescent="0.35">
      <c r="A902" t="s">
        <v>862</v>
      </c>
      <c r="B902" t="s">
        <v>863</v>
      </c>
      <c r="C902" t="s">
        <v>41</v>
      </c>
      <c r="D902" t="s">
        <v>49</v>
      </c>
      <c r="E902" t="s">
        <v>31</v>
      </c>
      <c r="F902" t="s">
        <v>27</v>
      </c>
      <c r="G902" t="s">
        <v>46</v>
      </c>
      <c r="H902">
        <v>43</v>
      </c>
      <c r="I902" s="1">
        <v>38093</v>
      </c>
      <c r="J902" s="9">
        <f>DAY(TBL_Employees[[#This Row],[Hire Date]])</f>
        <v>16</v>
      </c>
      <c r="K902" s="9">
        <f>MONTH(TBL_Employees[[#This Row],[Hire Date]])</f>
        <v>4</v>
      </c>
      <c r="L902" s="9" t="str">
        <f>UPPER(TEXT(DATE(2025,TBL_Employees[[#This Row],[Month]],1), "mmm"))</f>
        <v>APR</v>
      </c>
      <c r="M902" s="11">
        <f>YEAR(TBL_Employees[[#This Row],[Hire Date]])</f>
        <v>2004</v>
      </c>
      <c r="N902" s="2">
        <v>94246</v>
      </c>
      <c r="O902" s="2" t="str">
        <f>IF(TBL_Employees[[#This Row],[ Annual Salary]]&lt;70000,"Low Income",IF(AND(TBL_Employees[[#This Row],[ Annual Salary]]&gt;=70000,TBL_Employees[[#This Row],[ Annual Salary]]&lt;=140000),"Middle Income","High Income" ))</f>
        <v>Middle Income</v>
      </c>
      <c r="P902" s="3">
        <v>0</v>
      </c>
      <c r="Q902" s="13">
        <f>TBL_Employees[[#This Row],[Bonus %]]*TBL_Employees[[#This Row],[ Annual Salary]]</f>
        <v>0</v>
      </c>
      <c r="R902" t="s">
        <v>18</v>
      </c>
      <c r="S902" t="s">
        <v>24</v>
      </c>
      <c r="T902" s="1" t="s">
        <v>20</v>
      </c>
      <c r="U902" t="str">
        <f>IF(TBL_Employees[[#This Row],[Exit Date]]="","Employed","Resign")</f>
        <v>Employed</v>
      </c>
    </row>
    <row r="903" spans="1:21" x14ac:dyDescent="0.35">
      <c r="A903" t="s">
        <v>369</v>
      </c>
      <c r="B903" t="s">
        <v>896</v>
      </c>
      <c r="C903" t="s">
        <v>93</v>
      </c>
      <c r="D903" t="s">
        <v>49</v>
      </c>
      <c r="E903" t="s">
        <v>43</v>
      </c>
      <c r="F903" t="s">
        <v>16</v>
      </c>
      <c r="G903" t="s">
        <v>23</v>
      </c>
      <c r="H903">
        <v>47</v>
      </c>
      <c r="I903" s="1">
        <v>42195</v>
      </c>
      <c r="J903" s="9">
        <f>DAY(TBL_Employees[[#This Row],[Hire Date]])</f>
        <v>10</v>
      </c>
      <c r="K903" s="9">
        <f>MONTH(TBL_Employees[[#This Row],[Hire Date]])</f>
        <v>7</v>
      </c>
      <c r="L903" s="9" t="str">
        <f>UPPER(TEXT(DATE(2025,TBL_Employees[[#This Row],[Month]],1), "mmm"))</f>
        <v>JUL</v>
      </c>
      <c r="M903" s="11">
        <f>YEAR(TBL_Employees[[#This Row],[Hire Date]])</f>
        <v>2015</v>
      </c>
      <c r="N903" s="2">
        <v>63880</v>
      </c>
      <c r="O903" s="2" t="str">
        <f>IF(TBL_Employees[[#This Row],[ Annual Salary]]&lt;70000,"Low Income",IF(AND(TBL_Employees[[#This Row],[ Annual Salary]]&gt;=70000,TBL_Employees[[#This Row],[ Annual Salary]]&lt;=140000),"Middle Income","High Income" ))</f>
        <v>Low Income</v>
      </c>
      <c r="P903" s="3">
        <v>0</v>
      </c>
      <c r="Q903" s="13">
        <f>TBL_Employees[[#This Row],[Bonus %]]*TBL_Employees[[#This Row],[ Annual Salary]]</f>
        <v>0</v>
      </c>
      <c r="R903" t="s">
        <v>32</v>
      </c>
      <c r="S903" t="s">
        <v>79</v>
      </c>
      <c r="T903" s="1" t="s">
        <v>20</v>
      </c>
      <c r="U903" t="str">
        <f>IF(TBL_Employees[[#This Row],[Exit Date]]="","Employed","Resign")</f>
        <v>Employed</v>
      </c>
    </row>
    <row r="904" spans="1:21" x14ac:dyDescent="0.35">
      <c r="A904" t="s">
        <v>178</v>
      </c>
      <c r="B904" t="s">
        <v>906</v>
      </c>
      <c r="C904" t="s">
        <v>67</v>
      </c>
      <c r="D904" t="s">
        <v>49</v>
      </c>
      <c r="E904" t="s">
        <v>43</v>
      </c>
      <c r="F904" t="s">
        <v>27</v>
      </c>
      <c r="G904" t="s">
        <v>23</v>
      </c>
      <c r="H904">
        <v>25</v>
      </c>
      <c r="I904" s="1">
        <v>44405</v>
      </c>
      <c r="J904" s="9">
        <f>DAY(TBL_Employees[[#This Row],[Hire Date]])</f>
        <v>28</v>
      </c>
      <c r="K904" s="9">
        <f>MONTH(TBL_Employees[[#This Row],[Hire Date]])</f>
        <v>7</v>
      </c>
      <c r="L904" s="9" t="str">
        <f>UPPER(TEXT(DATE(2025,TBL_Employees[[#This Row],[Month]],1), "mmm"))</f>
        <v>JUL</v>
      </c>
      <c r="M904" s="11">
        <f>YEAR(TBL_Employees[[#This Row],[Hire Date]])</f>
        <v>2021</v>
      </c>
      <c r="N904" s="2">
        <v>46845</v>
      </c>
      <c r="O904" s="2" t="str">
        <f>IF(TBL_Employees[[#This Row],[ Annual Salary]]&lt;70000,"Low Income",IF(AND(TBL_Employees[[#This Row],[ Annual Salary]]&gt;=70000,TBL_Employees[[#This Row],[ Annual Salary]]&lt;=140000),"Middle Income","High Income" ))</f>
        <v>Low Income</v>
      </c>
      <c r="P904" s="3">
        <v>0</v>
      </c>
      <c r="Q904" s="13">
        <f>TBL_Employees[[#This Row],[Bonus %]]*TBL_Employees[[#This Row],[ Annual Salary]]</f>
        <v>0</v>
      </c>
      <c r="R904" t="s">
        <v>18</v>
      </c>
      <c r="S904" t="s">
        <v>44</v>
      </c>
      <c r="T904" s="1" t="s">
        <v>20</v>
      </c>
      <c r="U904" t="str">
        <f>IF(TBL_Employees[[#This Row],[Exit Date]]="","Employed","Resign")</f>
        <v>Employed</v>
      </c>
    </row>
    <row r="905" spans="1:21" x14ac:dyDescent="0.35">
      <c r="A905" t="s">
        <v>914</v>
      </c>
      <c r="B905" t="s">
        <v>915</v>
      </c>
      <c r="C905" t="s">
        <v>60</v>
      </c>
      <c r="D905" t="s">
        <v>49</v>
      </c>
      <c r="E905" t="s">
        <v>35</v>
      </c>
      <c r="F905" t="s">
        <v>16</v>
      </c>
      <c r="G905" t="s">
        <v>17</v>
      </c>
      <c r="H905">
        <v>49</v>
      </c>
      <c r="I905" s="1">
        <v>41379</v>
      </c>
      <c r="J905" s="9">
        <f>DAY(TBL_Employees[[#This Row],[Hire Date]])</f>
        <v>15</v>
      </c>
      <c r="K905" s="9">
        <f>MONTH(TBL_Employees[[#This Row],[Hire Date]])</f>
        <v>4</v>
      </c>
      <c r="L905" s="9" t="str">
        <f>UPPER(TEXT(DATE(2025,TBL_Employees[[#This Row],[Month]],1), "mmm"))</f>
        <v>APR</v>
      </c>
      <c r="M905" s="11">
        <f>YEAR(TBL_Employees[[#This Row],[Hire Date]])</f>
        <v>2013</v>
      </c>
      <c r="N905" s="2">
        <v>128303</v>
      </c>
      <c r="O905" s="2" t="str">
        <f>IF(TBL_Employees[[#This Row],[ Annual Salary]]&lt;70000,"Low Income",IF(AND(TBL_Employees[[#This Row],[ Annual Salary]]&gt;=70000,TBL_Employees[[#This Row],[ Annual Salary]]&lt;=140000),"Middle Income","High Income" ))</f>
        <v>Middle Income</v>
      </c>
      <c r="P905" s="3">
        <v>0.15</v>
      </c>
      <c r="Q905" s="13">
        <f>TBL_Employees[[#This Row],[Bonus %]]*TBL_Employees[[#This Row],[ Annual Salary]]</f>
        <v>19245.45</v>
      </c>
      <c r="R905" t="s">
        <v>18</v>
      </c>
      <c r="S905" t="s">
        <v>38</v>
      </c>
      <c r="T905" s="1" t="s">
        <v>20</v>
      </c>
      <c r="U905" t="str">
        <f>IF(TBL_Employees[[#This Row],[Exit Date]]="","Employed","Resign")</f>
        <v>Employed</v>
      </c>
    </row>
    <row r="906" spans="1:21" x14ac:dyDescent="0.35">
      <c r="A906" t="s">
        <v>123</v>
      </c>
      <c r="B906" t="s">
        <v>918</v>
      </c>
      <c r="C906" t="s">
        <v>60</v>
      </c>
      <c r="D906" t="s">
        <v>49</v>
      </c>
      <c r="E906" t="s">
        <v>35</v>
      </c>
      <c r="F906" t="s">
        <v>27</v>
      </c>
      <c r="G906" t="s">
        <v>23</v>
      </c>
      <c r="H906">
        <v>45</v>
      </c>
      <c r="I906" s="1">
        <v>39332</v>
      </c>
      <c r="J906" s="9">
        <f>DAY(TBL_Employees[[#This Row],[Hire Date]])</f>
        <v>7</v>
      </c>
      <c r="K906" s="9">
        <f>MONTH(TBL_Employees[[#This Row],[Hire Date]])</f>
        <v>9</v>
      </c>
      <c r="L906" s="9" t="str">
        <f>UPPER(TEXT(DATE(2025,TBL_Employees[[#This Row],[Month]],1), "mmm"))</f>
        <v>SEP</v>
      </c>
      <c r="M906" s="11">
        <f>YEAR(TBL_Employees[[#This Row],[Hire Date]])</f>
        <v>2007</v>
      </c>
      <c r="N906" s="2">
        <v>151027</v>
      </c>
      <c r="O906" s="2" t="str">
        <f>IF(TBL_Employees[[#This Row],[ Annual Salary]]&lt;70000,"Low Income",IF(AND(TBL_Employees[[#This Row],[ Annual Salary]]&gt;=70000,TBL_Employees[[#This Row],[ Annual Salary]]&lt;=140000),"Middle Income","High Income" ))</f>
        <v>High Income</v>
      </c>
      <c r="P906" s="3">
        <v>0.1</v>
      </c>
      <c r="Q906" s="13">
        <f>TBL_Employees[[#This Row],[Bonus %]]*TBL_Employees[[#This Row],[ Annual Salary]]</f>
        <v>15102.7</v>
      </c>
      <c r="R906" t="s">
        <v>32</v>
      </c>
      <c r="S906" t="s">
        <v>73</v>
      </c>
      <c r="T906" s="1" t="s">
        <v>20</v>
      </c>
      <c r="U906" t="str">
        <f>IF(TBL_Employees[[#This Row],[Exit Date]]="","Employed","Resign")</f>
        <v>Employed</v>
      </c>
    </row>
    <row r="907" spans="1:21" x14ac:dyDescent="0.35">
      <c r="A907" t="s">
        <v>367</v>
      </c>
      <c r="B907" t="s">
        <v>924</v>
      </c>
      <c r="C907" t="s">
        <v>60</v>
      </c>
      <c r="D907" t="s">
        <v>49</v>
      </c>
      <c r="E907" t="s">
        <v>43</v>
      </c>
      <c r="F907" t="s">
        <v>16</v>
      </c>
      <c r="G907" t="s">
        <v>23</v>
      </c>
      <c r="H907">
        <v>30</v>
      </c>
      <c r="I907" s="1">
        <v>42168</v>
      </c>
      <c r="J907" s="9">
        <f>DAY(TBL_Employees[[#This Row],[Hire Date]])</f>
        <v>13</v>
      </c>
      <c r="K907" s="9">
        <f>MONTH(TBL_Employees[[#This Row],[Hire Date]])</f>
        <v>6</v>
      </c>
      <c r="L907" s="9" t="str">
        <f>UPPER(TEXT(DATE(2025,TBL_Employees[[#This Row],[Month]],1), "mmm"))</f>
        <v>JUN</v>
      </c>
      <c r="M907" s="11">
        <f>YEAR(TBL_Employees[[#This Row],[Hire Date]])</f>
        <v>2015</v>
      </c>
      <c r="N907" s="2">
        <v>127972</v>
      </c>
      <c r="O907" s="2" t="str">
        <f>IF(TBL_Employees[[#This Row],[ Annual Salary]]&lt;70000,"Low Income",IF(AND(TBL_Employees[[#This Row],[ Annual Salary]]&gt;=70000,TBL_Employees[[#This Row],[ Annual Salary]]&lt;=140000),"Middle Income","High Income" ))</f>
        <v>Middle Income</v>
      </c>
      <c r="P907" s="3">
        <v>0.11</v>
      </c>
      <c r="Q907" s="13">
        <f>TBL_Employees[[#This Row],[Bonus %]]*TBL_Employees[[#This Row],[ Annual Salary]]</f>
        <v>14076.92</v>
      </c>
      <c r="R907" t="s">
        <v>18</v>
      </c>
      <c r="S907" t="s">
        <v>62</v>
      </c>
      <c r="T907" s="1" t="s">
        <v>20</v>
      </c>
      <c r="U907" t="str">
        <f>IF(TBL_Employees[[#This Row],[Exit Date]]="","Employed","Resign")</f>
        <v>Employed</v>
      </c>
    </row>
    <row r="908" spans="1:21" x14ac:dyDescent="0.35">
      <c r="A908" t="s">
        <v>251</v>
      </c>
      <c r="B908" t="s">
        <v>934</v>
      </c>
      <c r="C908" t="s">
        <v>93</v>
      </c>
      <c r="D908" t="s">
        <v>49</v>
      </c>
      <c r="E908" t="s">
        <v>35</v>
      </c>
      <c r="F908" t="s">
        <v>27</v>
      </c>
      <c r="G908" t="s">
        <v>46</v>
      </c>
      <c r="H908">
        <v>47</v>
      </c>
      <c r="I908" s="1">
        <v>37550</v>
      </c>
      <c r="J908" s="9">
        <f>DAY(TBL_Employees[[#This Row],[Hire Date]])</f>
        <v>21</v>
      </c>
      <c r="K908" s="9">
        <f>MONTH(TBL_Employees[[#This Row],[Hire Date]])</f>
        <v>10</v>
      </c>
      <c r="L908" s="9" t="str">
        <f>UPPER(TEXT(DATE(2025,TBL_Employees[[#This Row],[Month]],1), "mmm"))</f>
        <v>OCT</v>
      </c>
      <c r="M908" s="11">
        <f>YEAR(TBL_Employees[[#This Row],[Hire Date]])</f>
        <v>2002</v>
      </c>
      <c r="N908" s="2">
        <v>70122</v>
      </c>
      <c r="O908" s="2" t="str">
        <f>IF(TBL_Employees[[#This Row],[ Annual Salary]]&lt;70000,"Low Income",IF(AND(TBL_Employees[[#This Row],[ Annual Salary]]&gt;=70000,TBL_Employees[[#This Row],[ Annual Salary]]&lt;=140000),"Middle Income","High Income" ))</f>
        <v>Middle Income</v>
      </c>
      <c r="P908" s="3">
        <v>0</v>
      </c>
      <c r="Q908" s="13">
        <f>TBL_Employees[[#This Row],[Bonus %]]*TBL_Employees[[#This Row],[ Annual Salary]]</f>
        <v>0</v>
      </c>
      <c r="R908" t="s">
        <v>18</v>
      </c>
      <c r="S908" t="s">
        <v>28</v>
      </c>
      <c r="T908" s="1" t="s">
        <v>20</v>
      </c>
      <c r="U908" t="str">
        <f>IF(TBL_Employees[[#This Row],[Exit Date]]="","Employed","Resign")</f>
        <v>Employed</v>
      </c>
    </row>
    <row r="909" spans="1:21" x14ac:dyDescent="0.35">
      <c r="A909" t="s">
        <v>941</v>
      </c>
      <c r="B909" t="s">
        <v>942</v>
      </c>
      <c r="C909" t="s">
        <v>39</v>
      </c>
      <c r="D909" t="s">
        <v>49</v>
      </c>
      <c r="E909" t="s">
        <v>35</v>
      </c>
      <c r="F909" t="s">
        <v>16</v>
      </c>
      <c r="G909" t="s">
        <v>50</v>
      </c>
      <c r="H909">
        <v>50</v>
      </c>
      <c r="I909" s="1">
        <v>43452</v>
      </c>
      <c r="J909" s="9">
        <f>DAY(TBL_Employees[[#This Row],[Hire Date]])</f>
        <v>18</v>
      </c>
      <c r="K909" s="9">
        <f>MONTH(TBL_Employees[[#This Row],[Hire Date]])</f>
        <v>12</v>
      </c>
      <c r="L909" s="9" t="str">
        <f>UPPER(TEXT(DATE(2025,TBL_Employees[[#This Row],[Month]],1), "mmm"))</f>
        <v>DEC</v>
      </c>
      <c r="M909" s="11">
        <f>YEAR(TBL_Employees[[#This Row],[Hire Date]])</f>
        <v>2018</v>
      </c>
      <c r="N909" s="2">
        <v>155351</v>
      </c>
      <c r="O909" s="2" t="str">
        <f>IF(TBL_Employees[[#This Row],[ Annual Salary]]&lt;70000,"Low Income",IF(AND(TBL_Employees[[#This Row],[ Annual Salary]]&gt;=70000,TBL_Employees[[#This Row],[ Annual Salary]]&lt;=140000),"Middle Income","High Income" ))</f>
        <v>High Income</v>
      </c>
      <c r="P909" s="3">
        <v>0.2</v>
      </c>
      <c r="Q909" s="13">
        <f>TBL_Employees[[#This Row],[Bonus %]]*TBL_Employees[[#This Row],[ Annual Salary]]</f>
        <v>31070.2</v>
      </c>
      <c r="R909" t="s">
        <v>18</v>
      </c>
      <c r="S909" t="s">
        <v>62</v>
      </c>
      <c r="T909" s="1" t="s">
        <v>20</v>
      </c>
      <c r="U909" t="str">
        <f>IF(TBL_Employees[[#This Row],[Exit Date]]="","Employed","Resign")</f>
        <v>Employed</v>
      </c>
    </row>
    <row r="910" spans="1:21" x14ac:dyDescent="0.35">
      <c r="A910" t="s">
        <v>376</v>
      </c>
      <c r="B910" t="s">
        <v>963</v>
      </c>
      <c r="C910" t="s">
        <v>93</v>
      </c>
      <c r="D910" t="s">
        <v>49</v>
      </c>
      <c r="E910" t="s">
        <v>15</v>
      </c>
      <c r="F910" t="s">
        <v>16</v>
      </c>
      <c r="G910" t="s">
        <v>50</v>
      </c>
      <c r="H910">
        <v>29</v>
      </c>
      <c r="I910" s="1">
        <v>43239</v>
      </c>
      <c r="J910" s="9">
        <f>DAY(TBL_Employees[[#This Row],[Hire Date]])</f>
        <v>19</v>
      </c>
      <c r="K910" s="9">
        <f>MONTH(TBL_Employees[[#This Row],[Hire Date]])</f>
        <v>5</v>
      </c>
      <c r="L910" s="9" t="str">
        <f>UPPER(TEXT(DATE(2025,TBL_Employees[[#This Row],[Month]],1), "mmm"))</f>
        <v>MAY</v>
      </c>
      <c r="M910" s="11">
        <f>YEAR(TBL_Employees[[#This Row],[Hire Date]])</f>
        <v>2018</v>
      </c>
      <c r="N910" s="2">
        <v>65334</v>
      </c>
      <c r="O910" s="2" t="str">
        <f>IF(TBL_Employees[[#This Row],[ Annual Salary]]&lt;70000,"Low Income",IF(AND(TBL_Employees[[#This Row],[ Annual Salary]]&gt;=70000,TBL_Employees[[#This Row],[ Annual Salary]]&lt;=140000),"Middle Income","High Income" ))</f>
        <v>Low Income</v>
      </c>
      <c r="P910" s="3">
        <v>0</v>
      </c>
      <c r="Q910" s="13">
        <f>TBL_Employees[[#This Row],[Bonus %]]*TBL_Employees[[#This Row],[ Annual Salary]]</f>
        <v>0</v>
      </c>
      <c r="R910" t="s">
        <v>51</v>
      </c>
      <c r="S910" t="s">
        <v>65</v>
      </c>
      <c r="T910" s="1" t="s">
        <v>20</v>
      </c>
      <c r="U910" t="str">
        <f>IF(TBL_Employees[[#This Row],[Exit Date]]="","Employed","Resign")</f>
        <v>Employed</v>
      </c>
    </row>
    <row r="911" spans="1:21" x14ac:dyDescent="0.35">
      <c r="A911" t="s">
        <v>978</v>
      </c>
      <c r="B911" t="s">
        <v>979</v>
      </c>
      <c r="C911" t="s">
        <v>61</v>
      </c>
      <c r="D911" t="s">
        <v>49</v>
      </c>
      <c r="E911" t="s">
        <v>15</v>
      </c>
      <c r="F911" t="s">
        <v>27</v>
      </c>
      <c r="G911" t="s">
        <v>50</v>
      </c>
      <c r="H911">
        <v>36</v>
      </c>
      <c r="I911" s="1">
        <v>41116</v>
      </c>
      <c r="J911" s="9">
        <f>DAY(TBL_Employees[[#This Row],[Hire Date]])</f>
        <v>26</v>
      </c>
      <c r="K911" s="9">
        <f>MONTH(TBL_Employees[[#This Row],[Hire Date]])</f>
        <v>7</v>
      </c>
      <c r="L911" s="9" t="str">
        <f>UPPER(TEXT(DATE(2025,TBL_Employees[[#This Row],[Month]],1), "mmm"))</f>
        <v>JUL</v>
      </c>
      <c r="M911" s="11">
        <f>YEAR(TBL_Employees[[#This Row],[Hire Date]])</f>
        <v>2012</v>
      </c>
      <c r="N911" s="2">
        <v>105891</v>
      </c>
      <c r="O911" s="2" t="str">
        <f>IF(TBL_Employees[[#This Row],[ Annual Salary]]&lt;70000,"Low Income",IF(AND(TBL_Employees[[#This Row],[ Annual Salary]]&gt;=70000,TBL_Employees[[#This Row],[ Annual Salary]]&lt;=140000),"Middle Income","High Income" ))</f>
        <v>Middle Income</v>
      </c>
      <c r="P911" s="3">
        <v>7.0000000000000007E-2</v>
      </c>
      <c r="Q911" s="13">
        <f>TBL_Employees[[#This Row],[Bonus %]]*TBL_Employees[[#This Row],[ Annual Salary]]</f>
        <v>7412.3700000000008</v>
      </c>
      <c r="R911" t="s">
        <v>18</v>
      </c>
      <c r="S911" t="s">
        <v>62</v>
      </c>
      <c r="T911" s="1" t="s">
        <v>20</v>
      </c>
      <c r="U911" t="str">
        <f>IF(TBL_Employees[[#This Row],[Exit Date]]="","Employed","Resign")</f>
        <v>Employed</v>
      </c>
    </row>
    <row r="912" spans="1:21" x14ac:dyDescent="0.35">
      <c r="A912" t="s">
        <v>981</v>
      </c>
      <c r="B912" t="s">
        <v>982</v>
      </c>
      <c r="C912" t="s">
        <v>63</v>
      </c>
      <c r="D912" t="s">
        <v>49</v>
      </c>
      <c r="E912" t="s">
        <v>35</v>
      </c>
      <c r="F912" t="s">
        <v>16</v>
      </c>
      <c r="G912" t="s">
        <v>50</v>
      </c>
      <c r="H912">
        <v>56</v>
      </c>
      <c r="I912" s="1">
        <v>33770</v>
      </c>
      <c r="J912" s="9">
        <f>DAY(TBL_Employees[[#This Row],[Hire Date]])</f>
        <v>15</v>
      </c>
      <c r="K912" s="9">
        <f>MONTH(TBL_Employees[[#This Row],[Hire Date]])</f>
        <v>6</v>
      </c>
      <c r="L912" s="9" t="str">
        <f>UPPER(TEXT(DATE(2025,TBL_Employees[[#This Row],[Month]],1), "mmm"))</f>
        <v>JUN</v>
      </c>
      <c r="M912" s="11">
        <f>YEAR(TBL_Employees[[#This Row],[Hire Date]])</f>
        <v>1992</v>
      </c>
      <c r="N912" s="2">
        <v>59591</v>
      </c>
      <c r="O912" s="2" t="str">
        <f>IF(TBL_Employees[[#This Row],[ Annual Salary]]&lt;70000,"Low Income",IF(AND(TBL_Employees[[#This Row],[ Annual Salary]]&gt;=70000,TBL_Employees[[#This Row],[ Annual Salary]]&lt;=140000),"Middle Income","High Income" ))</f>
        <v>Low Income</v>
      </c>
      <c r="P912" s="3">
        <v>0</v>
      </c>
      <c r="Q912" s="13">
        <f>TBL_Employees[[#This Row],[Bonus %]]*TBL_Employees[[#This Row],[ Annual Salary]]</f>
        <v>0</v>
      </c>
      <c r="R912" t="s">
        <v>51</v>
      </c>
      <c r="S912" t="s">
        <v>52</v>
      </c>
      <c r="T912" s="1" t="s">
        <v>20</v>
      </c>
      <c r="U912" t="str">
        <f>IF(TBL_Employees[[#This Row],[Exit Date]]="","Employed","Resign")</f>
        <v>Employed</v>
      </c>
    </row>
    <row r="913" spans="1:21" x14ac:dyDescent="0.35">
      <c r="A913" t="s">
        <v>1002</v>
      </c>
      <c r="B913" t="s">
        <v>1003</v>
      </c>
      <c r="C913" t="s">
        <v>13</v>
      </c>
      <c r="D913" t="s">
        <v>49</v>
      </c>
      <c r="E913" t="s">
        <v>15</v>
      </c>
      <c r="F913" t="s">
        <v>27</v>
      </c>
      <c r="G913" t="s">
        <v>23</v>
      </c>
      <c r="H913">
        <v>56</v>
      </c>
      <c r="I913" s="1">
        <v>38042</v>
      </c>
      <c r="J913" s="9">
        <f>DAY(TBL_Employees[[#This Row],[Hire Date]])</f>
        <v>25</v>
      </c>
      <c r="K913" s="9">
        <f>MONTH(TBL_Employees[[#This Row],[Hire Date]])</f>
        <v>2</v>
      </c>
      <c r="L913" s="9" t="str">
        <f>UPPER(TEXT(DATE(2025,TBL_Employees[[#This Row],[Month]],1), "mmm"))</f>
        <v>FEB</v>
      </c>
      <c r="M913" s="11">
        <f>YEAR(TBL_Employees[[#This Row],[Hire Date]])</f>
        <v>2004</v>
      </c>
      <c r="N913" s="2">
        <v>216949</v>
      </c>
      <c r="O913" s="2" t="str">
        <f>IF(TBL_Employees[[#This Row],[ Annual Salary]]&lt;70000,"Low Income",IF(AND(TBL_Employees[[#This Row],[ Annual Salary]]&gt;=70000,TBL_Employees[[#This Row],[ Annual Salary]]&lt;=140000),"Middle Income","High Income" ))</f>
        <v>High Income</v>
      </c>
      <c r="P913" s="3">
        <v>0.32</v>
      </c>
      <c r="Q913" s="13">
        <f>TBL_Employees[[#This Row],[Bonus %]]*TBL_Employees[[#This Row],[ Annual Salary]]</f>
        <v>69423.680000000008</v>
      </c>
      <c r="R913" t="s">
        <v>32</v>
      </c>
      <c r="S913" t="s">
        <v>73</v>
      </c>
      <c r="T913" s="1" t="s">
        <v>20</v>
      </c>
      <c r="U913" t="str">
        <f>IF(TBL_Employees[[#This Row],[Exit Date]]="","Employed","Resign")</f>
        <v>Employed</v>
      </c>
    </row>
    <row r="914" spans="1:21" x14ac:dyDescent="0.35">
      <c r="A914" t="s">
        <v>1009</v>
      </c>
      <c r="B914" t="s">
        <v>1010</v>
      </c>
      <c r="C914" t="s">
        <v>61</v>
      </c>
      <c r="D914" t="s">
        <v>49</v>
      </c>
      <c r="E914" t="s">
        <v>43</v>
      </c>
      <c r="F914" t="s">
        <v>16</v>
      </c>
      <c r="G914" t="s">
        <v>50</v>
      </c>
      <c r="H914">
        <v>38</v>
      </c>
      <c r="I914" s="1">
        <v>42999</v>
      </c>
      <c r="J914" s="9">
        <f>DAY(TBL_Employees[[#This Row],[Hire Date]])</f>
        <v>21</v>
      </c>
      <c r="K914" s="9">
        <f>MONTH(TBL_Employees[[#This Row],[Hire Date]])</f>
        <v>9</v>
      </c>
      <c r="L914" s="9" t="str">
        <f>UPPER(TEXT(DATE(2025,TBL_Employees[[#This Row],[Month]],1), "mmm"))</f>
        <v>SEP</v>
      </c>
      <c r="M914" s="11">
        <f>YEAR(TBL_Employees[[#This Row],[Hire Date]])</f>
        <v>2017</v>
      </c>
      <c r="N914" s="2">
        <v>119647</v>
      </c>
      <c r="O914" s="2" t="str">
        <f>IF(TBL_Employees[[#This Row],[ Annual Salary]]&lt;70000,"Low Income",IF(AND(TBL_Employees[[#This Row],[ Annual Salary]]&gt;=70000,TBL_Employees[[#This Row],[ Annual Salary]]&lt;=140000),"Middle Income","High Income" ))</f>
        <v>Middle Income</v>
      </c>
      <c r="P914" s="3">
        <v>0.09</v>
      </c>
      <c r="Q914" s="13">
        <f>TBL_Employees[[#This Row],[Bonus %]]*TBL_Employees[[#This Row],[ Annual Salary]]</f>
        <v>10768.23</v>
      </c>
      <c r="R914" t="s">
        <v>51</v>
      </c>
      <c r="S914" t="s">
        <v>52</v>
      </c>
      <c r="T914" s="1" t="s">
        <v>20</v>
      </c>
      <c r="U914" t="str">
        <f>IF(TBL_Employees[[#This Row],[Exit Date]]="","Employed","Resign")</f>
        <v>Employed</v>
      </c>
    </row>
    <row r="915" spans="1:21" x14ac:dyDescent="0.35">
      <c r="A915" t="s">
        <v>1021</v>
      </c>
      <c r="B915" t="s">
        <v>1022</v>
      </c>
      <c r="C915" t="s">
        <v>61</v>
      </c>
      <c r="D915" t="s">
        <v>49</v>
      </c>
      <c r="E915" t="s">
        <v>43</v>
      </c>
      <c r="F915" t="s">
        <v>27</v>
      </c>
      <c r="G915" t="s">
        <v>23</v>
      </c>
      <c r="H915">
        <v>52</v>
      </c>
      <c r="I915" s="1">
        <v>41858</v>
      </c>
      <c r="J915" s="9">
        <f>DAY(TBL_Employees[[#This Row],[Hire Date]])</f>
        <v>7</v>
      </c>
      <c r="K915" s="9">
        <f>MONTH(TBL_Employees[[#This Row],[Hire Date]])</f>
        <v>8</v>
      </c>
      <c r="L915" s="9" t="str">
        <f>UPPER(TEXT(DATE(2025,TBL_Employees[[#This Row],[Month]],1), "mmm"))</f>
        <v>AUG</v>
      </c>
      <c r="M915" s="11">
        <f>YEAR(TBL_Employees[[#This Row],[Hire Date]])</f>
        <v>2014</v>
      </c>
      <c r="N915" s="2">
        <v>117062</v>
      </c>
      <c r="O915" s="2" t="str">
        <f>IF(TBL_Employees[[#This Row],[ Annual Salary]]&lt;70000,"Low Income",IF(AND(TBL_Employees[[#This Row],[ Annual Salary]]&gt;=70000,TBL_Employees[[#This Row],[ Annual Salary]]&lt;=140000),"Middle Income","High Income" ))</f>
        <v>Middle Income</v>
      </c>
      <c r="P915" s="3">
        <v>7.0000000000000007E-2</v>
      </c>
      <c r="Q915" s="13">
        <f>TBL_Employees[[#This Row],[Bonus %]]*TBL_Employees[[#This Row],[ Annual Salary]]</f>
        <v>8194.34</v>
      </c>
      <c r="R915" t="s">
        <v>18</v>
      </c>
      <c r="S915" t="s">
        <v>38</v>
      </c>
      <c r="T915" s="1" t="s">
        <v>20</v>
      </c>
      <c r="U915" t="str">
        <f>IF(TBL_Employees[[#This Row],[Exit Date]]="","Employed","Resign")</f>
        <v>Employed</v>
      </c>
    </row>
    <row r="916" spans="1:21" x14ac:dyDescent="0.35">
      <c r="A916" t="s">
        <v>1065</v>
      </c>
      <c r="B916" t="s">
        <v>1066</v>
      </c>
      <c r="C916" t="s">
        <v>93</v>
      </c>
      <c r="D916" t="s">
        <v>49</v>
      </c>
      <c r="E916" t="s">
        <v>35</v>
      </c>
      <c r="F916" t="s">
        <v>16</v>
      </c>
      <c r="G916" t="s">
        <v>17</v>
      </c>
      <c r="H916">
        <v>26</v>
      </c>
      <c r="I916" s="1">
        <v>44521</v>
      </c>
      <c r="J916" s="9">
        <f>DAY(TBL_Employees[[#This Row],[Hire Date]])</f>
        <v>21</v>
      </c>
      <c r="K916" s="9">
        <f>MONTH(TBL_Employees[[#This Row],[Hire Date]])</f>
        <v>11</v>
      </c>
      <c r="L916" s="9" t="str">
        <f>UPPER(TEXT(DATE(2025,TBL_Employees[[#This Row],[Month]],1), "mmm"))</f>
        <v>NOV</v>
      </c>
      <c r="M916" s="11">
        <f>YEAR(TBL_Employees[[#This Row],[Hire Date]])</f>
        <v>2021</v>
      </c>
      <c r="N916" s="2">
        <v>63137</v>
      </c>
      <c r="O916" s="2" t="str">
        <f>IF(TBL_Employees[[#This Row],[ Annual Salary]]&lt;70000,"Low Income",IF(AND(TBL_Employees[[#This Row],[ Annual Salary]]&gt;=70000,TBL_Employees[[#This Row],[ Annual Salary]]&lt;=140000),"Middle Income","High Income" ))</f>
        <v>Low Income</v>
      </c>
      <c r="P916" s="3">
        <v>0</v>
      </c>
      <c r="Q916" s="13">
        <f>TBL_Employees[[#This Row],[Bonus %]]*TBL_Employees[[#This Row],[ Annual Salary]]</f>
        <v>0</v>
      </c>
      <c r="R916" t="s">
        <v>18</v>
      </c>
      <c r="S916" t="s">
        <v>19</v>
      </c>
      <c r="T916" s="1" t="s">
        <v>20</v>
      </c>
      <c r="U916" t="str">
        <f>IF(TBL_Employees[[#This Row],[Exit Date]]="","Employed","Resign")</f>
        <v>Employed</v>
      </c>
    </row>
    <row r="917" spans="1:21" x14ac:dyDescent="0.35">
      <c r="A917" t="s">
        <v>112</v>
      </c>
      <c r="B917" t="s">
        <v>1075</v>
      </c>
      <c r="C917" t="s">
        <v>41</v>
      </c>
      <c r="D917" t="s">
        <v>49</v>
      </c>
      <c r="E917" t="s">
        <v>15</v>
      </c>
      <c r="F917" t="s">
        <v>27</v>
      </c>
      <c r="G917" t="s">
        <v>23</v>
      </c>
      <c r="H917">
        <v>52</v>
      </c>
      <c r="I917" s="1">
        <v>34383</v>
      </c>
      <c r="J917" s="9">
        <f>DAY(TBL_Employees[[#This Row],[Hire Date]])</f>
        <v>18</v>
      </c>
      <c r="K917" s="9">
        <f>MONTH(TBL_Employees[[#This Row],[Hire Date]])</f>
        <v>2</v>
      </c>
      <c r="L917" s="9" t="str">
        <f>UPPER(TEXT(DATE(2025,TBL_Employees[[#This Row],[Month]],1), "mmm"))</f>
        <v>FEB</v>
      </c>
      <c r="M917" s="11">
        <f>YEAR(TBL_Employees[[#This Row],[Hire Date]])</f>
        <v>1994</v>
      </c>
      <c r="N917" s="2">
        <v>99624</v>
      </c>
      <c r="O917" s="2" t="str">
        <f>IF(TBL_Employees[[#This Row],[ Annual Salary]]&lt;70000,"Low Income",IF(AND(TBL_Employees[[#This Row],[ Annual Salary]]&gt;=70000,TBL_Employees[[#This Row],[ Annual Salary]]&lt;=140000),"Middle Income","High Income" ))</f>
        <v>Middle Income</v>
      </c>
      <c r="P917" s="3">
        <v>0</v>
      </c>
      <c r="Q917" s="13">
        <f>TBL_Employees[[#This Row],[Bonus %]]*TBL_Employees[[#This Row],[ Annual Salary]]</f>
        <v>0</v>
      </c>
      <c r="R917" t="s">
        <v>18</v>
      </c>
      <c r="S917" t="s">
        <v>62</v>
      </c>
      <c r="T917" s="1" t="s">
        <v>20</v>
      </c>
      <c r="U917" t="str">
        <f>IF(TBL_Employees[[#This Row],[Exit Date]]="","Employed","Resign")</f>
        <v>Employed</v>
      </c>
    </row>
    <row r="918" spans="1:21" x14ac:dyDescent="0.35">
      <c r="A918" t="s">
        <v>1076</v>
      </c>
      <c r="B918" t="s">
        <v>1077</v>
      </c>
      <c r="C918" t="s">
        <v>61</v>
      </c>
      <c r="D918" t="s">
        <v>49</v>
      </c>
      <c r="E918" t="s">
        <v>43</v>
      </c>
      <c r="F918" t="s">
        <v>16</v>
      </c>
      <c r="G918" t="s">
        <v>23</v>
      </c>
      <c r="H918">
        <v>55</v>
      </c>
      <c r="I918" s="1">
        <v>41202</v>
      </c>
      <c r="J918" s="9">
        <f>DAY(TBL_Employees[[#This Row],[Hire Date]])</f>
        <v>20</v>
      </c>
      <c r="K918" s="9">
        <f>MONTH(TBL_Employees[[#This Row],[Hire Date]])</f>
        <v>10</v>
      </c>
      <c r="L918" s="9" t="str">
        <f>UPPER(TEXT(DATE(2025,TBL_Employees[[#This Row],[Month]],1), "mmm"))</f>
        <v>OCT</v>
      </c>
      <c r="M918" s="11">
        <f>YEAR(TBL_Employees[[#This Row],[Hire Date]])</f>
        <v>2012</v>
      </c>
      <c r="N918" s="2">
        <v>108686</v>
      </c>
      <c r="O918" s="2" t="str">
        <f>IF(TBL_Employees[[#This Row],[ Annual Salary]]&lt;70000,"Low Income",IF(AND(TBL_Employees[[#This Row],[ Annual Salary]]&gt;=70000,TBL_Employees[[#This Row],[ Annual Salary]]&lt;=140000),"Middle Income","High Income" ))</f>
        <v>Middle Income</v>
      </c>
      <c r="P918" s="3">
        <v>0.06</v>
      </c>
      <c r="Q918" s="13">
        <f>TBL_Employees[[#This Row],[Bonus %]]*TBL_Employees[[#This Row],[ Annual Salary]]</f>
        <v>6521.16</v>
      </c>
      <c r="R918" t="s">
        <v>18</v>
      </c>
      <c r="S918" t="s">
        <v>28</v>
      </c>
      <c r="T918" s="1" t="s">
        <v>20</v>
      </c>
      <c r="U918" t="str">
        <f>IF(TBL_Employees[[#This Row],[Exit Date]]="","Employed","Resign")</f>
        <v>Employed</v>
      </c>
    </row>
    <row r="919" spans="1:21" x14ac:dyDescent="0.35">
      <c r="A919" t="s">
        <v>1081</v>
      </c>
      <c r="B919" t="s">
        <v>1082</v>
      </c>
      <c r="C919" t="s">
        <v>39</v>
      </c>
      <c r="D919" t="s">
        <v>49</v>
      </c>
      <c r="E919" t="s">
        <v>43</v>
      </c>
      <c r="F919" t="s">
        <v>16</v>
      </c>
      <c r="G919" t="s">
        <v>17</v>
      </c>
      <c r="H919">
        <v>63</v>
      </c>
      <c r="I919" s="1">
        <v>43996</v>
      </c>
      <c r="J919" s="9">
        <f>DAY(TBL_Employees[[#This Row],[Hire Date]])</f>
        <v>14</v>
      </c>
      <c r="K919" s="9">
        <f>MONTH(TBL_Employees[[#This Row],[Hire Date]])</f>
        <v>6</v>
      </c>
      <c r="L919" s="9" t="str">
        <f>UPPER(TEXT(DATE(2025,TBL_Employees[[#This Row],[Month]],1), "mmm"))</f>
        <v>JUN</v>
      </c>
      <c r="M919" s="11">
        <f>YEAR(TBL_Employees[[#This Row],[Hire Date]])</f>
        <v>2020</v>
      </c>
      <c r="N919" s="2">
        <v>181216</v>
      </c>
      <c r="O919" s="2" t="str">
        <f>IF(TBL_Employees[[#This Row],[ Annual Salary]]&lt;70000,"Low Income",IF(AND(TBL_Employees[[#This Row],[ Annual Salary]]&gt;=70000,TBL_Employees[[#This Row],[ Annual Salary]]&lt;=140000),"Middle Income","High Income" ))</f>
        <v>High Income</v>
      </c>
      <c r="P919" s="3">
        <v>0.27</v>
      </c>
      <c r="Q919" s="13">
        <f>TBL_Employees[[#This Row],[Bonus %]]*TBL_Employees[[#This Row],[ Annual Salary]]</f>
        <v>48928.32</v>
      </c>
      <c r="R919" t="s">
        <v>18</v>
      </c>
      <c r="S919" t="s">
        <v>28</v>
      </c>
      <c r="T919" s="1" t="s">
        <v>20</v>
      </c>
      <c r="U919" t="str">
        <f>IF(TBL_Employees[[#This Row],[Exit Date]]="","Employed","Resign")</f>
        <v>Employed</v>
      </c>
    </row>
    <row r="920" spans="1:21" x14ac:dyDescent="0.35">
      <c r="A920" t="s">
        <v>1086</v>
      </c>
      <c r="B920" t="s">
        <v>1087</v>
      </c>
      <c r="C920" t="s">
        <v>39</v>
      </c>
      <c r="D920" t="s">
        <v>49</v>
      </c>
      <c r="E920" t="s">
        <v>35</v>
      </c>
      <c r="F920" t="s">
        <v>16</v>
      </c>
      <c r="G920" t="s">
        <v>17</v>
      </c>
      <c r="H920">
        <v>55</v>
      </c>
      <c r="I920" s="1">
        <v>35001</v>
      </c>
      <c r="J920" s="9">
        <f>DAY(TBL_Employees[[#This Row],[Hire Date]])</f>
        <v>29</v>
      </c>
      <c r="K920" s="9">
        <f>MONTH(TBL_Employees[[#This Row],[Hire Date]])</f>
        <v>10</v>
      </c>
      <c r="L920" s="9" t="str">
        <f>UPPER(TEXT(DATE(2025,TBL_Employees[[#This Row],[Month]],1), "mmm"))</f>
        <v>OCT</v>
      </c>
      <c r="M920" s="11">
        <f>YEAR(TBL_Employees[[#This Row],[Hire Date]])</f>
        <v>1995</v>
      </c>
      <c r="N920" s="2">
        <v>153271</v>
      </c>
      <c r="O920" s="2" t="str">
        <f>IF(TBL_Employees[[#This Row],[ Annual Salary]]&lt;70000,"Low Income",IF(AND(TBL_Employees[[#This Row],[ Annual Salary]]&gt;=70000,TBL_Employees[[#This Row],[ Annual Salary]]&lt;=140000),"Middle Income","High Income" ))</f>
        <v>High Income</v>
      </c>
      <c r="P920" s="3">
        <v>0.15</v>
      </c>
      <c r="Q920" s="13">
        <f>TBL_Employees[[#This Row],[Bonus %]]*TBL_Employees[[#This Row],[ Annual Salary]]</f>
        <v>22990.649999999998</v>
      </c>
      <c r="R920" t="s">
        <v>18</v>
      </c>
      <c r="S920" t="s">
        <v>24</v>
      </c>
      <c r="T920" s="1" t="s">
        <v>20</v>
      </c>
      <c r="U920" t="str">
        <f>IF(TBL_Employees[[#This Row],[Exit Date]]="","Employed","Resign")</f>
        <v>Employed</v>
      </c>
    </row>
    <row r="921" spans="1:21" x14ac:dyDescent="0.35">
      <c r="A921" t="s">
        <v>1097</v>
      </c>
      <c r="B921" t="s">
        <v>1098</v>
      </c>
      <c r="C921" t="s">
        <v>67</v>
      </c>
      <c r="D921" t="s">
        <v>49</v>
      </c>
      <c r="E921" t="s">
        <v>31</v>
      </c>
      <c r="F921" t="s">
        <v>27</v>
      </c>
      <c r="G921" t="s">
        <v>17</v>
      </c>
      <c r="H921">
        <v>47</v>
      </c>
      <c r="I921" s="1">
        <v>41333</v>
      </c>
      <c r="J921" s="9">
        <f>DAY(TBL_Employees[[#This Row],[Hire Date]])</f>
        <v>28</v>
      </c>
      <c r="K921" s="9">
        <f>MONTH(TBL_Employees[[#This Row],[Hire Date]])</f>
        <v>2</v>
      </c>
      <c r="L921" s="9" t="str">
        <f>UPPER(TEXT(DATE(2025,TBL_Employees[[#This Row],[Month]],1), "mmm"))</f>
        <v>FEB</v>
      </c>
      <c r="M921" s="11">
        <f>YEAR(TBL_Employees[[#This Row],[Hire Date]])</f>
        <v>2013</v>
      </c>
      <c r="N921" s="2">
        <v>54635</v>
      </c>
      <c r="O921" s="2" t="str">
        <f>IF(TBL_Employees[[#This Row],[ Annual Salary]]&lt;70000,"Low Income",IF(AND(TBL_Employees[[#This Row],[ Annual Salary]]&gt;=70000,TBL_Employees[[#This Row],[ Annual Salary]]&lt;=140000),"Middle Income","High Income" ))</f>
        <v>Low Income</v>
      </c>
      <c r="P921" s="3">
        <v>0</v>
      </c>
      <c r="Q921" s="13">
        <f>TBL_Employees[[#This Row],[Bonus %]]*TBL_Employees[[#This Row],[ Annual Salary]]</f>
        <v>0</v>
      </c>
      <c r="R921" t="s">
        <v>18</v>
      </c>
      <c r="S921" t="s">
        <v>19</v>
      </c>
      <c r="T921" s="1" t="s">
        <v>20</v>
      </c>
      <c r="U921" t="str">
        <f>IF(TBL_Employees[[#This Row],[Exit Date]]="","Employed","Resign")</f>
        <v>Employed</v>
      </c>
    </row>
    <row r="922" spans="1:21" x14ac:dyDescent="0.35">
      <c r="A922" t="s">
        <v>1125</v>
      </c>
      <c r="B922" t="s">
        <v>1126</v>
      </c>
      <c r="C922" t="s">
        <v>13</v>
      </c>
      <c r="D922" t="s">
        <v>49</v>
      </c>
      <c r="E922" t="s">
        <v>35</v>
      </c>
      <c r="F922" t="s">
        <v>16</v>
      </c>
      <c r="G922" t="s">
        <v>46</v>
      </c>
      <c r="H922">
        <v>54</v>
      </c>
      <c r="I922" s="1">
        <v>36757</v>
      </c>
      <c r="J922" s="9">
        <f>DAY(TBL_Employees[[#This Row],[Hire Date]])</f>
        <v>19</v>
      </c>
      <c r="K922" s="9">
        <f>MONTH(TBL_Employees[[#This Row],[Hire Date]])</f>
        <v>8</v>
      </c>
      <c r="L922" s="9" t="str">
        <f>UPPER(TEXT(DATE(2025,TBL_Employees[[#This Row],[Month]],1), "mmm"))</f>
        <v>AUG</v>
      </c>
      <c r="M922" s="11">
        <f>YEAR(TBL_Employees[[#This Row],[Hire Date]])</f>
        <v>2000</v>
      </c>
      <c r="N922" s="2">
        <v>222224</v>
      </c>
      <c r="O922" s="2" t="str">
        <f>IF(TBL_Employees[[#This Row],[ Annual Salary]]&lt;70000,"Low Income",IF(AND(TBL_Employees[[#This Row],[ Annual Salary]]&gt;=70000,TBL_Employees[[#This Row],[ Annual Salary]]&lt;=140000),"Middle Income","High Income" ))</f>
        <v>High Income</v>
      </c>
      <c r="P922" s="3">
        <v>0.38</v>
      </c>
      <c r="Q922" s="13">
        <f>TBL_Employees[[#This Row],[Bonus %]]*TBL_Employees[[#This Row],[ Annual Salary]]</f>
        <v>84445.119999999995</v>
      </c>
      <c r="R922" t="s">
        <v>18</v>
      </c>
      <c r="S922" t="s">
        <v>28</v>
      </c>
      <c r="T922" s="1" t="s">
        <v>20</v>
      </c>
      <c r="U922" t="str">
        <f>IF(TBL_Employees[[#This Row],[Exit Date]]="","Employed","Resign")</f>
        <v>Employed</v>
      </c>
    </row>
    <row r="923" spans="1:21" x14ac:dyDescent="0.35">
      <c r="A923" t="s">
        <v>1133</v>
      </c>
      <c r="B923" t="s">
        <v>1134</v>
      </c>
      <c r="C923" t="s">
        <v>93</v>
      </c>
      <c r="D923" t="s">
        <v>49</v>
      </c>
      <c r="E923" t="s">
        <v>35</v>
      </c>
      <c r="F923" t="s">
        <v>27</v>
      </c>
      <c r="G923" t="s">
        <v>23</v>
      </c>
      <c r="H923">
        <v>35</v>
      </c>
      <c r="I923" s="1">
        <v>41516</v>
      </c>
      <c r="J923" s="9">
        <f>DAY(TBL_Employees[[#This Row],[Hire Date]])</f>
        <v>30</v>
      </c>
      <c r="K923" s="9">
        <f>MONTH(TBL_Employees[[#This Row],[Hire Date]])</f>
        <v>8</v>
      </c>
      <c r="L923" s="9" t="str">
        <f>UPPER(TEXT(DATE(2025,TBL_Employees[[#This Row],[Month]],1), "mmm"))</f>
        <v>AUG</v>
      </c>
      <c r="M923" s="11">
        <f>YEAR(TBL_Employees[[#This Row],[Hire Date]])</f>
        <v>2013</v>
      </c>
      <c r="N923" s="2">
        <v>59646</v>
      </c>
      <c r="O923" s="2" t="str">
        <f>IF(TBL_Employees[[#This Row],[ Annual Salary]]&lt;70000,"Low Income",IF(AND(TBL_Employees[[#This Row],[ Annual Salary]]&gt;=70000,TBL_Employees[[#This Row],[ Annual Salary]]&lt;=140000),"Middle Income","High Income" ))</f>
        <v>Low Income</v>
      </c>
      <c r="P923" s="3">
        <v>0</v>
      </c>
      <c r="Q923" s="13">
        <f>TBL_Employees[[#This Row],[Bonus %]]*TBL_Employees[[#This Row],[ Annual Salary]]</f>
        <v>0</v>
      </c>
      <c r="R923" t="s">
        <v>32</v>
      </c>
      <c r="S923" t="s">
        <v>73</v>
      </c>
      <c r="T923" s="1" t="s">
        <v>20</v>
      </c>
      <c r="U923" t="str">
        <f>IF(TBL_Employees[[#This Row],[Exit Date]]="","Employed","Resign")</f>
        <v>Employed</v>
      </c>
    </row>
    <row r="924" spans="1:21" x14ac:dyDescent="0.35">
      <c r="A924" t="s">
        <v>1159</v>
      </c>
      <c r="B924" t="s">
        <v>1160</v>
      </c>
      <c r="C924" t="s">
        <v>60</v>
      </c>
      <c r="D924" t="s">
        <v>49</v>
      </c>
      <c r="E924" t="s">
        <v>31</v>
      </c>
      <c r="F924" t="s">
        <v>27</v>
      </c>
      <c r="G924" t="s">
        <v>46</v>
      </c>
      <c r="H924">
        <v>51</v>
      </c>
      <c r="I924" s="1">
        <v>36770</v>
      </c>
      <c r="J924" s="9">
        <f>DAY(TBL_Employees[[#This Row],[Hire Date]])</f>
        <v>1</v>
      </c>
      <c r="K924" s="9">
        <f>MONTH(TBL_Employees[[#This Row],[Hire Date]])</f>
        <v>9</v>
      </c>
      <c r="L924" s="9" t="str">
        <f>UPPER(TEXT(DATE(2025,TBL_Employees[[#This Row],[Month]],1), "mmm"))</f>
        <v>SEP</v>
      </c>
      <c r="M924" s="11">
        <f>YEAR(TBL_Employees[[#This Row],[Hire Date]])</f>
        <v>2000</v>
      </c>
      <c r="N924" s="2">
        <v>157487</v>
      </c>
      <c r="O924" s="2" t="str">
        <f>IF(TBL_Employees[[#This Row],[ Annual Salary]]&lt;70000,"Low Income",IF(AND(TBL_Employees[[#This Row],[ Annual Salary]]&gt;=70000,TBL_Employees[[#This Row],[ Annual Salary]]&lt;=140000),"Middle Income","High Income" ))</f>
        <v>High Income</v>
      </c>
      <c r="P924" s="3">
        <v>0.12</v>
      </c>
      <c r="Q924" s="13">
        <f>TBL_Employees[[#This Row],[Bonus %]]*TBL_Employees[[#This Row],[ Annual Salary]]</f>
        <v>18898.439999999999</v>
      </c>
      <c r="R924" t="s">
        <v>18</v>
      </c>
      <c r="S924" t="s">
        <v>38</v>
      </c>
      <c r="T924" s="1" t="s">
        <v>20</v>
      </c>
      <c r="U924" t="str">
        <f>IF(TBL_Employees[[#This Row],[Exit Date]]="","Employed","Resign")</f>
        <v>Employed</v>
      </c>
    </row>
    <row r="925" spans="1:21" x14ac:dyDescent="0.35">
      <c r="A925" t="s">
        <v>153</v>
      </c>
      <c r="B925" t="s">
        <v>1164</v>
      </c>
      <c r="C925" t="s">
        <v>67</v>
      </c>
      <c r="D925" t="s">
        <v>49</v>
      </c>
      <c r="E925" t="s">
        <v>43</v>
      </c>
      <c r="F925" t="s">
        <v>16</v>
      </c>
      <c r="G925" t="s">
        <v>23</v>
      </c>
      <c r="H925">
        <v>64</v>
      </c>
      <c r="I925" s="1">
        <v>38380</v>
      </c>
      <c r="J925" s="9">
        <f>DAY(TBL_Employees[[#This Row],[Hire Date]])</f>
        <v>28</v>
      </c>
      <c r="K925" s="9">
        <f>MONTH(TBL_Employees[[#This Row],[Hire Date]])</f>
        <v>1</v>
      </c>
      <c r="L925" s="9" t="str">
        <f>UPPER(TEXT(DATE(2025,TBL_Employees[[#This Row],[Month]],1), "mmm"))</f>
        <v>JAN</v>
      </c>
      <c r="M925" s="11">
        <f>YEAR(TBL_Employees[[#This Row],[Hire Date]])</f>
        <v>2005</v>
      </c>
      <c r="N925" s="2">
        <v>55369</v>
      </c>
      <c r="O925" s="2" t="str">
        <f>IF(TBL_Employees[[#This Row],[ Annual Salary]]&lt;70000,"Low Income",IF(AND(TBL_Employees[[#This Row],[ Annual Salary]]&gt;=70000,TBL_Employees[[#This Row],[ Annual Salary]]&lt;=140000),"Middle Income","High Income" ))</f>
        <v>Low Income</v>
      </c>
      <c r="P925" s="3">
        <v>0</v>
      </c>
      <c r="Q925" s="13">
        <f>TBL_Employees[[#This Row],[Bonus %]]*TBL_Employees[[#This Row],[ Annual Salary]]</f>
        <v>0</v>
      </c>
      <c r="R925" t="s">
        <v>18</v>
      </c>
      <c r="S925" t="s">
        <v>38</v>
      </c>
      <c r="T925" s="1" t="s">
        <v>20</v>
      </c>
      <c r="U925" t="str">
        <f>IF(TBL_Employees[[#This Row],[Exit Date]]="","Employed","Resign")</f>
        <v>Employed</v>
      </c>
    </row>
    <row r="926" spans="1:21" x14ac:dyDescent="0.35">
      <c r="A926" t="s">
        <v>1172</v>
      </c>
      <c r="B926" t="s">
        <v>1173</v>
      </c>
      <c r="C926" t="s">
        <v>41</v>
      </c>
      <c r="D926" t="s">
        <v>49</v>
      </c>
      <c r="E926" t="s">
        <v>15</v>
      </c>
      <c r="F926" t="s">
        <v>27</v>
      </c>
      <c r="G926" t="s">
        <v>50</v>
      </c>
      <c r="H926">
        <v>58</v>
      </c>
      <c r="I926" s="1">
        <v>39930</v>
      </c>
      <c r="J926" s="9">
        <f>DAY(TBL_Employees[[#This Row],[Hire Date]])</f>
        <v>27</v>
      </c>
      <c r="K926" s="9">
        <f>MONTH(TBL_Employees[[#This Row],[Hire Date]])</f>
        <v>4</v>
      </c>
      <c r="L926" s="9" t="str">
        <f>UPPER(TEXT(DATE(2025,TBL_Employees[[#This Row],[Month]],1), "mmm"))</f>
        <v>APR</v>
      </c>
      <c r="M926" s="11">
        <f>YEAR(TBL_Employees[[#This Row],[Hire Date]])</f>
        <v>2009</v>
      </c>
      <c r="N926" s="2">
        <v>76802</v>
      </c>
      <c r="O926" s="2" t="str">
        <f>IF(TBL_Employees[[#This Row],[ Annual Salary]]&lt;70000,"Low Income",IF(AND(TBL_Employees[[#This Row],[ Annual Salary]]&gt;=70000,TBL_Employees[[#This Row],[ Annual Salary]]&lt;=140000),"Middle Income","High Income" ))</f>
        <v>Middle Income</v>
      </c>
      <c r="P926" s="3">
        <v>0</v>
      </c>
      <c r="Q926" s="13">
        <f>TBL_Employees[[#This Row],[Bonus %]]*TBL_Employees[[#This Row],[ Annual Salary]]</f>
        <v>0</v>
      </c>
      <c r="R926" t="s">
        <v>51</v>
      </c>
      <c r="S926" t="s">
        <v>80</v>
      </c>
      <c r="T926" s="1" t="s">
        <v>20</v>
      </c>
      <c r="U926" t="str">
        <f>IF(TBL_Employees[[#This Row],[Exit Date]]="","Employed","Resign")</f>
        <v>Employed</v>
      </c>
    </row>
    <row r="927" spans="1:21" x14ac:dyDescent="0.35">
      <c r="A927" t="s">
        <v>127</v>
      </c>
      <c r="B927" t="s">
        <v>1174</v>
      </c>
      <c r="C927" t="s">
        <v>13</v>
      </c>
      <c r="D927" t="s">
        <v>49</v>
      </c>
      <c r="E927" t="s">
        <v>43</v>
      </c>
      <c r="F927" t="s">
        <v>27</v>
      </c>
      <c r="G927" t="s">
        <v>23</v>
      </c>
      <c r="H927">
        <v>47</v>
      </c>
      <c r="I927" s="1">
        <v>42696</v>
      </c>
      <c r="J927" s="9">
        <f>DAY(TBL_Employees[[#This Row],[Hire Date]])</f>
        <v>22</v>
      </c>
      <c r="K927" s="9">
        <f>MONTH(TBL_Employees[[#This Row],[Hire Date]])</f>
        <v>11</v>
      </c>
      <c r="L927" s="9" t="str">
        <f>UPPER(TEXT(DATE(2025,TBL_Employees[[#This Row],[Month]],1), "mmm"))</f>
        <v>NOV</v>
      </c>
      <c r="M927" s="11">
        <f>YEAR(TBL_Employees[[#This Row],[Hire Date]])</f>
        <v>2016</v>
      </c>
      <c r="N927" s="2">
        <v>253249</v>
      </c>
      <c r="O927" s="2" t="str">
        <f>IF(TBL_Employees[[#This Row],[ Annual Salary]]&lt;70000,"Low Income",IF(AND(TBL_Employees[[#This Row],[ Annual Salary]]&gt;=70000,TBL_Employees[[#This Row],[ Annual Salary]]&lt;=140000),"Middle Income","High Income" ))</f>
        <v>High Income</v>
      </c>
      <c r="P927" s="3">
        <v>0.31</v>
      </c>
      <c r="Q927" s="13">
        <f>TBL_Employees[[#This Row],[Bonus %]]*TBL_Employees[[#This Row],[ Annual Salary]]</f>
        <v>78507.19</v>
      </c>
      <c r="R927" t="s">
        <v>18</v>
      </c>
      <c r="S927" t="s">
        <v>24</v>
      </c>
      <c r="T927" s="1" t="s">
        <v>20</v>
      </c>
      <c r="U927" t="str">
        <f>IF(TBL_Employees[[#This Row],[Exit Date]]="","Employed","Resign")</f>
        <v>Employed</v>
      </c>
    </row>
    <row r="928" spans="1:21" x14ac:dyDescent="0.35">
      <c r="A928" t="s">
        <v>1212</v>
      </c>
      <c r="B928" t="s">
        <v>1213</v>
      </c>
      <c r="C928" t="s">
        <v>41</v>
      </c>
      <c r="D928" t="s">
        <v>49</v>
      </c>
      <c r="E928" t="s">
        <v>43</v>
      </c>
      <c r="F928" t="s">
        <v>27</v>
      </c>
      <c r="G928" t="s">
        <v>23</v>
      </c>
      <c r="H928">
        <v>63</v>
      </c>
      <c r="I928" s="1">
        <v>43171</v>
      </c>
      <c r="J928" s="9">
        <f>DAY(TBL_Employees[[#This Row],[Hire Date]])</f>
        <v>12</v>
      </c>
      <c r="K928" s="9">
        <f>MONTH(TBL_Employees[[#This Row],[Hire Date]])</f>
        <v>3</v>
      </c>
      <c r="L928" s="9" t="str">
        <f>UPPER(TEXT(DATE(2025,TBL_Employees[[#This Row],[Month]],1), "mmm"))</f>
        <v>MAR</v>
      </c>
      <c r="M928" s="11">
        <f>YEAR(TBL_Employees[[#This Row],[Hire Date]])</f>
        <v>2018</v>
      </c>
      <c r="N928" s="2">
        <v>73200</v>
      </c>
      <c r="O928" s="2" t="str">
        <f>IF(TBL_Employees[[#This Row],[ Annual Salary]]&lt;70000,"Low Income",IF(AND(TBL_Employees[[#This Row],[ Annual Salary]]&gt;=70000,TBL_Employees[[#This Row],[ Annual Salary]]&lt;=140000),"Middle Income","High Income" ))</f>
        <v>Middle Income</v>
      </c>
      <c r="P928" s="3">
        <v>0</v>
      </c>
      <c r="Q928" s="13">
        <f>TBL_Employees[[#This Row],[Bonus %]]*TBL_Employees[[#This Row],[ Annual Salary]]</f>
        <v>0</v>
      </c>
      <c r="R928" t="s">
        <v>32</v>
      </c>
      <c r="S928" t="s">
        <v>73</v>
      </c>
      <c r="T928" s="1" t="s">
        <v>20</v>
      </c>
      <c r="U928" t="str">
        <f>IF(TBL_Employees[[#This Row],[Exit Date]]="","Employed","Resign")</f>
        <v>Employed</v>
      </c>
    </row>
    <row r="929" spans="1:21" x14ac:dyDescent="0.35">
      <c r="A929" t="s">
        <v>1216</v>
      </c>
      <c r="B929" t="s">
        <v>1217</v>
      </c>
      <c r="C929" t="s">
        <v>48</v>
      </c>
      <c r="D929" t="s">
        <v>49</v>
      </c>
      <c r="E929" t="s">
        <v>43</v>
      </c>
      <c r="F929" t="s">
        <v>16</v>
      </c>
      <c r="G929" t="s">
        <v>50</v>
      </c>
      <c r="H929">
        <v>26</v>
      </c>
      <c r="I929" s="1">
        <v>44236</v>
      </c>
      <c r="J929" s="9">
        <f>DAY(TBL_Employees[[#This Row],[Hire Date]])</f>
        <v>9</v>
      </c>
      <c r="K929" s="9">
        <f>MONTH(TBL_Employees[[#This Row],[Hire Date]])</f>
        <v>2</v>
      </c>
      <c r="L929" s="9" t="str">
        <f>UPPER(TEXT(DATE(2025,TBL_Employees[[#This Row],[Month]],1), "mmm"))</f>
        <v>FEB</v>
      </c>
      <c r="M929" s="11">
        <f>YEAR(TBL_Employees[[#This Row],[Hire Date]])</f>
        <v>2021</v>
      </c>
      <c r="N929" s="2">
        <v>87427</v>
      </c>
      <c r="O929" s="2" t="str">
        <f>IF(TBL_Employees[[#This Row],[ Annual Salary]]&lt;70000,"Low Income",IF(AND(TBL_Employees[[#This Row],[ Annual Salary]]&gt;=70000,TBL_Employees[[#This Row],[ Annual Salary]]&lt;=140000),"Middle Income","High Income" ))</f>
        <v>Middle Income</v>
      </c>
      <c r="P929" s="3">
        <v>0</v>
      </c>
      <c r="Q929" s="13">
        <f>TBL_Employees[[#This Row],[Bonus %]]*TBL_Employees[[#This Row],[ Annual Salary]]</f>
        <v>0</v>
      </c>
      <c r="R929" t="s">
        <v>51</v>
      </c>
      <c r="S929" t="s">
        <v>52</v>
      </c>
      <c r="T929" s="1" t="s">
        <v>20</v>
      </c>
      <c r="U929" t="str">
        <f>IF(TBL_Employees[[#This Row],[Exit Date]]="","Employed","Resign")</f>
        <v>Employed</v>
      </c>
    </row>
    <row r="930" spans="1:21" x14ac:dyDescent="0.35">
      <c r="A930" t="s">
        <v>1225</v>
      </c>
      <c r="B930" t="s">
        <v>1226</v>
      </c>
      <c r="C930" t="s">
        <v>41</v>
      </c>
      <c r="D930" t="s">
        <v>49</v>
      </c>
      <c r="E930" t="s">
        <v>35</v>
      </c>
      <c r="F930" t="s">
        <v>16</v>
      </c>
      <c r="G930" t="s">
        <v>50</v>
      </c>
      <c r="H930">
        <v>33</v>
      </c>
      <c r="I930" s="1">
        <v>41043</v>
      </c>
      <c r="J930" s="9">
        <f>DAY(TBL_Employees[[#This Row],[Hire Date]])</f>
        <v>14</v>
      </c>
      <c r="K930" s="9">
        <f>MONTH(TBL_Employees[[#This Row],[Hire Date]])</f>
        <v>5</v>
      </c>
      <c r="L930" s="9" t="str">
        <f>UPPER(TEXT(DATE(2025,TBL_Employees[[#This Row],[Month]],1), "mmm"))</f>
        <v>MAY</v>
      </c>
      <c r="M930" s="11">
        <f>YEAR(TBL_Employees[[#This Row],[Hire Date]])</f>
        <v>2012</v>
      </c>
      <c r="N930" s="2">
        <v>88343</v>
      </c>
      <c r="O930" s="2" t="str">
        <f>IF(TBL_Employees[[#This Row],[ Annual Salary]]&lt;70000,"Low Income",IF(AND(TBL_Employees[[#This Row],[ Annual Salary]]&gt;=70000,TBL_Employees[[#This Row],[ Annual Salary]]&lt;=140000),"Middle Income","High Income" ))</f>
        <v>Middle Income</v>
      </c>
      <c r="P930" s="3">
        <v>0</v>
      </c>
      <c r="Q930" s="13">
        <f>TBL_Employees[[#This Row],[Bonus %]]*TBL_Employees[[#This Row],[ Annual Salary]]</f>
        <v>0</v>
      </c>
      <c r="R930" t="s">
        <v>51</v>
      </c>
      <c r="S930" t="s">
        <v>65</v>
      </c>
      <c r="T930" s="1" t="s">
        <v>20</v>
      </c>
      <c r="U930" t="str">
        <f>IF(TBL_Employees[[#This Row],[Exit Date]]="","Employed","Resign")</f>
        <v>Employed</v>
      </c>
    </row>
    <row r="931" spans="1:21" x14ac:dyDescent="0.35">
      <c r="A931" t="s">
        <v>1241</v>
      </c>
      <c r="B931" t="s">
        <v>1242</v>
      </c>
      <c r="C931" t="s">
        <v>61</v>
      </c>
      <c r="D931" t="s">
        <v>49</v>
      </c>
      <c r="E931" t="s">
        <v>31</v>
      </c>
      <c r="F931" t="s">
        <v>27</v>
      </c>
      <c r="G931" t="s">
        <v>17</v>
      </c>
      <c r="H931">
        <v>28</v>
      </c>
      <c r="I931" s="1">
        <v>44204</v>
      </c>
      <c r="J931" s="9">
        <f>DAY(TBL_Employees[[#This Row],[Hire Date]])</f>
        <v>8</v>
      </c>
      <c r="K931" s="9">
        <f>MONTH(TBL_Employees[[#This Row],[Hire Date]])</f>
        <v>1</v>
      </c>
      <c r="L931" s="9" t="str">
        <f>UPPER(TEXT(DATE(2025,TBL_Employees[[#This Row],[Month]],1), "mmm"))</f>
        <v>JAN</v>
      </c>
      <c r="M931" s="11">
        <f>YEAR(TBL_Employees[[#This Row],[Hire Date]])</f>
        <v>2021</v>
      </c>
      <c r="N931" s="2">
        <v>108826</v>
      </c>
      <c r="O931" s="2" t="str">
        <f>IF(TBL_Employees[[#This Row],[ Annual Salary]]&lt;70000,"Low Income",IF(AND(TBL_Employees[[#This Row],[ Annual Salary]]&gt;=70000,TBL_Employees[[#This Row],[ Annual Salary]]&lt;=140000),"Middle Income","High Income" ))</f>
        <v>Middle Income</v>
      </c>
      <c r="P931" s="3">
        <v>0.1</v>
      </c>
      <c r="Q931" s="13">
        <f>TBL_Employees[[#This Row],[Bonus %]]*TBL_Employees[[#This Row],[ Annual Salary]]</f>
        <v>10882.6</v>
      </c>
      <c r="R931" t="s">
        <v>18</v>
      </c>
      <c r="S931" t="s">
        <v>44</v>
      </c>
      <c r="T931" s="1" t="s">
        <v>20</v>
      </c>
      <c r="U931" t="str">
        <f>IF(TBL_Employees[[#This Row],[Exit Date]]="","Employed","Resign")</f>
        <v>Employed</v>
      </c>
    </row>
    <row r="932" spans="1:21" x14ac:dyDescent="0.35">
      <c r="A932" t="s">
        <v>384</v>
      </c>
      <c r="B932" t="s">
        <v>1290</v>
      </c>
      <c r="C932" t="s">
        <v>93</v>
      </c>
      <c r="D932" t="s">
        <v>49</v>
      </c>
      <c r="E932" t="s">
        <v>43</v>
      </c>
      <c r="F932" t="s">
        <v>16</v>
      </c>
      <c r="G932" t="s">
        <v>23</v>
      </c>
      <c r="H932">
        <v>45</v>
      </c>
      <c r="I932" s="1">
        <v>36754</v>
      </c>
      <c r="J932" s="9">
        <f>DAY(TBL_Employees[[#This Row],[Hire Date]])</f>
        <v>16</v>
      </c>
      <c r="K932" s="9">
        <f>MONTH(TBL_Employees[[#This Row],[Hire Date]])</f>
        <v>8</v>
      </c>
      <c r="L932" s="9" t="str">
        <f>UPPER(TEXT(DATE(2025,TBL_Employees[[#This Row],[Month]],1), "mmm"))</f>
        <v>AUG</v>
      </c>
      <c r="M932" s="11">
        <f>YEAR(TBL_Employees[[#This Row],[Hire Date]])</f>
        <v>2000</v>
      </c>
      <c r="N932" s="2">
        <v>60113</v>
      </c>
      <c r="O932" s="2" t="str">
        <f>IF(TBL_Employees[[#This Row],[ Annual Salary]]&lt;70000,"Low Income",IF(AND(TBL_Employees[[#This Row],[ Annual Salary]]&gt;=70000,TBL_Employees[[#This Row],[ Annual Salary]]&lt;=140000),"Middle Income","High Income" ))</f>
        <v>Low Income</v>
      </c>
      <c r="P932" s="3">
        <v>0</v>
      </c>
      <c r="Q932" s="13">
        <f>TBL_Employees[[#This Row],[Bonus %]]*TBL_Employees[[#This Row],[ Annual Salary]]</f>
        <v>0</v>
      </c>
      <c r="R932" t="s">
        <v>18</v>
      </c>
      <c r="S932" t="s">
        <v>19</v>
      </c>
      <c r="T932" s="1" t="s">
        <v>20</v>
      </c>
      <c r="U932" t="str">
        <f>IF(TBL_Employees[[#This Row],[Exit Date]]="","Employed","Resign")</f>
        <v>Employed</v>
      </c>
    </row>
    <row r="933" spans="1:21" x14ac:dyDescent="0.35">
      <c r="A933" t="s">
        <v>1296</v>
      </c>
      <c r="B933" t="s">
        <v>1297</v>
      </c>
      <c r="C933" t="s">
        <v>39</v>
      </c>
      <c r="D933" t="s">
        <v>49</v>
      </c>
      <c r="E933" t="s">
        <v>35</v>
      </c>
      <c r="F933" t="s">
        <v>16</v>
      </c>
      <c r="G933" t="s">
        <v>17</v>
      </c>
      <c r="H933">
        <v>61</v>
      </c>
      <c r="I933" s="1">
        <v>44219</v>
      </c>
      <c r="J933" s="9">
        <f>DAY(TBL_Employees[[#This Row],[Hire Date]])</f>
        <v>23</v>
      </c>
      <c r="K933" s="9">
        <f>MONTH(TBL_Employees[[#This Row],[Hire Date]])</f>
        <v>1</v>
      </c>
      <c r="L933" s="9" t="str">
        <f>UPPER(TEXT(DATE(2025,TBL_Employees[[#This Row],[Month]],1), "mmm"))</f>
        <v>JAN</v>
      </c>
      <c r="M933" s="11">
        <f>YEAR(TBL_Employees[[#This Row],[Hire Date]])</f>
        <v>2021</v>
      </c>
      <c r="N933" s="2">
        <v>151783</v>
      </c>
      <c r="O933" s="2" t="str">
        <f>IF(TBL_Employees[[#This Row],[ Annual Salary]]&lt;70000,"Low Income",IF(AND(TBL_Employees[[#This Row],[ Annual Salary]]&gt;=70000,TBL_Employees[[#This Row],[ Annual Salary]]&lt;=140000),"Middle Income","High Income" ))</f>
        <v>High Income</v>
      </c>
      <c r="P933" s="3">
        <v>0.26</v>
      </c>
      <c r="Q933" s="13">
        <f>TBL_Employees[[#This Row],[Bonus %]]*TBL_Employees[[#This Row],[ Annual Salary]]</f>
        <v>39463.58</v>
      </c>
      <c r="R933" t="s">
        <v>18</v>
      </c>
      <c r="S933" t="s">
        <v>62</v>
      </c>
      <c r="T933" s="1" t="s">
        <v>20</v>
      </c>
      <c r="U933" t="str">
        <f>IF(TBL_Employees[[#This Row],[Exit Date]]="","Employed","Resign")</f>
        <v>Employed</v>
      </c>
    </row>
    <row r="934" spans="1:21" x14ac:dyDescent="0.35">
      <c r="A934" t="s">
        <v>1093</v>
      </c>
      <c r="B934" t="s">
        <v>1300</v>
      </c>
      <c r="C934" t="s">
        <v>67</v>
      </c>
      <c r="D934" t="s">
        <v>49</v>
      </c>
      <c r="E934" t="s">
        <v>31</v>
      </c>
      <c r="F934" t="s">
        <v>27</v>
      </c>
      <c r="G934" t="s">
        <v>23</v>
      </c>
      <c r="H934">
        <v>40</v>
      </c>
      <c r="I934" s="1">
        <v>42721</v>
      </c>
      <c r="J934" s="9">
        <f>DAY(TBL_Employees[[#This Row],[Hire Date]])</f>
        <v>17</v>
      </c>
      <c r="K934" s="9">
        <f>MONTH(TBL_Employees[[#This Row],[Hire Date]])</f>
        <v>12</v>
      </c>
      <c r="L934" s="9" t="str">
        <f>UPPER(TEXT(DATE(2025,TBL_Employees[[#This Row],[Month]],1), "mmm"))</f>
        <v>DEC</v>
      </c>
      <c r="M934" s="11">
        <f>YEAR(TBL_Employees[[#This Row],[Hire Date]])</f>
        <v>2016</v>
      </c>
      <c r="N934" s="2">
        <v>50733</v>
      </c>
      <c r="O934" s="2" t="str">
        <f>IF(TBL_Employees[[#This Row],[ Annual Salary]]&lt;70000,"Low Income",IF(AND(TBL_Employees[[#This Row],[ Annual Salary]]&gt;=70000,TBL_Employees[[#This Row],[ Annual Salary]]&lt;=140000),"Middle Income","High Income" ))</f>
        <v>Low Income</v>
      </c>
      <c r="P934" s="3">
        <v>0</v>
      </c>
      <c r="Q934" s="13">
        <f>TBL_Employees[[#This Row],[Bonus %]]*TBL_Employees[[#This Row],[ Annual Salary]]</f>
        <v>0</v>
      </c>
      <c r="R934" t="s">
        <v>18</v>
      </c>
      <c r="S934" t="s">
        <v>44</v>
      </c>
      <c r="T934" s="1" t="s">
        <v>20</v>
      </c>
      <c r="U934" t="str">
        <f>IF(TBL_Employees[[#This Row],[Exit Date]]="","Employed","Resign")</f>
        <v>Employed</v>
      </c>
    </row>
    <row r="935" spans="1:21" x14ac:dyDescent="0.35">
      <c r="A935" t="s">
        <v>249</v>
      </c>
      <c r="B935" t="s">
        <v>1303</v>
      </c>
      <c r="C935" t="s">
        <v>63</v>
      </c>
      <c r="D935" t="s">
        <v>49</v>
      </c>
      <c r="E935" t="s">
        <v>43</v>
      </c>
      <c r="F935" t="s">
        <v>27</v>
      </c>
      <c r="G935" t="s">
        <v>23</v>
      </c>
      <c r="H935">
        <v>55</v>
      </c>
      <c r="I935" s="1">
        <v>44410</v>
      </c>
      <c r="J935" s="9">
        <f>DAY(TBL_Employees[[#This Row],[Hire Date]])</f>
        <v>2</v>
      </c>
      <c r="K935" s="9">
        <f>MONTH(TBL_Employees[[#This Row],[Hire Date]])</f>
        <v>8</v>
      </c>
      <c r="L935" s="9" t="str">
        <f>UPPER(TEXT(DATE(2025,TBL_Employees[[#This Row],[Month]],1), "mmm"))</f>
        <v>AUG</v>
      </c>
      <c r="M935" s="11">
        <f>YEAR(TBL_Employees[[#This Row],[Hire Date]])</f>
        <v>2021</v>
      </c>
      <c r="N935" s="2">
        <v>67130</v>
      </c>
      <c r="O935" s="2" t="str">
        <f>IF(TBL_Employees[[#This Row],[ Annual Salary]]&lt;70000,"Low Income",IF(AND(TBL_Employees[[#This Row],[ Annual Salary]]&gt;=70000,TBL_Employees[[#This Row],[ Annual Salary]]&lt;=140000),"Middle Income","High Income" ))</f>
        <v>Low Income</v>
      </c>
      <c r="P935" s="3">
        <v>0</v>
      </c>
      <c r="Q935" s="13">
        <f>TBL_Employees[[#This Row],[Bonus %]]*TBL_Employees[[#This Row],[ Annual Salary]]</f>
        <v>0</v>
      </c>
      <c r="R935" t="s">
        <v>18</v>
      </c>
      <c r="S935" t="s">
        <v>44</v>
      </c>
      <c r="T935" s="1" t="s">
        <v>20</v>
      </c>
      <c r="U935" t="str">
        <f>IF(TBL_Employees[[#This Row],[Exit Date]]="","Employed","Resign")</f>
        <v>Employed</v>
      </c>
    </row>
    <row r="936" spans="1:21" x14ac:dyDescent="0.35">
      <c r="A936" t="s">
        <v>1322</v>
      </c>
      <c r="B936" t="s">
        <v>1323</v>
      </c>
      <c r="C936" t="s">
        <v>93</v>
      </c>
      <c r="D936" t="s">
        <v>49</v>
      </c>
      <c r="E936" t="s">
        <v>35</v>
      </c>
      <c r="F936" t="s">
        <v>16</v>
      </c>
      <c r="G936" t="s">
        <v>23</v>
      </c>
      <c r="H936">
        <v>62</v>
      </c>
      <c r="I936" s="1">
        <v>38977</v>
      </c>
      <c r="J936" s="9">
        <f>DAY(TBL_Employees[[#This Row],[Hire Date]])</f>
        <v>17</v>
      </c>
      <c r="K936" s="9">
        <f>MONTH(TBL_Employees[[#This Row],[Hire Date]])</f>
        <v>9</v>
      </c>
      <c r="L936" s="9" t="str">
        <f>UPPER(TEXT(DATE(2025,TBL_Employees[[#This Row],[Month]],1), "mmm"))</f>
        <v>SEP</v>
      </c>
      <c r="M936" s="11">
        <f>YEAR(TBL_Employees[[#This Row],[Hire Date]])</f>
        <v>2006</v>
      </c>
      <c r="N936" s="2">
        <v>64669</v>
      </c>
      <c r="O936" s="2" t="str">
        <f>IF(TBL_Employees[[#This Row],[ Annual Salary]]&lt;70000,"Low Income",IF(AND(TBL_Employees[[#This Row],[ Annual Salary]]&gt;=70000,TBL_Employees[[#This Row],[ Annual Salary]]&lt;=140000),"Middle Income","High Income" ))</f>
        <v>Low Income</v>
      </c>
      <c r="P936" s="3">
        <v>0</v>
      </c>
      <c r="Q936" s="13">
        <f>TBL_Employees[[#This Row],[Bonus %]]*TBL_Employees[[#This Row],[ Annual Salary]]</f>
        <v>0</v>
      </c>
      <c r="R936" t="s">
        <v>32</v>
      </c>
      <c r="S936" t="s">
        <v>79</v>
      </c>
      <c r="T936" s="1" t="s">
        <v>20</v>
      </c>
      <c r="U936" t="str">
        <f>IF(TBL_Employees[[#This Row],[Exit Date]]="","Employed","Resign")</f>
        <v>Employed</v>
      </c>
    </row>
    <row r="937" spans="1:21" x14ac:dyDescent="0.35">
      <c r="A937" t="s">
        <v>1335</v>
      </c>
      <c r="B937" t="s">
        <v>1336</v>
      </c>
      <c r="C937" t="s">
        <v>63</v>
      </c>
      <c r="D937" t="s">
        <v>49</v>
      </c>
      <c r="E937" t="s">
        <v>31</v>
      </c>
      <c r="F937" t="s">
        <v>16</v>
      </c>
      <c r="G937" t="s">
        <v>50</v>
      </c>
      <c r="H937">
        <v>34</v>
      </c>
      <c r="I937" s="1">
        <v>41066</v>
      </c>
      <c r="J937" s="9">
        <f>DAY(TBL_Employees[[#This Row],[Hire Date]])</f>
        <v>6</v>
      </c>
      <c r="K937" s="9">
        <f>MONTH(TBL_Employees[[#This Row],[Hire Date]])</f>
        <v>6</v>
      </c>
      <c r="L937" s="9" t="str">
        <f>UPPER(TEXT(DATE(2025,TBL_Employees[[#This Row],[Month]],1), "mmm"))</f>
        <v>JUN</v>
      </c>
      <c r="M937" s="11">
        <f>YEAR(TBL_Employees[[#This Row],[Hire Date]])</f>
        <v>2012</v>
      </c>
      <c r="N937" s="2">
        <v>72126</v>
      </c>
      <c r="O937" s="2" t="str">
        <f>IF(TBL_Employees[[#This Row],[ Annual Salary]]&lt;70000,"Low Income",IF(AND(TBL_Employees[[#This Row],[ Annual Salary]]&gt;=70000,TBL_Employees[[#This Row],[ Annual Salary]]&lt;=140000),"Middle Income","High Income" ))</f>
        <v>Middle Income</v>
      </c>
      <c r="P937" s="3">
        <v>0</v>
      </c>
      <c r="Q937" s="13">
        <f>TBL_Employees[[#This Row],[Bonus %]]*TBL_Employees[[#This Row],[ Annual Salary]]</f>
        <v>0</v>
      </c>
      <c r="R937" t="s">
        <v>51</v>
      </c>
      <c r="S937" t="s">
        <v>80</v>
      </c>
      <c r="T937" s="1" t="s">
        <v>20</v>
      </c>
      <c r="U937" t="str">
        <f>IF(TBL_Employees[[#This Row],[Exit Date]]="","Employed","Resign")</f>
        <v>Employed</v>
      </c>
    </row>
    <row r="938" spans="1:21" x14ac:dyDescent="0.35">
      <c r="A938" t="s">
        <v>1375</v>
      </c>
      <c r="B938" t="s">
        <v>1376</v>
      </c>
      <c r="C938" t="s">
        <v>61</v>
      </c>
      <c r="D938" t="s">
        <v>49</v>
      </c>
      <c r="E938" t="s">
        <v>43</v>
      </c>
      <c r="F938" t="s">
        <v>27</v>
      </c>
      <c r="G938" t="s">
        <v>17</v>
      </c>
      <c r="H938">
        <v>33</v>
      </c>
      <c r="I938" s="1">
        <v>41446</v>
      </c>
      <c r="J938" s="9">
        <f>DAY(TBL_Employees[[#This Row],[Hire Date]])</f>
        <v>21</v>
      </c>
      <c r="K938" s="9">
        <f>MONTH(TBL_Employees[[#This Row],[Hire Date]])</f>
        <v>6</v>
      </c>
      <c r="L938" s="9" t="str">
        <f>UPPER(TEXT(DATE(2025,TBL_Employees[[#This Row],[Month]],1), "mmm"))</f>
        <v>JUN</v>
      </c>
      <c r="M938" s="11">
        <f>YEAR(TBL_Employees[[#This Row],[Hire Date]])</f>
        <v>2013</v>
      </c>
      <c r="N938" s="2">
        <v>119631</v>
      </c>
      <c r="O938" s="2" t="str">
        <f>IF(TBL_Employees[[#This Row],[ Annual Salary]]&lt;70000,"Low Income",IF(AND(TBL_Employees[[#This Row],[ Annual Salary]]&gt;=70000,TBL_Employees[[#This Row],[ Annual Salary]]&lt;=140000),"Middle Income","High Income" ))</f>
        <v>Middle Income</v>
      </c>
      <c r="P938" s="3">
        <v>0.06</v>
      </c>
      <c r="Q938" s="13">
        <f>TBL_Employees[[#This Row],[Bonus %]]*TBL_Employees[[#This Row],[ Annual Salary]]</f>
        <v>7177.86</v>
      </c>
      <c r="R938" t="s">
        <v>18</v>
      </c>
      <c r="S938" t="s">
        <v>38</v>
      </c>
      <c r="T938" s="1" t="s">
        <v>20</v>
      </c>
      <c r="U938" t="str">
        <f>IF(TBL_Employees[[#This Row],[Exit Date]]="","Employed","Resign")</f>
        <v>Employed</v>
      </c>
    </row>
    <row r="939" spans="1:21" x14ac:dyDescent="0.35">
      <c r="A939" t="s">
        <v>45</v>
      </c>
      <c r="B939" t="s">
        <v>1380</v>
      </c>
      <c r="C939" t="s">
        <v>60</v>
      </c>
      <c r="D939" t="s">
        <v>49</v>
      </c>
      <c r="E939" t="s">
        <v>35</v>
      </c>
      <c r="F939" t="s">
        <v>16</v>
      </c>
      <c r="G939" t="s">
        <v>23</v>
      </c>
      <c r="H939">
        <v>46</v>
      </c>
      <c r="I939" s="1">
        <v>38046</v>
      </c>
      <c r="J939" s="9">
        <f>DAY(TBL_Employees[[#This Row],[Hire Date]])</f>
        <v>29</v>
      </c>
      <c r="K939" s="9">
        <f>MONTH(TBL_Employees[[#This Row],[Hire Date]])</f>
        <v>2</v>
      </c>
      <c r="L939" s="9" t="str">
        <f>UPPER(TEXT(DATE(2025,TBL_Employees[[#This Row],[Month]],1), "mmm"))</f>
        <v>FEB</v>
      </c>
      <c r="M939" s="11">
        <f>YEAR(TBL_Employees[[#This Row],[Hire Date]])</f>
        <v>2004</v>
      </c>
      <c r="N939" s="2">
        <v>158897</v>
      </c>
      <c r="O939" s="2" t="str">
        <f>IF(TBL_Employees[[#This Row],[ Annual Salary]]&lt;70000,"Low Income",IF(AND(TBL_Employees[[#This Row],[ Annual Salary]]&gt;=70000,TBL_Employees[[#This Row],[ Annual Salary]]&lt;=140000),"Middle Income","High Income" ))</f>
        <v>High Income</v>
      </c>
      <c r="P939" s="3">
        <v>0.1</v>
      </c>
      <c r="Q939" s="13">
        <f>TBL_Employees[[#This Row],[Bonus %]]*TBL_Employees[[#This Row],[ Annual Salary]]</f>
        <v>15889.7</v>
      </c>
      <c r="R939" t="s">
        <v>32</v>
      </c>
      <c r="S939" t="s">
        <v>79</v>
      </c>
      <c r="T939" s="1" t="s">
        <v>20</v>
      </c>
      <c r="U939" t="str">
        <f>IF(TBL_Employees[[#This Row],[Exit Date]]="","Employed","Resign")</f>
        <v>Employed</v>
      </c>
    </row>
    <row r="940" spans="1:21" x14ac:dyDescent="0.35">
      <c r="A940" t="s">
        <v>1384</v>
      </c>
      <c r="B940" t="s">
        <v>1385</v>
      </c>
      <c r="C940" t="s">
        <v>61</v>
      </c>
      <c r="D940" t="s">
        <v>49</v>
      </c>
      <c r="E940" t="s">
        <v>43</v>
      </c>
      <c r="F940" t="s">
        <v>16</v>
      </c>
      <c r="G940" t="s">
        <v>23</v>
      </c>
      <c r="H940">
        <v>45</v>
      </c>
      <c r="I940" s="1">
        <v>40836</v>
      </c>
      <c r="J940" s="9">
        <f>DAY(TBL_Employees[[#This Row],[Hire Date]])</f>
        <v>20</v>
      </c>
      <c r="K940" s="9">
        <f>MONTH(TBL_Employees[[#This Row],[Hire Date]])</f>
        <v>10</v>
      </c>
      <c r="L940" s="9" t="str">
        <f>UPPER(TEXT(DATE(2025,TBL_Employees[[#This Row],[Month]],1), "mmm"))</f>
        <v>OCT</v>
      </c>
      <c r="M940" s="11">
        <f>YEAR(TBL_Employees[[#This Row],[Hire Date]])</f>
        <v>2011</v>
      </c>
      <c r="N940" s="2">
        <v>123640</v>
      </c>
      <c r="O940" s="2" t="str">
        <f>IF(TBL_Employees[[#This Row],[ Annual Salary]]&lt;70000,"Low Income",IF(AND(TBL_Employees[[#This Row],[ Annual Salary]]&gt;=70000,TBL_Employees[[#This Row],[ Annual Salary]]&lt;=140000),"Middle Income","High Income" ))</f>
        <v>Middle Income</v>
      </c>
      <c r="P940" s="3">
        <v>7.0000000000000007E-2</v>
      </c>
      <c r="Q940" s="13">
        <f>TBL_Employees[[#This Row],[Bonus %]]*TBL_Employees[[#This Row],[ Annual Salary]]</f>
        <v>8654.8000000000011</v>
      </c>
      <c r="R940" t="s">
        <v>32</v>
      </c>
      <c r="S940" t="s">
        <v>73</v>
      </c>
      <c r="T940" s="1" t="s">
        <v>20</v>
      </c>
      <c r="U940" t="str">
        <f>IF(TBL_Employees[[#This Row],[Exit Date]]="","Employed","Resign")</f>
        <v>Employed</v>
      </c>
    </row>
    <row r="941" spans="1:21" x14ac:dyDescent="0.35">
      <c r="A941" t="s">
        <v>1317</v>
      </c>
      <c r="B941" t="s">
        <v>1386</v>
      </c>
      <c r="C941" t="s">
        <v>67</v>
      </c>
      <c r="D941" t="s">
        <v>49</v>
      </c>
      <c r="E941" t="s">
        <v>43</v>
      </c>
      <c r="F941" t="s">
        <v>16</v>
      </c>
      <c r="G941" t="s">
        <v>17</v>
      </c>
      <c r="H941">
        <v>33</v>
      </c>
      <c r="I941" s="1">
        <v>41742</v>
      </c>
      <c r="J941" s="9">
        <f>DAY(TBL_Employees[[#This Row],[Hire Date]])</f>
        <v>13</v>
      </c>
      <c r="K941" s="9">
        <f>MONTH(TBL_Employees[[#This Row],[Hire Date]])</f>
        <v>4</v>
      </c>
      <c r="L941" s="9" t="str">
        <f>UPPER(TEXT(DATE(2025,TBL_Employees[[#This Row],[Month]],1), "mmm"))</f>
        <v>APR</v>
      </c>
      <c r="M941" s="11">
        <f>YEAR(TBL_Employees[[#This Row],[Hire Date]])</f>
        <v>2014</v>
      </c>
      <c r="N941" s="2">
        <v>46878</v>
      </c>
      <c r="O941" s="2" t="str">
        <f>IF(TBL_Employees[[#This Row],[ Annual Salary]]&lt;70000,"Low Income",IF(AND(TBL_Employees[[#This Row],[ Annual Salary]]&gt;=70000,TBL_Employees[[#This Row],[ Annual Salary]]&lt;=140000),"Middle Income","High Income" ))</f>
        <v>Low Income</v>
      </c>
      <c r="P941" s="3">
        <v>0</v>
      </c>
      <c r="Q941" s="13">
        <f>TBL_Employees[[#This Row],[Bonus %]]*TBL_Employees[[#This Row],[ Annual Salary]]</f>
        <v>0</v>
      </c>
      <c r="R941" t="s">
        <v>18</v>
      </c>
      <c r="S941" t="s">
        <v>44</v>
      </c>
      <c r="T941" s="1" t="s">
        <v>20</v>
      </c>
      <c r="U941" t="str">
        <f>IF(TBL_Employees[[#This Row],[Exit Date]]="","Employed","Resign")</f>
        <v>Employed</v>
      </c>
    </row>
    <row r="942" spans="1:21" x14ac:dyDescent="0.35">
      <c r="A942" t="s">
        <v>1388</v>
      </c>
      <c r="B942" t="s">
        <v>1389</v>
      </c>
      <c r="C942" t="s">
        <v>41</v>
      </c>
      <c r="D942" t="s">
        <v>49</v>
      </c>
      <c r="E942" t="s">
        <v>35</v>
      </c>
      <c r="F942" t="s">
        <v>16</v>
      </c>
      <c r="G942" t="s">
        <v>50</v>
      </c>
      <c r="H942">
        <v>57</v>
      </c>
      <c r="I942" s="1">
        <v>39357</v>
      </c>
      <c r="J942" s="9">
        <f>DAY(TBL_Employees[[#This Row],[Hire Date]])</f>
        <v>2</v>
      </c>
      <c r="K942" s="9">
        <f>MONTH(TBL_Employees[[#This Row],[Hire Date]])</f>
        <v>10</v>
      </c>
      <c r="L942" s="9" t="str">
        <f>UPPER(TEXT(DATE(2025,TBL_Employees[[#This Row],[Month]],1), "mmm"))</f>
        <v>OCT</v>
      </c>
      <c r="M942" s="11">
        <f>YEAR(TBL_Employees[[#This Row],[Hire Date]])</f>
        <v>2007</v>
      </c>
      <c r="N942" s="2">
        <v>98150</v>
      </c>
      <c r="O942" s="2" t="str">
        <f>IF(TBL_Employees[[#This Row],[ Annual Salary]]&lt;70000,"Low Income",IF(AND(TBL_Employees[[#This Row],[ Annual Salary]]&gt;=70000,TBL_Employees[[#This Row],[ Annual Salary]]&lt;=140000),"Middle Income","High Income" ))</f>
        <v>Middle Income</v>
      </c>
      <c r="P942" s="3">
        <v>0</v>
      </c>
      <c r="Q942" s="13">
        <f>TBL_Employees[[#This Row],[Bonus %]]*TBL_Employees[[#This Row],[ Annual Salary]]</f>
        <v>0</v>
      </c>
      <c r="R942" t="s">
        <v>51</v>
      </c>
      <c r="S942" t="s">
        <v>65</v>
      </c>
      <c r="T942" s="1" t="s">
        <v>20</v>
      </c>
      <c r="U942" t="str">
        <f>IF(TBL_Employees[[#This Row],[Exit Date]]="","Employed","Resign")</f>
        <v>Employed</v>
      </c>
    </row>
    <row r="943" spans="1:21" x14ac:dyDescent="0.35">
      <c r="A943" t="s">
        <v>1400</v>
      </c>
      <c r="B943" t="s">
        <v>1401</v>
      </c>
      <c r="C943" t="s">
        <v>63</v>
      </c>
      <c r="D943" t="s">
        <v>49</v>
      </c>
      <c r="E943" t="s">
        <v>15</v>
      </c>
      <c r="F943" t="s">
        <v>27</v>
      </c>
      <c r="G943" t="s">
        <v>23</v>
      </c>
      <c r="H943">
        <v>34</v>
      </c>
      <c r="I943" s="1">
        <v>43169</v>
      </c>
      <c r="J943" s="9">
        <f>DAY(TBL_Employees[[#This Row],[Hire Date]])</f>
        <v>10</v>
      </c>
      <c r="K943" s="9">
        <f>MONTH(TBL_Employees[[#This Row],[Hire Date]])</f>
        <v>3</v>
      </c>
      <c r="L943" s="9" t="str">
        <f>UPPER(TEXT(DATE(2025,TBL_Employees[[#This Row],[Month]],1), "mmm"))</f>
        <v>MAR</v>
      </c>
      <c r="M943" s="11">
        <f>YEAR(TBL_Employees[[#This Row],[Hire Date]])</f>
        <v>2018</v>
      </c>
      <c r="N943" s="2">
        <v>58993</v>
      </c>
      <c r="O943" s="2" t="str">
        <f>IF(TBL_Employees[[#This Row],[ Annual Salary]]&lt;70000,"Low Income",IF(AND(TBL_Employees[[#This Row],[ Annual Salary]]&gt;=70000,TBL_Employees[[#This Row],[ Annual Salary]]&lt;=140000),"Middle Income","High Income" ))</f>
        <v>Low Income</v>
      </c>
      <c r="P943" s="3">
        <v>0</v>
      </c>
      <c r="Q943" s="13">
        <f>TBL_Employees[[#This Row],[Bonus %]]*TBL_Employees[[#This Row],[ Annual Salary]]</f>
        <v>0</v>
      </c>
      <c r="R943" t="s">
        <v>18</v>
      </c>
      <c r="S943" t="s">
        <v>24</v>
      </c>
      <c r="T943" s="1" t="s">
        <v>20</v>
      </c>
      <c r="U943" t="str">
        <f>IF(TBL_Employees[[#This Row],[Exit Date]]="","Employed","Resign")</f>
        <v>Employed</v>
      </c>
    </row>
    <row r="944" spans="1:21" x14ac:dyDescent="0.35">
      <c r="A944" t="s">
        <v>1413</v>
      </c>
      <c r="B944" t="s">
        <v>1414</v>
      </c>
      <c r="C944" t="s">
        <v>63</v>
      </c>
      <c r="D944" t="s">
        <v>49</v>
      </c>
      <c r="E944" t="s">
        <v>43</v>
      </c>
      <c r="F944" t="s">
        <v>16</v>
      </c>
      <c r="G944" t="s">
        <v>23</v>
      </c>
      <c r="H944">
        <v>60</v>
      </c>
      <c r="I944" s="1">
        <v>41647</v>
      </c>
      <c r="J944" s="9">
        <f>DAY(TBL_Employees[[#This Row],[Hire Date]])</f>
        <v>8</v>
      </c>
      <c r="K944" s="9">
        <f>MONTH(TBL_Employees[[#This Row],[Hire Date]])</f>
        <v>1</v>
      </c>
      <c r="L944" s="9" t="str">
        <f>UPPER(TEXT(DATE(2025,TBL_Employees[[#This Row],[Month]],1), "mmm"))</f>
        <v>JAN</v>
      </c>
      <c r="M944" s="11">
        <f>YEAR(TBL_Employees[[#This Row],[Hire Date]])</f>
        <v>2014</v>
      </c>
      <c r="N944" s="2">
        <v>51877</v>
      </c>
      <c r="O944" s="2" t="str">
        <f>IF(TBL_Employees[[#This Row],[ Annual Salary]]&lt;70000,"Low Income",IF(AND(TBL_Employees[[#This Row],[ Annual Salary]]&gt;=70000,TBL_Employees[[#This Row],[ Annual Salary]]&lt;=140000),"Middle Income","High Income" ))</f>
        <v>Low Income</v>
      </c>
      <c r="P944" s="3">
        <v>0</v>
      </c>
      <c r="Q944" s="13">
        <f>TBL_Employees[[#This Row],[Bonus %]]*TBL_Employees[[#This Row],[ Annual Salary]]</f>
        <v>0</v>
      </c>
      <c r="R944" t="s">
        <v>32</v>
      </c>
      <c r="S944" t="s">
        <v>59</v>
      </c>
      <c r="T944" s="1" t="s">
        <v>20</v>
      </c>
      <c r="U944" t="str">
        <f>IF(TBL_Employees[[#This Row],[Exit Date]]="","Employed","Resign")</f>
        <v>Employed</v>
      </c>
    </row>
    <row r="945" spans="1:21" x14ac:dyDescent="0.35">
      <c r="A945" t="s">
        <v>1425</v>
      </c>
      <c r="B945" t="s">
        <v>1426</v>
      </c>
      <c r="C945" t="s">
        <v>41</v>
      </c>
      <c r="D945" t="s">
        <v>49</v>
      </c>
      <c r="E945" t="s">
        <v>31</v>
      </c>
      <c r="F945" t="s">
        <v>27</v>
      </c>
      <c r="G945" t="s">
        <v>17</v>
      </c>
      <c r="H945">
        <v>45</v>
      </c>
      <c r="I945" s="1">
        <v>40618</v>
      </c>
      <c r="J945" s="9">
        <f>DAY(TBL_Employees[[#This Row],[Hire Date]])</f>
        <v>16</v>
      </c>
      <c r="K945" s="9">
        <f>MONTH(TBL_Employees[[#This Row],[Hire Date]])</f>
        <v>3</v>
      </c>
      <c r="L945" s="9" t="str">
        <f>UPPER(TEXT(DATE(2025,TBL_Employees[[#This Row],[Month]],1), "mmm"))</f>
        <v>MAR</v>
      </c>
      <c r="M945" s="11">
        <f>YEAR(TBL_Employees[[#This Row],[Hire Date]])</f>
        <v>2011</v>
      </c>
      <c r="N945" s="2">
        <v>81687</v>
      </c>
      <c r="O945" s="2" t="str">
        <f>IF(TBL_Employees[[#This Row],[ Annual Salary]]&lt;70000,"Low Income",IF(AND(TBL_Employees[[#This Row],[ Annual Salary]]&gt;=70000,TBL_Employees[[#This Row],[ Annual Salary]]&lt;=140000),"Middle Income","High Income" ))</f>
        <v>Middle Income</v>
      </c>
      <c r="P945" s="3">
        <v>0</v>
      </c>
      <c r="Q945" s="13">
        <f>TBL_Employees[[#This Row],[Bonus %]]*TBL_Employees[[#This Row],[ Annual Salary]]</f>
        <v>0</v>
      </c>
      <c r="R945" t="s">
        <v>18</v>
      </c>
      <c r="S945" t="s">
        <v>38</v>
      </c>
      <c r="T945" s="1" t="s">
        <v>20</v>
      </c>
      <c r="U945" t="str">
        <f>IF(TBL_Employees[[#This Row],[Exit Date]]="","Employed","Resign")</f>
        <v>Employed</v>
      </c>
    </row>
    <row r="946" spans="1:21" x14ac:dyDescent="0.35">
      <c r="A946" t="s">
        <v>360</v>
      </c>
      <c r="B946" t="s">
        <v>1439</v>
      </c>
      <c r="C946" t="s">
        <v>13</v>
      </c>
      <c r="D946" t="s">
        <v>49</v>
      </c>
      <c r="E946" t="s">
        <v>43</v>
      </c>
      <c r="F946" t="s">
        <v>27</v>
      </c>
      <c r="G946" t="s">
        <v>46</v>
      </c>
      <c r="H946">
        <v>36</v>
      </c>
      <c r="I946" s="1">
        <v>43178</v>
      </c>
      <c r="J946" s="9">
        <f>DAY(TBL_Employees[[#This Row],[Hire Date]])</f>
        <v>19</v>
      </c>
      <c r="K946" s="9">
        <f>MONTH(TBL_Employees[[#This Row],[Hire Date]])</f>
        <v>3</v>
      </c>
      <c r="L946" s="9" t="str">
        <f>UPPER(TEXT(DATE(2025,TBL_Employees[[#This Row],[Month]],1), "mmm"))</f>
        <v>MAR</v>
      </c>
      <c r="M946" s="11">
        <f>YEAR(TBL_Employees[[#This Row],[Hire Date]])</f>
        <v>2018</v>
      </c>
      <c r="N946" s="2">
        <v>195200</v>
      </c>
      <c r="O946" s="2" t="str">
        <f>IF(TBL_Employees[[#This Row],[ Annual Salary]]&lt;70000,"Low Income",IF(AND(TBL_Employees[[#This Row],[ Annual Salary]]&gt;=70000,TBL_Employees[[#This Row],[ Annual Salary]]&lt;=140000),"Middle Income","High Income" ))</f>
        <v>High Income</v>
      </c>
      <c r="P946" s="3">
        <v>0.36</v>
      </c>
      <c r="Q946" s="13">
        <f>TBL_Employees[[#This Row],[Bonus %]]*TBL_Employees[[#This Row],[ Annual Salary]]</f>
        <v>70272</v>
      </c>
      <c r="R946" t="s">
        <v>18</v>
      </c>
      <c r="S946" t="s">
        <v>24</v>
      </c>
      <c r="T946" s="1" t="s">
        <v>20</v>
      </c>
      <c r="U946" t="str">
        <f>IF(TBL_Employees[[#This Row],[Exit Date]]="","Employed","Resign")</f>
        <v>Employed</v>
      </c>
    </row>
    <row r="947" spans="1:21" x14ac:dyDescent="0.35">
      <c r="A947" t="s">
        <v>1443</v>
      </c>
      <c r="B947" t="s">
        <v>1444</v>
      </c>
      <c r="C947" t="s">
        <v>63</v>
      </c>
      <c r="D947" t="s">
        <v>49</v>
      </c>
      <c r="E947" t="s">
        <v>43</v>
      </c>
      <c r="F947" t="s">
        <v>27</v>
      </c>
      <c r="G947" t="s">
        <v>23</v>
      </c>
      <c r="H947">
        <v>31</v>
      </c>
      <c r="I947" s="1">
        <v>43878</v>
      </c>
      <c r="J947" s="9">
        <f>DAY(TBL_Employees[[#This Row],[Hire Date]])</f>
        <v>17</v>
      </c>
      <c r="K947" s="9">
        <f>MONTH(TBL_Employees[[#This Row],[Hire Date]])</f>
        <v>2</v>
      </c>
      <c r="L947" s="9" t="str">
        <f>UPPER(TEXT(DATE(2025,TBL_Employees[[#This Row],[Month]],1), "mmm"))</f>
        <v>FEB</v>
      </c>
      <c r="M947" s="11">
        <f>YEAR(TBL_Employees[[#This Row],[Hire Date]])</f>
        <v>2020</v>
      </c>
      <c r="N947" s="2">
        <v>67171</v>
      </c>
      <c r="O947" s="2" t="str">
        <f>IF(TBL_Employees[[#This Row],[ Annual Salary]]&lt;70000,"Low Income",IF(AND(TBL_Employees[[#This Row],[ Annual Salary]]&gt;=70000,TBL_Employees[[#This Row],[ Annual Salary]]&lt;=140000),"Middle Income","High Income" ))</f>
        <v>Low Income</v>
      </c>
      <c r="P947" s="3">
        <v>0</v>
      </c>
      <c r="Q947" s="13">
        <f>TBL_Employees[[#This Row],[Bonus %]]*TBL_Employees[[#This Row],[ Annual Salary]]</f>
        <v>0</v>
      </c>
      <c r="R947" t="s">
        <v>32</v>
      </c>
      <c r="S947" t="s">
        <v>79</v>
      </c>
      <c r="T947" s="1">
        <v>44317</v>
      </c>
      <c r="U947" t="str">
        <f>IF(TBL_Employees[[#This Row],[Exit Date]]="","Employed","Resign")</f>
        <v>Resign</v>
      </c>
    </row>
    <row r="948" spans="1:21" x14ac:dyDescent="0.35">
      <c r="A948" t="s">
        <v>1447</v>
      </c>
      <c r="B948" t="s">
        <v>1448</v>
      </c>
      <c r="C948" t="s">
        <v>41</v>
      </c>
      <c r="D948" t="s">
        <v>49</v>
      </c>
      <c r="E948" t="s">
        <v>15</v>
      </c>
      <c r="F948" t="s">
        <v>27</v>
      </c>
      <c r="G948" t="s">
        <v>17</v>
      </c>
      <c r="H948">
        <v>30</v>
      </c>
      <c r="I948" s="1">
        <v>43773</v>
      </c>
      <c r="J948" s="9">
        <f>DAY(TBL_Employees[[#This Row],[Hire Date]])</f>
        <v>4</v>
      </c>
      <c r="K948" s="9">
        <f>MONTH(TBL_Employees[[#This Row],[Hire Date]])</f>
        <v>11</v>
      </c>
      <c r="L948" s="9" t="str">
        <f>UPPER(TEXT(DATE(2025,TBL_Employees[[#This Row],[Month]],1), "mmm"))</f>
        <v>NOV</v>
      </c>
      <c r="M948" s="11">
        <f>YEAR(TBL_Employees[[#This Row],[Hire Date]])</f>
        <v>2019</v>
      </c>
      <c r="N948" s="2">
        <v>96092</v>
      </c>
      <c r="O948" s="2" t="str">
        <f>IF(TBL_Employees[[#This Row],[ Annual Salary]]&lt;70000,"Low Income",IF(AND(TBL_Employees[[#This Row],[ Annual Salary]]&gt;=70000,TBL_Employees[[#This Row],[ Annual Salary]]&lt;=140000),"Middle Income","High Income" ))</f>
        <v>Middle Income</v>
      </c>
      <c r="P948" s="3">
        <v>0</v>
      </c>
      <c r="Q948" s="13">
        <f>TBL_Employees[[#This Row],[Bonus %]]*TBL_Employees[[#This Row],[ Annual Salary]]</f>
        <v>0</v>
      </c>
      <c r="R948" t="s">
        <v>18</v>
      </c>
      <c r="S948" t="s">
        <v>24</v>
      </c>
      <c r="T948" s="1" t="s">
        <v>20</v>
      </c>
      <c r="U948" t="str">
        <f>IF(TBL_Employees[[#This Row],[Exit Date]]="","Employed","Resign")</f>
        <v>Employed</v>
      </c>
    </row>
    <row r="949" spans="1:21" x14ac:dyDescent="0.35">
      <c r="A949" t="s">
        <v>158</v>
      </c>
      <c r="B949" t="s">
        <v>1465</v>
      </c>
      <c r="C949" t="s">
        <v>93</v>
      </c>
      <c r="D949" t="s">
        <v>49</v>
      </c>
      <c r="E949" t="s">
        <v>15</v>
      </c>
      <c r="F949" t="s">
        <v>16</v>
      </c>
      <c r="G949" t="s">
        <v>46</v>
      </c>
      <c r="H949">
        <v>65</v>
      </c>
      <c r="I949" s="1">
        <v>36798</v>
      </c>
      <c r="J949" s="9">
        <f>DAY(TBL_Employees[[#This Row],[Hire Date]])</f>
        <v>29</v>
      </c>
      <c r="K949" s="9">
        <f>MONTH(TBL_Employees[[#This Row],[Hire Date]])</f>
        <v>9</v>
      </c>
      <c r="L949" s="9" t="str">
        <f>UPPER(TEXT(DATE(2025,TBL_Employees[[#This Row],[Month]],1), "mmm"))</f>
        <v>SEP</v>
      </c>
      <c r="M949" s="11">
        <f>YEAR(TBL_Employees[[#This Row],[Hire Date]])</f>
        <v>2000</v>
      </c>
      <c r="N949" s="2">
        <v>67837</v>
      </c>
      <c r="O949" s="2" t="str">
        <f>IF(TBL_Employees[[#This Row],[ Annual Salary]]&lt;70000,"Low Income",IF(AND(TBL_Employees[[#This Row],[ Annual Salary]]&gt;=70000,TBL_Employees[[#This Row],[ Annual Salary]]&lt;=140000),"Middle Income","High Income" ))</f>
        <v>Low Income</v>
      </c>
      <c r="P949" s="3">
        <v>0</v>
      </c>
      <c r="Q949" s="13">
        <f>TBL_Employees[[#This Row],[Bonus %]]*TBL_Employees[[#This Row],[ Annual Salary]]</f>
        <v>0</v>
      </c>
      <c r="R949" t="s">
        <v>18</v>
      </c>
      <c r="S949" t="s">
        <v>24</v>
      </c>
      <c r="T949" s="1" t="s">
        <v>20</v>
      </c>
      <c r="U949" t="str">
        <f>IF(TBL_Employees[[#This Row],[Exit Date]]="","Employed","Resign")</f>
        <v>Employed</v>
      </c>
    </row>
    <row r="950" spans="1:21" x14ac:dyDescent="0.35">
      <c r="A950" t="s">
        <v>1466</v>
      </c>
      <c r="B950" t="s">
        <v>1467</v>
      </c>
      <c r="C950" t="s">
        <v>63</v>
      </c>
      <c r="D950" t="s">
        <v>49</v>
      </c>
      <c r="E950" t="s">
        <v>15</v>
      </c>
      <c r="F950" t="s">
        <v>27</v>
      </c>
      <c r="G950" t="s">
        <v>23</v>
      </c>
      <c r="H950">
        <v>41</v>
      </c>
      <c r="I950" s="1">
        <v>40333</v>
      </c>
      <c r="J950" s="9">
        <f>DAY(TBL_Employees[[#This Row],[Hire Date]])</f>
        <v>4</v>
      </c>
      <c r="K950" s="9">
        <f>MONTH(TBL_Employees[[#This Row],[Hire Date]])</f>
        <v>6</v>
      </c>
      <c r="L950" s="9" t="str">
        <f>UPPER(TEXT(DATE(2025,TBL_Employees[[#This Row],[Month]],1), "mmm"))</f>
        <v>JUN</v>
      </c>
      <c r="M950" s="11">
        <f>YEAR(TBL_Employees[[#This Row],[Hire Date]])</f>
        <v>2010</v>
      </c>
      <c r="N950" s="2">
        <v>72425</v>
      </c>
      <c r="O950" s="2" t="str">
        <f>IF(TBL_Employees[[#This Row],[ Annual Salary]]&lt;70000,"Low Income",IF(AND(TBL_Employees[[#This Row],[ Annual Salary]]&gt;=70000,TBL_Employees[[#This Row],[ Annual Salary]]&lt;=140000),"Middle Income","High Income" ))</f>
        <v>Middle Income</v>
      </c>
      <c r="P950" s="3">
        <v>0</v>
      </c>
      <c r="Q950" s="13">
        <f>TBL_Employees[[#This Row],[Bonus %]]*TBL_Employees[[#This Row],[ Annual Salary]]</f>
        <v>0</v>
      </c>
      <c r="R950" t="s">
        <v>32</v>
      </c>
      <c r="S950" t="s">
        <v>59</v>
      </c>
      <c r="T950" s="1" t="s">
        <v>20</v>
      </c>
      <c r="U950" t="str">
        <f>IF(TBL_Employees[[#This Row],[Exit Date]]="","Employed","Resign")</f>
        <v>Employed</v>
      </c>
    </row>
    <row r="951" spans="1:21" x14ac:dyDescent="0.35">
      <c r="A951" t="s">
        <v>237</v>
      </c>
      <c r="B951" t="s">
        <v>1468</v>
      </c>
      <c r="C951" t="s">
        <v>41</v>
      </c>
      <c r="D951" t="s">
        <v>49</v>
      </c>
      <c r="E951" t="s">
        <v>31</v>
      </c>
      <c r="F951" t="s">
        <v>16</v>
      </c>
      <c r="G951" t="s">
        <v>50</v>
      </c>
      <c r="H951">
        <v>52</v>
      </c>
      <c r="I951" s="1">
        <v>34623</v>
      </c>
      <c r="J951" s="9">
        <f>DAY(TBL_Employees[[#This Row],[Hire Date]])</f>
        <v>16</v>
      </c>
      <c r="K951" s="9">
        <f>MONTH(TBL_Employees[[#This Row],[Hire Date]])</f>
        <v>10</v>
      </c>
      <c r="L951" s="9" t="str">
        <f>UPPER(TEXT(DATE(2025,TBL_Employees[[#This Row],[Month]],1), "mmm"))</f>
        <v>OCT</v>
      </c>
      <c r="M951" s="11">
        <f>YEAR(TBL_Employees[[#This Row],[Hire Date]])</f>
        <v>1994</v>
      </c>
      <c r="N951" s="2">
        <v>93103</v>
      </c>
      <c r="O951" s="2" t="str">
        <f>IF(TBL_Employees[[#This Row],[ Annual Salary]]&lt;70000,"Low Income",IF(AND(TBL_Employees[[#This Row],[ Annual Salary]]&gt;=70000,TBL_Employees[[#This Row],[ Annual Salary]]&lt;=140000),"Middle Income","High Income" ))</f>
        <v>Middle Income</v>
      </c>
      <c r="P951" s="3">
        <v>0</v>
      </c>
      <c r="Q951" s="13">
        <f>TBL_Employees[[#This Row],[Bonus %]]*TBL_Employees[[#This Row],[ Annual Salary]]</f>
        <v>0</v>
      </c>
      <c r="R951" t="s">
        <v>18</v>
      </c>
      <c r="S951" t="s">
        <v>38</v>
      </c>
      <c r="T951" s="1" t="s">
        <v>20</v>
      </c>
      <c r="U951" t="str">
        <f>IF(TBL_Employees[[#This Row],[Exit Date]]="","Employed","Resign")</f>
        <v>Employed</v>
      </c>
    </row>
    <row r="952" spans="1:21" x14ac:dyDescent="0.35">
      <c r="A952" t="s">
        <v>1475</v>
      </c>
      <c r="B952" t="s">
        <v>1476</v>
      </c>
      <c r="C952" t="s">
        <v>93</v>
      </c>
      <c r="D952" t="s">
        <v>49</v>
      </c>
      <c r="E952" t="s">
        <v>15</v>
      </c>
      <c r="F952" t="s">
        <v>16</v>
      </c>
      <c r="G952" t="s">
        <v>23</v>
      </c>
      <c r="H952">
        <v>40</v>
      </c>
      <c r="I952" s="1">
        <v>43175</v>
      </c>
      <c r="J952" s="9">
        <f>DAY(TBL_Employees[[#This Row],[Hire Date]])</f>
        <v>16</v>
      </c>
      <c r="K952" s="9">
        <f>MONTH(TBL_Employees[[#This Row],[Hire Date]])</f>
        <v>3</v>
      </c>
      <c r="L952" s="9" t="str">
        <f>UPPER(TEXT(DATE(2025,TBL_Employees[[#This Row],[Month]],1), "mmm"))</f>
        <v>MAR</v>
      </c>
      <c r="M952" s="11">
        <f>YEAR(TBL_Employees[[#This Row],[Hire Date]])</f>
        <v>2018</v>
      </c>
      <c r="N952" s="2">
        <v>55457</v>
      </c>
      <c r="O952" s="2" t="str">
        <f>IF(TBL_Employees[[#This Row],[ Annual Salary]]&lt;70000,"Low Income",IF(AND(TBL_Employees[[#This Row],[ Annual Salary]]&gt;=70000,TBL_Employees[[#This Row],[ Annual Salary]]&lt;=140000),"Middle Income","High Income" ))</f>
        <v>Low Income</v>
      </c>
      <c r="P952" s="3">
        <v>0</v>
      </c>
      <c r="Q952" s="13">
        <f>TBL_Employees[[#This Row],[Bonus %]]*TBL_Employees[[#This Row],[ Annual Salary]]</f>
        <v>0</v>
      </c>
      <c r="R952" t="s">
        <v>18</v>
      </c>
      <c r="S952" t="s">
        <v>28</v>
      </c>
      <c r="T952" s="1" t="s">
        <v>20</v>
      </c>
      <c r="U952" t="str">
        <f>IF(TBL_Employees[[#This Row],[Exit Date]]="","Employed","Resign")</f>
        <v>Employed</v>
      </c>
    </row>
    <row r="953" spans="1:21" x14ac:dyDescent="0.35">
      <c r="A953" t="s">
        <v>164</v>
      </c>
      <c r="B953" t="s">
        <v>1477</v>
      </c>
      <c r="C953" t="s">
        <v>93</v>
      </c>
      <c r="D953" t="s">
        <v>49</v>
      </c>
      <c r="E953" t="s">
        <v>35</v>
      </c>
      <c r="F953" t="s">
        <v>16</v>
      </c>
      <c r="G953" t="s">
        <v>23</v>
      </c>
      <c r="H953">
        <v>63</v>
      </c>
      <c r="I953" s="1">
        <v>43004</v>
      </c>
      <c r="J953" s="9">
        <f>DAY(TBL_Employees[[#This Row],[Hire Date]])</f>
        <v>26</v>
      </c>
      <c r="K953" s="9">
        <f>MONTH(TBL_Employees[[#This Row],[Hire Date]])</f>
        <v>9</v>
      </c>
      <c r="L953" s="9" t="str">
        <f>UPPER(TEXT(DATE(2025,TBL_Employees[[#This Row],[Month]],1), "mmm"))</f>
        <v>SEP</v>
      </c>
      <c r="M953" s="11">
        <f>YEAR(TBL_Employees[[#This Row],[Hire Date]])</f>
        <v>2017</v>
      </c>
      <c r="N953" s="2">
        <v>72340</v>
      </c>
      <c r="O953" s="2" t="str">
        <f>IF(TBL_Employees[[#This Row],[ Annual Salary]]&lt;70000,"Low Income",IF(AND(TBL_Employees[[#This Row],[ Annual Salary]]&gt;=70000,TBL_Employees[[#This Row],[ Annual Salary]]&lt;=140000),"Middle Income","High Income" ))</f>
        <v>Middle Income</v>
      </c>
      <c r="P953" s="3">
        <v>0</v>
      </c>
      <c r="Q953" s="13">
        <f>TBL_Employees[[#This Row],[Bonus %]]*TBL_Employees[[#This Row],[ Annual Salary]]</f>
        <v>0</v>
      </c>
      <c r="R953" t="s">
        <v>18</v>
      </c>
      <c r="S953" t="s">
        <v>38</v>
      </c>
      <c r="T953" s="1">
        <v>43558</v>
      </c>
      <c r="U953" t="str">
        <f>IF(TBL_Employees[[#This Row],[Exit Date]]="","Employed","Resign")</f>
        <v>Resign</v>
      </c>
    </row>
    <row r="954" spans="1:21" x14ac:dyDescent="0.35">
      <c r="A954" t="s">
        <v>1502</v>
      </c>
      <c r="B954" t="s">
        <v>190</v>
      </c>
      <c r="C954" t="s">
        <v>41</v>
      </c>
      <c r="D954" t="s">
        <v>49</v>
      </c>
      <c r="E954" t="s">
        <v>15</v>
      </c>
      <c r="F954" t="s">
        <v>16</v>
      </c>
      <c r="G954" t="s">
        <v>23</v>
      </c>
      <c r="H954">
        <v>62</v>
      </c>
      <c r="I954" s="1">
        <v>43969</v>
      </c>
      <c r="J954" s="9">
        <f>DAY(TBL_Employees[[#This Row],[Hire Date]])</f>
        <v>18</v>
      </c>
      <c r="K954" s="9">
        <f>MONTH(TBL_Employees[[#This Row],[Hire Date]])</f>
        <v>5</v>
      </c>
      <c r="L954" s="9" t="str">
        <f>UPPER(TEXT(DATE(2025,TBL_Employees[[#This Row],[Month]],1), "mmm"))</f>
        <v>MAY</v>
      </c>
      <c r="M954" s="11">
        <f>YEAR(TBL_Employees[[#This Row],[Hire Date]])</f>
        <v>2020</v>
      </c>
      <c r="N954" s="2">
        <v>97830</v>
      </c>
      <c r="O954" s="2" t="str">
        <f>IF(TBL_Employees[[#This Row],[ Annual Salary]]&lt;70000,"Low Income",IF(AND(TBL_Employees[[#This Row],[ Annual Salary]]&gt;=70000,TBL_Employees[[#This Row],[ Annual Salary]]&lt;=140000),"Middle Income","High Income" ))</f>
        <v>Middle Income</v>
      </c>
      <c r="P954" s="3">
        <v>0</v>
      </c>
      <c r="Q954" s="13">
        <f>TBL_Employees[[#This Row],[Bonus %]]*TBL_Employees[[#This Row],[ Annual Salary]]</f>
        <v>0</v>
      </c>
      <c r="R954" t="s">
        <v>18</v>
      </c>
      <c r="S954" t="s">
        <v>24</v>
      </c>
      <c r="T954" s="1" t="s">
        <v>20</v>
      </c>
      <c r="U954" t="str">
        <f>IF(TBL_Employees[[#This Row],[Exit Date]]="","Employed","Resign")</f>
        <v>Employed</v>
      </c>
    </row>
    <row r="955" spans="1:21" x14ac:dyDescent="0.35">
      <c r="A955" t="s">
        <v>115</v>
      </c>
      <c r="B955" t="s">
        <v>1509</v>
      </c>
      <c r="C955" t="s">
        <v>60</v>
      </c>
      <c r="D955" t="s">
        <v>49</v>
      </c>
      <c r="E955" t="s">
        <v>35</v>
      </c>
      <c r="F955" t="s">
        <v>27</v>
      </c>
      <c r="G955" t="s">
        <v>23</v>
      </c>
      <c r="H955">
        <v>25</v>
      </c>
      <c r="I955" s="1">
        <v>44362</v>
      </c>
      <c r="J955" s="9">
        <f>DAY(TBL_Employees[[#This Row],[Hire Date]])</f>
        <v>15</v>
      </c>
      <c r="K955" s="9">
        <f>MONTH(TBL_Employees[[#This Row],[Hire Date]])</f>
        <v>6</v>
      </c>
      <c r="L955" s="9" t="str">
        <f>UPPER(TEXT(DATE(2025,TBL_Employees[[#This Row],[Month]],1), "mmm"))</f>
        <v>JUN</v>
      </c>
      <c r="M955" s="11">
        <f>YEAR(TBL_Employees[[#This Row],[Hire Date]])</f>
        <v>2021</v>
      </c>
      <c r="N955" s="2">
        <v>142731</v>
      </c>
      <c r="O955" s="2" t="str">
        <f>IF(TBL_Employees[[#This Row],[ Annual Salary]]&lt;70000,"Low Income",IF(AND(TBL_Employees[[#This Row],[ Annual Salary]]&gt;=70000,TBL_Employees[[#This Row],[ Annual Salary]]&lt;=140000),"Middle Income","High Income" ))</f>
        <v>High Income</v>
      </c>
      <c r="P955" s="3">
        <v>0.11</v>
      </c>
      <c r="Q955" s="13">
        <f>TBL_Employees[[#This Row],[Bonus %]]*TBL_Employees[[#This Row],[ Annual Salary]]</f>
        <v>15700.41</v>
      </c>
      <c r="R955" t="s">
        <v>32</v>
      </c>
      <c r="S955" t="s">
        <v>73</v>
      </c>
      <c r="T955" s="1">
        <v>44715</v>
      </c>
      <c r="U955" t="str">
        <f>IF(TBL_Employees[[#This Row],[Exit Date]]="","Employed","Resign")</f>
        <v>Resign</v>
      </c>
    </row>
    <row r="956" spans="1:21" x14ac:dyDescent="0.35">
      <c r="A956" t="s">
        <v>1520</v>
      </c>
      <c r="B956" t="s">
        <v>1521</v>
      </c>
      <c r="C956" t="s">
        <v>93</v>
      </c>
      <c r="D956" t="s">
        <v>49</v>
      </c>
      <c r="E956" t="s">
        <v>31</v>
      </c>
      <c r="F956" t="s">
        <v>16</v>
      </c>
      <c r="G956" t="s">
        <v>46</v>
      </c>
      <c r="H956">
        <v>26</v>
      </c>
      <c r="I956" s="1">
        <v>43698</v>
      </c>
      <c r="J956" s="9">
        <f>DAY(TBL_Employees[[#This Row],[Hire Date]])</f>
        <v>21</v>
      </c>
      <c r="K956" s="9">
        <f>MONTH(TBL_Employees[[#This Row],[Hire Date]])</f>
        <v>8</v>
      </c>
      <c r="L956" s="9" t="str">
        <f>UPPER(TEXT(DATE(2025,TBL_Employees[[#This Row],[Month]],1), "mmm"))</f>
        <v>AUG</v>
      </c>
      <c r="M956" s="11">
        <f>YEAR(TBL_Employees[[#This Row],[Hire Date]])</f>
        <v>2019</v>
      </c>
      <c r="N956" s="2">
        <v>66084</v>
      </c>
      <c r="O956" s="2" t="str">
        <f>IF(TBL_Employees[[#This Row],[ Annual Salary]]&lt;70000,"Low Income",IF(AND(TBL_Employees[[#This Row],[ Annual Salary]]&gt;=70000,TBL_Employees[[#This Row],[ Annual Salary]]&lt;=140000),"Middle Income","High Income" ))</f>
        <v>Low Income</v>
      </c>
      <c r="P956" s="3">
        <v>0</v>
      </c>
      <c r="Q956" s="13">
        <f>TBL_Employees[[#This Row],[Bonus %]]*TBL_Employees[[#This Row],[ Annual Salary]]</f>
        <v>0</v>
      </c>
      <c r="R956" t="s">
        <v>18</v>
      </c>
      <c r="S956" t="s">
        <v>62</v>
      </c>
      <c r="T956" s="1" t="s">
        <v>20</v>
      </c>
      <c r="U956" t="str">
        <f>IF(TBL_Employees[[#This Row],[Exit Date]]="","Employed","Resign")</f>
        <v>Employed</v>
      </c>
    </row>
    <row r="957" spans="1:21" x14ac:dyDescent="0.35">
      <c r="A957" t="s">
        <v>825</v>
      </c>
      <c r="B957" t="s">
        <v>1528</v>
      </c>
      <c r="C957" t="s">
        <v>61</v>
      </c>
      <c r="D957" t="s">
        <v>49</v>
      </c>
      <c r="E957" t="s">
        <v>31</v>
      </c>
      <c r="F957" t="s">
        <v>27</v>
      </c>
      <c r="G957" t="s">
        <v>46</v>
      </c>
      <c r="H957">
        <v>42</v>
      </c>
      <c r="I957" s="1">
        <v>40692</v>
      </c>
      <c r="J957" s="9">
        <f>DAY(TBL_Employees[[#This Row],[Hire Date]])</f>
        <v>29</v>
      </c>
      <c r="K957" s="9">
        <f>MONTH(TBL_Employees[[#This Row],[Hire Date]])</f>
        <v>5</v>
      </c>
      <c r="L957" s="9" t="str">
        <f>UPPER(TEXT(DATE(2025,TBL_Employees[[#This Row],[Month]],1), "mmm"))</f>
        <v>MAY</v>
      </c>
      <c r="M957" s="11">
        <f>YEAR(TBL_Employees[[#This Row],[Hire Date]])</f>
        <v>2011</v>
      </c>
      <c r="N957" s="2">
        <v>102440</v>
      </c>
      <c r="O957" s="2" t="str">
        <f>IF(TBL_Employees[[#This Row],[ Annual Salary]]&lt;70000,"Low Income",IF(AND(TBL_Employees[[#This Row],[ Annual Salary]]&gt;=70000,TBL_Employees[[#This Row],[ Annual Salary]]&lt;=140000),"Middle Income","High Income" ))</f>
        <v>Middle Income</v>
      </c>
      <c r="P957" s="3">
        <v>0.06</v>
      </c>
      <c r="Q957" s="13">
        <f>TBL_Employees[[#This Row],[Bonus %]]*TBL_Employees[[#This Row],[ Annual Salary]]</f>
        <v>6146.4</v>
      </c>
      <c r="R957" t="s">
        <v>18</v>
      </c>
      <c r="S957" t="s">
        <v>19</v>
      </c>
      <c r="T957" s="1" t="s">
        <v>20</v>
      </c>
      <c r="U957" t="str">
        <f>IF(TBL_Employees[[#This Row],[Exit Date]]="","Employed","Resign")</f>
        <v>Employed</v>
      </c>
    </row>
    <row r="958" spans="1:21" x14ac:dyDescent="0.35">
      <c r="A958" t="s">
        <v>636</v>
      </c>
      <c r="B958" t="s">
        <v>1564</v>
      </c>
      <c r="C958" t="s">
        <v>39</v>
      </c>
      <c r="D958" t="s">
        <v>49</v>
      </c>
      <c r="E958" t="s">
        <v>35</v>
      </c>
      <c r="F958" t="s">
        <v>16</v>
      </c>
      <c r="G958" t="s">
        <v>46</v>
      </c>
      <c r="H958">
        <v>61</v>
      </c>
      <c r="I958" s="1">
        <v>35661</v>
      </c>
      <c r="J958" s="9">
        <f>DAY(TBL_Employees[[#This Row],[Hire Date]])</f>
        <v>19</v>
      </c>
      <c r="K958" s="9">
        <f>MONTH(TBL_Employees[[#This Row],[Hire Date]])</f>
        <v>8</v>
      </c>
      <c r="L958" s="9" t="str">
        <f>UPPER(TEXT(DATE(2025,TBL_Employees[[#This Row],[Month]],1), "mmm"))</f>
        <v>AUG</v>
      </c>
      <c r="M958" s="11">
        <f>YEAR(TBL_Employees[[#This Row],[Hire Date]])</f>
        <v>1997</v>
      </c>
      <c r="N958" s="2">
        <v>159567</v>
      </c>
      <c r="O958" s="2" t="str">
        <f>IF(TBL_Employees[[#This Row],[ Annual Salary]]&lt;70000,"Low Income",IF(AND(TBL_Employees[[#This Row],[ Annual Salary]]&gt;=70000,TBL_Employees[[#This Row],[ Annual Salary]]&lt;=140000),"Middle Income","High Income" ))</f>
        <v>High Income</v>
      </c>
      <c r="P958" s="3">
        <v>0.28000000000000003</v>
      </c>
      <c r="Q958" s="13">
        <f>TBL_Employees[[#This Row],[Bonus %]]*TBL_Employees[[#This Row],[ Annual Salary]]</f>
        <v>44678.76</v>
      </c>
      <c r="R958" t="s">
        <v>18</v>
      </c>
      <c r="S958" t="s">
        <v>38</v>
      </c>
      <c r="T958" s="1" t="s">
        <v>20</v>
      </c>
      <c r="U958" t="str">
        <f>IF(TBL_Employees[[#This Row],[Exit Date]]="","Employed","Resign")</f>
        <v>Employed</v>
      </c>
    </row>
    <row r="959" spans="1:21" x14ac:dyDescent="0.35">
      <c r="A959" t="s">
        <v>1571</v>
      </c>
      <c r="B959" t="s">
        <v>1572</v>
      </c>
      <c r="C959" t="s">
        <v>39</v>
      </c>
      <c r="D959" t="s">
        <v>49</v>
      </c>
      <c r="E959" t="s">
        <v>15</v>
      </c>
      <c r="F959" t="s">
        <v>27</v>
      </c>
      <c r="G959" t="s">
        <v>50</v>
      </c>
      <c r="H959">
        <v>39</v>
      </c>
      <c r="I959" s="1">
        <v>41635</v>
      </c>
      <c r="J959" s="9">
        <f>DAY(TBL_Employees[[#This Row],[Hire Date]])</f>
        <v>27</v>
      </c>
      <c r="K959" s="9">
        <f>MONTH(TBL_Employees[[#This Row],[Hire Date]])</f>
        <v>12</v>
      </c>
      <c r="L959" s="9" t="str">
        <f>UPPER(TEXT(DATE(2025,TBL_Employees[[#This Row],[Month]],1), "mmm"))</f>
        <v>DEC</v>
      </c>
      <c r="M959" s="11">
        <f>YEAR(TBL_Employees[[#This Row],[Hire Date]])</f>
        <v>2013</v>
      </c>
      <c r="N959" s="2">
        <v>165756</v>
      </c>
      <c r="O959" s="2" t="str">
        <f>IF(TBL_Employees[[#This Row],[ Annual Salary]]&lt;70000,"Low Income",IF(AND(TBL_Employees[[#This Row],[ Annual Salary]]&gt;=70000,TBL_Employees[[#This Row],[ Annual Salary]]&lt;=140000),"Middle Income","High Income" ))</f>
        <v>High Income</v>
      </c>
      <c r="P959" s="3">
        <v>0.28000000000000003</v>
      </c>
      <c r="Q959" s="13">
        <f>TBL_Employees[[#This Row],[Bonus %]]*TBL_Employees[[#This Row],[ Annual Salary]]</f>
        <v>46411.680000000008</v>
      </c>
      <c r="R959" t="s">
        <v>18</v>
      </c>
      <c r="S959" t="s">
        <v>28</v>
      </c>
      <c r="T959" s="1">
        <v>43991</v>
      </c>
      <c r="U959" t="str">
        <f>IF(TBL_Employees[[#This Row],[Exit Date]]="","Employed","Resign")</f>
        <v>Resign</v>
      </c>
    </row>
    <row r="960" spans="1:21" x14ac:dyDescent="0.35">
      <c r="A960" t="s">
        <v>1582</v>
      </c>
      <c r="B960" t="s">
        <v>1583</v>
      </c>
      <c r="C960" t="s">
        <v>41</v>
      </c>
      <c r="D960" t="s">
        <v>49</v>
      </c>
      <c r="E960" t="s">
        <v>43</v>
      </c>
      <c r="F960" t="s">
        <v>16</v>
      </c>
      <c r="G960" t="s">
        <v>50</v>
      </c>
      <c r="H960">
        <v>53</v>
      </c>
      <c r="I960" s="1">
        <v>42744</v>
      </c>
      <c r="J960" s="9">
        <f>DAY(TBL_Employees[[#This Row],[Hire Date]])</f>
        <v>9</v>
      </c>
      <c r="K960" s="9">
        <f>MONTH(TBL_Employees[[#This Row],[Hire Date]])</f>
        <v>1</v>
      </c>
      <c r="L960" s="9" t="str">
        <f>UPPER(TEXT(DATE(2025,TBL_Employees[[#This Row],[Month]],1), "mmm"))</f>
        <v>JAN</v>
      </c>
      <c r="M960" s="11">
        <f>YEAR(TBL_Employees[[#This Row],[Hire Date]])</f>
        <v>2017</v>
      </c>
      <c r="N960" s="2">
        <v>75769</v>
      </c>
      <c r="O960" s="2" t="str">
        <f>IF(TBL_Employees[[#This Row],[ Annual Salary]]&lt;70000,"Low Income",IF(AND(TBL_Employees[[#This Row],[ Annual Salary]]&gt;=70000,TBL_Employees[[#This Row],[ Annual Salary]]&lt;=140000),"Middle Income","High Income" ))</f>
        <v>Middle Income</v>
      </c>
      <c r="P960" s="3">
        <v>0</v>
      </c>
      <c r="Q960" s="13">
        <f>TBL_Employees[[#This Row],[Bonus %]]*TBL_Employees[[#This Row],[ Annual Salary]]</f>
        <v>0</v>
      </c>
      <c r="R960" t="s">
        <v>51</v>
      </c>
      <c r="S960" t="s">
        <v>80</v>
      </c>
      <c r="T960" s="1">
        <v>44029</v>
      </c>
      <c r="U960" t="str">
        <f>IF(TBL_Employees[[#This Row],[Exit Date]]="","Employed","Resign")</f>
        <v>Resign</v>
      </c>
    </row>
    <row r="961" spans="1:21" x14ac:dyDescent="0.35">
      <c r="A961" t="s">
        <v>1602</v>
      </c>
      <c r="B961" t="s">
        <v>1603</v>
      </c>
      <c r="C961" t="s">
        <v>60</v>
      </c>
      <c r="D961" t="s">
        <v>49</v>
      </c>
      <c r="E961" t="s">
        <v>43</v>
      </c>
      <c r="F961" t="s">
        <v>16</v>
      </c>
      <c r="G961" t="s">
        <v>50</v>
      </c>
      <c r="H961">
        <v>45</v>
      </c>
      <c r="I961" s="1">
        <v>43305</v>
      </c>
      <c r="J961" s="9">
        <f>DAY(TBL_Employees[[#This Row],[Hire Date]])</f>
        <v>24</v>
      </c>
      <c r="K961" s="9">
        <f>MONTH(TBL_Employees[[#This Row],[Hire Date]])</f>
        <v>7</v>
      </c>
      <c r="L961" s="9" t="str">
        <f>UPPER(TEXT(DATE(2025,TBL_Employees[[#This Row],[Month]],1), "mmm"))</f>
        <v>JUL</v>
      </c>
      <c r="M961" s="11">
        <f>YEAR(TBL_Employees[[#This Row],[Hire Date]])</f>
        <v>2018</v>
      </c>
      <c r="N961" s="2">
        <v>148991</v>
      </c>
      <c r="O961" s="2" t="str">
        <f>IF(TBL_Employees[[#This Row],[ Annual Salary]]&lt;70000,"Low Income",IF(AND(TBL_Employees[[#This Row],[ Annual Salary]]&gt;=70000,TBL_Employees[[#This Row],[ Annual Salary]]&lt;=140000),"Middle Income","High Income" ))</f>
        <v>High Income</v>
      </c>
      <c r="P961" s="3">
        <v>0.12</v>
      </c>
      <c r="Q961" s="13">
        <f>TBL_Employees[[#This Row],[Bonus %]]*TBL_Employees[[#This Row],[ Annual Salary]]</f>
        <v>17878.919999999998</v>
      </c>
      <c r="R961" t="s">
        <v>51</v>
      </c>
      <c r="S961" t="s">
        <v>52</v>
      </c>
      <c r="T961" s="1" t="s">
        <v>20</v>
      </c>
      <c r="U961" t="str">
        <f>IF(TBL_Employees[[#This Row],[Exit Date]]="","Employed","Resign")</f>
        <v>Employed</v>
      </c>
    </row>
    <row r="962" spans="1:21" x14ac:dyDescent="0.35">
      <c r="A962" t="s">
        <v>194</v>
      </c>
      <c r="B962" t="s">
        <v>1607</v>
      </c>
      <c r="C962" t="s">
        <v>48</v>
      </c>
      <c r="D962" t="s">
        <v>49</v>
      </c>
      <c r="E962" t="s">
        <v>15</v>
      </c>
      <c r="F962" t="s">
        <v>16</v>
      </c>
      <c r="G962" t="s">
        <v>23</v>
      </c>
      <c r="H962">
        <v>46</v>
      </c>
      <c r="I962" s="1">
        <v>44213</v>
      </c>
      <c r="J962" s="9">
        <f>DAY(TBL_Employees[[#This Row],[Hire Date]])</f>
        <v>17</v>
      </c>
      <c r="K962" s="9">
        <f>MONTH(TBL_Employees[[#This Row],[Hire Date]])</f>
        <v>1</v>
      </c>
      <c r="L962" s="9" t="str">
        <f>UPPER(TEXT(DATE(2025,TBL_Employees[[#This Row],[Month]],1), "mmm"))</f>
        <v>JAN</v>
      </c>
      <c r="M962" s="11">
        <f>YEAR(TBL_Employees[[#This Row],[Hire Date]])</f>
        <v>2021</v>
      </c>
      <c r="N962" s="2">
        <v>72131</v>
      </c>
      <c r="O962" s="2" t="str">
        <f>IF(TBL_Employees[[#This Row],[ Annual Salary]]&lt;70000,"Low Income",IF(AND(TBL_Employees[[#This Row],[ Annual Salary]]&gt;=70000,TBL_Employees[[#This Row],[ Annual Salary]]&lt;=140000),"Middle Income","High Income" ))</f>
        <v>Middle Income</v>
      </c>
      <c r="P962" s="3">
        <v>0</v>
      </c>
      <c r="Q962" s="13">
        <f>TBL_Employees[[#This Row],[Bonus %]]*TBL_Employees[[#This Row],[ Annual Salary]]</f>
        <v>0</v>
      </c>
      <c r="R962" t="s">
        <v>32</v>
      </c>
      <c r="S962" t="s">
        <v>73</v>
      </c>
      <c r="T962" s="1" t="s">
        <v>20</v>
      </c>
      <c r="U962" t="str">
        <f>IF(TBL_Employees[[#This Row],[Exit Date]]="","Employed","Resign")</f>
        <v>Employed</v>
      </c>
    </row>
    <row r="963" spans="1:21" x14ac:dyDescent="0.35">
      <c r="A963" t="s">
        <v>1610</v>
      </c>
      <c r="B963" t="s">
        <v>1611</v>
      </c>
      <c r="C963" t="s">
        <v>41</v>
      </c>
      <c r="D963" t="s">
        <v>49</v>
      </c>
      <c r="E963" t="s">
        <v>35</v>
      </c>
      <c r="F963" t="s">
        <v>16</v>
      </c>
      <c r="G963" t="s">
        <v>17</v>
      </c>
      <c r="H963">
        <v>53</v>
      </c>
      <c r="I963" s="1">
        <v>42952</v>
      </c>
      <c r="J963" s="9">
        <f>DAY(TBL_Employees[[#This Row],[Hire Date]])</f>
        <v>5</v>
      </c>
      <c r="K963" s="9">
        <f>MONTH(TBL_Employees[[#This Row],[Hire Date]])</f>
        <v>8</v>
      </c>
      <c r="L963" s="9" t="str">
        <f>UPPER(TEXT(DATE(2025,TBL_Employees[[#This Row],[Month]],1), "mmm"))</f>
        <v>AUG</v>
      </c>
      <c r="M963" s="11">
        <f>YEAR(TBL_Employees[[#This Row],[Hire Date]])</f>
        <v>2017</v>
      </c>
      <c r="N963" s="2">
        <v>89769</v>
      </c>
      <c r="O963" s="2" t="str">
        <f>IF(TBL_Employees[[#This Row],[ Annual Salary]]&lt;70000,"Low Income",IF(AND(TBL_Employees[[#This Row],[ Annual Salary]]&gt;=70000,TBL_Employees[[#This Row],[ Annual Salary]]&lt;=140000),"Middle Income","High Income" ))</f>
        <v>Middle Income</v>
      </c>
      <c r="P963" s="3">
        <v>0</v>
      </c>
      <c r="Q963" s="13">
        <f>TBL_Employees[[#This Row],[Bonus %]]*TBL_Employees[[#This Row],[ Annual Salary]]</f>
        <v>0</v>
      </c>
      <c r="R963" t="s">
        <v>18</v>
      </c>
      <c r="S963" t="s">
        <v>62</v>
      </c>
      <c r="T963" s="1" t="s">
        <v>20</v>
      </c>
      <c r="U963" t="str">
        <f>IF(TBL_Employees[[#This Row],[Exit Date]]="","Employed","Resign")</f>
        <v>Employed</v>
      </c>
    </row>
    <row r="964" spans="1:21" x14ac:dyDescent="0.35">
      <c r="A964" t="s">
        <v>1612</v>
      </c>
      <c r="B964" t="s">
        <v>1613</v>
      </c>
      <c r="C964" t="s">
        <v>61</v>
      </c>
      <c r="D964" t="s">
        <v>49</v>
      </c>
      <c r="E964" t="s">
        <v>31</v>
      </c>
      <c r="F964" t="s">
        <v>16</v>
      </c>
      <c r="G964" t="s">
        <v>23</v>
      </c>
      <c r="H964">
        <v>27</v>
      </c>
      <c r="I964" s="1">
        <v>43358</v>
      </c>
      <c r="J964" s="9">
        <f>DAY(TBL_Employees[[#This Row],[Hire Date]])</f>
        <v>15</v>
      </c>
      <c r="K964" s="9">
        <f>MONTH(TBL_Employees[[#This Row],[Hire Date]])</f>
        <v>9</v>
      </c>
      <c r="L964" s="9" t="str">
        <f>UPPER(TEXT(DATE(2025,TBL_Employees[[#This Row],[Month]],1), "mmm"))</f>
        <v>SEP</v>
      </c>
      <c r="M964" s="11">
        <f>YEAR(TBL_Employees[[#This Row],[Hire Date]])</f>
        <v>2018</v>
      </c>
      <c r="N964" s="2">
        <v>127616</v>
      </c>
      <c r="O964" s="2" t="str">
        <f>IF(TBL_Employees[[#This Row],[ Annual Salary]]&lt;70000,"Low Income",IF(AND(TBL_Employees[[#This Row],[ Annual Salary]]&gt;=70000,TBL_Employees[[#This Row],[ Annual Salary]]&lt;=140000),"Middle Income","High Income" ))</f>
        <v>Middle Income</v>
      </c>
      <c r="P964" s="3">
        <v>7.0000000000000007E-2</v>
      </c>
      <c r="Q964" s="13">
        <f>TBL_Employees[[#This Row],[Bonus %]]*TBL_Employees[[#This Row],[ Annual Salary]]</f>
        <v>8933.1200000000008</v>
      </c>
      <c r="R964" t="s">
        <v>18</v>
      </c>
      <c r="S964" t="s">
        <v>28</v>
      </c>
      <c r="T964" s="1" t="s">
        <v>20</v>
      </c>
      <c r="U964" t="str">
        <f>IF(TBL_Employees[[#This Row],[Exit Date]]="","Employed","Resign")</f>
        <v>Employed</v>
      </c>
    </row>
    <row r="965" spans="1:21" x14ac:dyDescent="0.35">
      <c r="A965" t="s">
        <v>1637</v>
      </c>
      <c r="B965" t="s">
        <v>1638</v>
      </c>
      <c r="C965" t="s">
        <v>93</v>
      </c>
      <c r="D965" t="s">
        <v>49</v>
      </c>
      <c r="E965" t="s">
        <v>35</v>
      </c>
      <c r="F965" t="s">
        <v>16</v>
      </c>
      <c r="G965" t="s">
        <v>23</v>
      </c>
      <c r="H965">
        <v>37</v>
      </c>
      <c r="I965" s="1">
        <v>42318</v>
      </c>
      <c r="J965" s="9">
        <f>DAY(TBL_Employees[[#This Row],[Hire Date]])</f>
        <v>10</v>
      </c>
      <c r="K965" s="9">
        <f>MONTH(TBL_Employees[[#This Row],[Hire Date]])</f>
        <v>11</v>
      </c>
      <c r="L965" s="9" t="str">
        <f>UPPER(TEXT(DATE(2025,TBL_Employees[[#This Row],[Month]],1), "mmm"))</f>
        <v>NOV</v>
      </c>
      <c r="M965" s="11">
        <f>YEAR(TBL_Employees[[#This Row],[Hire Date]])</f>
        <v>2015</v>
      </c>
      <c r="N965" s="2">
        <v>64204</v>
      </c>
      <c r="O965" s="2" t="str">
        <f>IF(TBL_Employees[[#This Row],[ Annual Salary]]&lt;70000,"Low Income",IF(AND(TBL_Employees[[#This Row],[ Annual Salary]]&gt;=70000,TBL_Employees[[#This Row],[ Annual Salary]]&lt;=140000),"Middle Income","High Income" ))</f>
        <v>Low Income</v>
      </c>
      <c r="P965" s="3">
        <v>0</v>
      </c>
      <c r="Q965" s="13">
        <f>TBL_Employees[[#This Row],[Bonus %]]*TBL_Employees[[#This Row],[ Annual Salary]]</f>
        <v>0</v>
      </c>
      <c r="R965" t="s">
        <v>18</v>
      </c>
      <c r="S965" t="s">
        <v>28</v>
      </c>
      <c r="T965" s="1">
        <v>44306</v>
      </c>
      <c r="U965" t="str">
        <f>IF(TBL_Employees[[#This Row],[Exit Date]]="","Employed","Resign")</f>
        <v>Resign</v>
      </c>
    </row>
    <row r="966" spans="1:21" x14ac:dyDescent="0.35">
      <c r="A966" t="s">
        <v>1639</v>
      </c>
      <c r="B966" t="s">
        <v>1640</v>
      </c>
      <c r="C966" t="s">
        <v>63</v>
      </c>
      <c r="D966" t="s">
        <v>49</v>
      </c>
      <c r="E966" t="s">
        <v>31</v>
      </c>
      <c r="F966" t="s">
        <v>16</v>
      </c>
      <c r="G966" t="s">
        <v>23</v>
      </c>
      <c r="H966">
        <v>42</v>
      </c>
      <c r="I966" s="1">
        <v>40307</v>
      </c>
      <c r="J966" s="9">
        <f>DAY(TBL_Employees[[#This Row],[Hire Date]])</f>
        <v>9</v>
      </c>
      <c r="K966" s="9">
        <f>MONTH(TBL_Employees[[#This Row],[Hire Date]])</f>
        <v>5</v>
      </c>
      <c r="L966" s="9" t="str">
        <f>UPPER(TEXT(DATE(2025,TBL_Employees[[#This Row],[Month]],1), "mmm"))</f>
        <v>MAY</v>
      </c>
      <c r="M966" s="11">
        <f>YEAR(TBL_Employees[[#This Row],[Hire Date]])</f>
        <v>2010</v>
      </c>
      <c r="N966" s="2">
        <v>67743</v>
      </c>
      <c r="O966" s="2" t="str">
        <f>IF(TBL_Employees[[#This Row],[ Annual Salary]]&lt;70000,"Low Income",IF(AND(TBL_Employees[[#This Row],[ Annual Salary]]&gt;=70000,TBL_Employees[[#This Row],[ Annual Salary]]&lt;=140000),"Middle Income","High Income" ))</f>
        <v>Low Income</v>
      </c>
      <c r="P966" s="3">
        <v>0</v>
      </c>
      <c r="Q966" s="13">
        <f>TBL_Employees[[#This Row],[Bonus %]]*TBL_Employees[[#This Row],[ Annual Salary]]</f>
        <v>0</v>
      </c>
      <c r="R966" t="s">
        <v>32</v>
      </c>
      <c r="S966" t="s">
        <v>59</v>
      </c>
      <c r="T966" s="1">
        <v>41998</v>
      </c>
      <c r="U966" t="str">
        <f>IF(TBL_Employees[[#This Row],[Exit Date]]="","Employed","Resign")</f>
        <v>Resign</v>
      </c>
    </row>
    <row r="967" spans="1:21" x14ac:dyDescent="0.35">
      <c r="A967" t="s">
        <v>1641</v>
      </c>
      <c r="B967" t="s">
        <v>1344</v>
      </c>
      <c r="C967" t="s">
        <v>48</v>
      </c>
      <c r="D967" t="s">
        <v>49</v>
      </c>
      <c r="E967" t="s">
        <v>43</v>
      </c>
      <c r="F967" t="s">
        <v>16</v>
      </c>
      <c r="G967" t="s">
        <v>46</v>
      </c>
      <c r="H967">
        <v>60</v>
      </c>
      <c r="I967" s="1">
        <v>35641</v>
      </c>
      <c r="J967" s="9">
        <f>DAY(TBL_Employees[[#This Row],[Hire Date]])</f>
        <v>30</v>
      </c>
      <c r="K967" s="9">
        <f>MONTH(TBL_Employees[[#This Row],[Hire Date]])</f>
        <v>7</v>
      </c>
      <c r="L967" s="9" t="str">
        <f>UPPER(TEXT(DATE(2025,TBL_Employees[[#This Row],[Month]],1), "mmm"))</f>
        <v>JUL</v>
      </c>
      <c r="M967" s="11">
        <f>YEAR(TBL_Employees[[#This Row],[Hire Date]])</f>
        <v>1997</v>
      </c>
      <c r="N967" s="2">
        <v>71677</v>
      </c>
      <c r="O967" s="2" t="str">
        <f>IF(TBL_Employees[[#This Row],[ Annual Salary]]&lt;70000,"Low Income",IF(AND(TBL_Employees[[#This Row],[ Annual Salary]]&gt;=70000,TBL_Employees[[#This Row],[ Annual Salary]]&lt;=140000),"Middle Income","High Income" ))</f>
        <v>Middle Income</v>
      </c>
      <c r="P967" s="3">
        <v>0</v>
      </c>
      <c r="Q967" s="13">
        <f>TBL_Employees[[#This Row],[Bonus %]]*TBL_Employees[[#This Row],[ Annual Salary]]</f>
        <v>0</v>
      </c>
      <c r="R967" t="s">
        <v>18</v>
      </c>
      <c r="S967" t="s">
        <v>28</v>
      </c>
      <c r="T967" s="1" t="s">
        <v>20</v>
      </c>
      <c r="U967" t="str">
        <f>IF(TBL_Employees[[#This Row],[Exit Date]]="","Employed","Resign")</f>
        <v>Employed</v>
      </c>
    </row>
    <row r="968" spans="1:21" x14ac:dyDescent="0.35">
      <c r="A968" t="s">
        <v>1658</v>
      </c>
      <c r="B968" t="s">
        <v>1659</v>
      </c>
      <c r="C968" t="s">
        <v>63</v>
      </c>
      <c r="D968" t="s">
        <v>49</v>
      </c>
      <c r="E968" t="s">
        <v>15</v>
      </c>
      <c r="F968" t="s">
        <v>27</v>
      </c>
      <c r="G968" t="s">
        <v>17</v>
      </c>
      <c r="H968">
        <v>37</v>
      </c>
      <c r="I968" s="1">
        <v>40291</v>
      </c>
      <c r="J968" s="9">
        <f>DAY(TBL_Employees[[#This Row],[Hire Date]])</f>
        <v>23</v>
      </c>
      <c r="K968" s="9">
        <f>MONTH(TBL_Employees[[#This Row],[Hire Date]])</f>
        <v>4</v>
      </c>
      <c r="L968" s="9" t="str">
        <f>UPPER(TEXT(DATE(2025,TBL_Employees[[#This Row],[Month]],1), "mmm"))</f>
        <v>APR</v>
      </c>
      <c r="M968" s="11">
        <f>YEAR(TBL_Employees[[#This Row],[Hire Date]])</f>
        <v>2010</v>
      </c>
      <c r="N968" s="2">
        <v>57531</v>
      </c>
      <c r="O968" s="2" t="str">
        <f>IF(TBL_Employees[[#This Row],[ Annual Salary]]&lt;70000,"Low Income",IF(AND(TBL_Employees[[#This Row],[ Annual Salary]]&gt;=70000,TBL_Employees[[#This Row],[ Annual Salary]]&lt;=140000),"Middle Income","High Income" ))</f>
        <v>Low Income</v>
      </c>
      <c r="P968" s="3">
        <v>0</v>
      </c>
      <c r="Q968" s="13">
        <f>TBL_Employees[[#This Row],[Bonus %]]*TBL_Employees[[#This Row],[ Annual Salary]]</f>
        <v>0</v>
      </c>
      <c r="R968" t="s">
        <v>18</v>
      </c>
      <c r="S968" t="s">
        <v>19</v>
      </c>
      <c r="T968" s="1" t="s">
        <v>20</v>
      </c>
      <c r="U968" t="str">
        <f>IF(TBL_Employees[[#This Row],[Exit Date]]="","Employed","Resign")</f>
        <v>Employed</v>
      </c>
    </row>
    <row r="969" spans="1:21" x14ac:dyDescent="0.35">
      <c r="A969" t="s">
        <v>1667</v>
      </c>
      <c r="B969" t="s">
        <v>1668</v>
      </c>
      <c r="C969" t="s">
        <v>41</v>
      </c>
      <c r="D969" t="s">
        <v>49</v>
      </c>
      <c r="E969" t="s">
        <v>43</v>
      </c>
      <c r="F969" t="s">
        <v>27</v>
      </c>
      <c r="G969" t="s">
        <v>23</v>
      </c>
      <c r="H969">
        <v>59</v>
      </c>
      <c r="I969" s="1">
        <v>35502</v>
      </c>
      <c r="J969" s="9">
        <f>DAY(TBL_Employees[[#This Row],[Hire Date]])</f>
        <v>13</v>
      </c>
      <c r="K969" s="9">
        <f>MONTH(TBL_Employees[[#This Row],[Hire Date]])</f>
        <v>3</v>
      </c>
      <c r="L969" s="9" t="str">
        <f>UPPER(TEXT(DATE(2025,TBL_Employees[[#This Row],[Month]],1), "mmm"))</f>
        <v>MAR</v>
      </c>
      <c r="M969" s="11">
        <f>YEAR(TBL_Employees[[#This Row],[Hire Date]])</f>
        <v>1997</v>
      </c>
      <c r="N969" s="2">
        <v>83685</v>
      </c>
      <c r="O969" s="2" t="str">
        <f>IF(TBL_Employees[[#This Row],[ Annual Salary]]&lt;70000,"Low Income",IF(AND(TBL_Employees[[#This Row],[ Annual Salary]]&gt;=70000,TBL_Employees[[#This Row],[ Annual Salary]]&lt;=140000),"Middle Income","High Income" ))</f>
        <v>Middle Income</v>
      </c>
      <c r="P969" s="3">
        <v>0</v>
      </c>
      <c r="Q969" s="13">
        <f>TBL_Employees[[#This Row],[Bonus %]]*TBL_Employees[[#This Row],[ Annual Salary]]</f>
        <v>0</v>
      </c>
      <c r="R969" t="s">
        <v>32</v>
      </c>
      <c r="S969" t="s">
        <v>59</v>
      </c>
      <c r="T969" s="1" t="s">
        <v>20</v>
      </c>
      <c r="U969" t="str">
        <f>IF(TBL_Employees[[#This Row],[Exit Date]]="","Employed","Resign")</f>
        <v>Employed</v>
      </c>
    </row>
    <row r="970" spans="1:21" x14ac:dyDescent="0.35">
      <c r="A970" t="s">
        <v>1339</v>
      </c>
      <c r="B970" t="s">
        <v>1680</v>
      </c>
      <c r="C970" t="s">
        <v>39</v>
      </c>
      <c r="D970" t="s">
        <v>49</v>
      </c>
      <c r="E970" t="s">
        <v>15</v>
      </c>
      <c r="F970" t="s">
        <v>27</v>
      </c>
      <c r="G970" t="s">
        <v>23</v>
      </c>
      <c r="H970">
        <v>49</v>
      </c>
      <c r="I970" s="1">
        <v>37092</v>
      </c>
      <c r="J970" s="9">
        <f>DAY(TBL_Employees[[#This Row],[Hire Date]])</f>
        <v>20</v>
      </c>
      <c r="K970" s="9">
        <f>MONTH(TBL_Employees[[#This Row],[Hire Date]])</f>
        <v>7</v>
      </c>
      <c r="L970" s="9" t="str">
        <f>UPPER(TEXT(DATE(2025,TBL_Employees[[#This Row],[Month]],1), "mmm"))</f>
        <v>JUL</v>
      </c>
      <c r="M970" s="11">
        <f>YEAR(TBL_Employees[[#This Row],[Hire Date]])</f>
        <v>2001</v>
      </c>
      <c r="N970" s="2">
        <v>199176</v>
      </c>
      <c r="O970" s="2" t="str">
        <f>IF(TBL_Employees[[#This Row],[ Annual Salary]]&lt;70000,"Low Income",IF(AND(TBL_Employees[[#This Row],[ Annual Salary]]&gt;=70000,TBL_Employees[[#This Row],[ Annual Salary]]&lt;=140000),"Middle Income","High Income" ))</f>
        <v>High Income</v>
      </c>
      <c r="P970" s="3">
        <v>0.24</v>
      </c>
      <c r="Q970" s="13">
        <f>TBL_Employees[[#This Row],[Bonus %]]*TBL_Employees[[#This Row],[ Annual Salary]]</f>
        <v>47802.239999999998</v>
      </c>
      <c r="R970" t="s">
        <v>18</v>
      </c>
      <c r="S970" t="s">
        <v>38</v>
      </c>
      <c r="T970" s="1" t="s">
        <v>20</v>
      </c>
      <c r="U970" t="str">
        <f>IF(TBL_Employees[[#This Row],[Exit Date]]="","Employed","Resign")</f>
        <v>Employed</v>
      </c>
    </row>
    <row r="971" spans="1:21" x14ac:dyDescent="0.35">
      <c r="A971" t="s">
        <v>313</v>
      </c>
      <c r="B971" t="s">
        <v>1687</v>
      </c>
      <c r="C971" t="s">
        <v>39</v>
      </c>
      <c r="D971" t="s">
        <v>49</v>
      </c>
      <c r="E971" t="s">
        <v>31</v>
      </c>
      <c r="F971" t="s">
        <v>27</v>
      </c>
      <c r="G971" t="s">
        <v>50</v>
      </c>
      <c r="H971">
        <v>52</v>
      </c>
      <c r="I971" s="1">
        <v>44099</v>
      </c>
      <c r="J971" s="9">
        <f>DAY(TBL_Employees[[#This Row],[Hire Date]])</f>
        <v>25</v>
      </c>
      <c r="K971" s="9">
        <f>MONTH(TBL_Employees[[#This Row],[Hire Date]])</f>
        <v>9</v>
      </c>
      <c r="L971" s="9" t="str">
        <f>UPPER(TEXT(DATE(2025,TBL_Employees[[#This Row],[Month]],1), "mmm"))</f>
        <v>SEP</v>
      </c>
      <c r="M971" s="11">
        <f>YEAR(TBL_Employees[[#This Row],[Hire Date]])</f>
        <v>2020</v>
      </c>
      <c r="N971" s="2">
        <v>163143</v>
      </c>
      <c r="O971" s="2" t="str">
        <f>IF(TBL_Employees[[#This Row],[ Annual Salary]]&lt;70000,"Low Income",IF(AND(TBL_Employees[[#This Row],[ Annual Salary]]&gt;=70000,TBL_Employees[[#This Row],[ Annual Salary]]&lt;=140000),"Middle Income","High Income" ))</f>
        <v>High Income</v>
      </c>
      <c r="P971" s="3">
        <v>0.28000000000000003</v>
      </c>
      <c r="Q971" s="13">
        <f>TBL_Employees[[#This Row],[Bonus %]]*TBL_Employees[[#This Row],[ Annual Salary]]</f>
        <v>45680.04</v>
      </c>
      <c r="R971" t="s">
        <v>51</v>
      </c>
      <c r="S971" t="s">
        <v>52</v>
      </c>
      <c r="T971" s="1" t="s">
        <v>20</v>
      </c>
      <c r="U971" t="str">
        <f>IF(TBL_Employees[[#This Row],[Exit Date]]="","Employed","Resign")</f>
        <v>Employed</v>
      </c>
    </row>
    <row r="972" spans="1:21" x14ac:dyDescent="0.35">
      <c r="A972" t="s">
        <v>1576</v>
      </c>
      <c r="B972" t="s">
        <v>1713</v>
      </c>
      <c r="C972" t="s">
        <v>60</v>
      </c>
      <c r="D972" t="s">
        <v>49</v>
      </c>
      <c r="E972" t="s">
        <v>35</v>
      </c>
      <c r="F972" t="s">
        <v>16</v>
      </c>
      <c r="G972" t="s">
        <v>50</v>
      </c>
      <c r="H972">
        <v>49</v>
      </c>
      <c r="I972" s="1">
        <v>35157</v>
      </c>
      <c r="J972" s="9">
        <f>DAY(TBL_Employees[[#This Row],[Hire Date]])</f>
        <v>2</v>
      </c>
      <c r="K972" s="9">
        <f>MONTH(TBL_Employees[[#This Row],[Hire Date]])</f>
        <v>4</v>
      </c>
      <c r="L972" s="9" t="str">
        <f>UPPER(TEXT(DATE(2025,TBL_Employees[[#This Row],[Month]],1), "mmm"))</f>
        <v>APR</v>
      </c>
      <c r="M972" s="11">
        <f>YEAR(TBL_Employees[[#This Row],[Hire Date]])</f>
        <v>1996</v>
      </c>
      <c r="N972" s="2">
        <v>157057</v>
      </c>
      <c r="O972" s="2" t="str">
        <f>IF(TBL_Employees[[#This Row],[ Annual Salary]]&lt;70000,"Low Income",IF(AND(TBL_Employees[[#This Row],[ Annual Salary]]&gt;=70000,TBL_Employees[[#This Row],[ Annual Salary]]&lt;=140000),"Middle Income","High Income" ))</f>
        <v>High Income</v>
      </c>
      <c r="P972" s="3">
        <v>0.12</v>
      </c>
      <c r="Q972" s="13">
        <f>TBL_Employees[[#This Row],[Bonus %]]*TBL_Employees[[#This Row],[ Annual Salary]]</f>
        <v>18846.84</v>
      </c>
      <c r="R972" t="s">
        <v>18</v>
      </c>
      <c r="S972" t="s">
        <v>44</v>
      </c>
      <c r="T972" s="1" t="s">
        <v>20</v>
      </c>
      <c r="U972" t="str">
        <f>IF(TBL_Employees[[#This Row],[Exit Date]]="","Employed","Resign")</f>
        <v>Employed</v>
      </c>
    </row>
    <row r="973" spans="1:21" x14ac:dyDescent="0.35">
      <c r="A973" t="s">
        <v>1741</v>
      </c>
      <c r="B973" t="s">
        <v>1742</v>
      </c>
      <c r="C973" t="s">
        <v>60</v>
      </c>
      <c r="D973" t="s">
        <v>49</v>
      </c>
      <c r="E973" t="s">
        <v>31</v>
      </c>
      <c r="F973" t="s">
        <v>16</v>
      </c>
      <c r="G973" t="s">
        <v>50</v>
      </c>
      <c r="H973">
        <v>52</v>
      </c>
      <c r="I973" s="1">
        <v>38995</v>
      </c>
      <c r="J973" s="9">
        <f>DAY(TBL_Employees[[#This Row],[Hire Date]])</f>
        <v>5</v>
      </c>
      <c r="K973" s="9">
        <f>MONTH(TBL_Employees[[#This Row],[Hire Date]])</f>
        <v>10</v>
      </c>
      <c r="L973" s="9" t="str">
        <f>UPPER(TEXT(DATE(2025,TBL_Employees[[#This Row],[Month]],1), "mmm"))</f>
        <v>OCT</v>
      </c>
      <c r="M973" s="11">
        <f>YEAR(TBL_Employees[[#This Row],[Hire Date]])</f>
        <v>2006</v>
      </c>
      <c r="N973" s="2">
        <v>147966</v>
      </c>
      <c r="O973" s="2" t="str">
        <f>IF(TBL_Employees[[#This Row],[ Annual Salary]]&lt;70000,"Low Income",IF(AND(TBL_Employees[[#This Row],[ Annual Salary]]&gt;=70000,TBL_Employees[[#This Row],[ Annual Salary]]&lt;=140000),"Middle Income","High Income" ))</f>
        <v>High Income</v>
      </c>
      <c r="P973" s="3">
        <v>0.11</v>
      </c>
      <c r="Q973" s="13">
        <f>TBL_Employees[[#This Row],[Bonus %]]*TBL_Employees[[#This Row],[ Annual Salary]]</f>
        <v>16276.26</v>
      </c>
      <c r="R973" t="s">
        <v>51</v>
      </c>
      <c r="S973" t="s">
        <v>65</v>
      </c>
      <c r="T973" s="1">
        <v>43608</v>
      </c>
      <c r="U973" t="str">
        <f>IF(TBL_Employees[[#This Row],[Exit Date]]="","Employed","Resign")</f>
        <v>Resign</v>
      </c>
    </row>
    <row r="974" spans="1:21" x14ac:dyDescent="0.35">
      <c r="A974" t="s">
        <v>1744</v>
      </c>
      <c r="B974" t="s">
        <v>1745</v>
      </c>
      <c r="C974" t="s">
        <v>39</v>
      </c>
      <c r="D974" t="s">
        <v>49</v>
      </c>
      <c r="E974" t="s">
        <v>31</v>
      </c>
      <c r="F974" t="s">
        <v>27</v>
      </c>
      <c r="G974" t="s">
        <v>23</v>
      </c>
      <c r="H974">
        <v>31</v>
      </c>
      <c r="I974" s="1">
        <v>42184</v>
      </c>
      <c r="J974" s="9">
        <f>DAY(TBL_Employees[[#This Row],[Hire Date]])</f>
        <v>29</v>
      </c>
      <c r="K974" s="9">
        <f>MONTH(TBL_Employees[[#This Row],[Hire Date]])</f>
        <v>6</v>
      </c>
      <c r="L974" s="9" t="str">
        <f>UPPER(TEXT(DATE(2025,TBL_Employees[[#This Row],[Month]],1), "mmm"))</f>
        <v>JUN</v>
      </c>
      <c r="M974" s="11">
        <f>YEAR(TBL_Employees[[#This Row],[Hire Date]])</f>
        <v>2015</v>
      </c>
      <c r="N974" s="2">
        <v>191026</v>
      </c>
      <c r="O974" s="2" t="str">
        <f>IF(TBL_Employees[[#This Row],[ Annual Salary]]&lt;70000,"Low Income",IF(AND(TBL_Employees[[#This Row],[ Annual Salary]]&gt;=70000,TBL_Employees[[#This Row],[ Annual Salary]]&lt;=140000),"Middle Income","High Income" ))</f>
        <v>High Income</v>
      </c>
      <c r="P974" s="3">
        <v>0.16</v>
      </c>
      <c r="Q974" s="13">
        <f>TBL_Employees[[#This Row],[Bonus %]]*TBL_Employees[[#This Row],[ Annual Salary]]</f>
        <v>30564.16</v>
      </c>
      <c r="R974" t="s">
        <v>18</v>
      </c>
      <c r="S974" t="s">
        <v>28</v>
      </c>
      <c r="T974" s="1" t="s">
        <v>20</v>
      </c>
      <c r="U974" t="str">
        <f>IF(TBL_Employees[[#This Row],[Exit Date]]="","Employed","Resign")</f>
        <v>Employed</v>
      </c>
    </row>
    <row r="975" spans="1:21" x14ac:dyDescent="0.35">
      <c r="A975" t="s">
        <v>1752</v>
      </c>
      <c r="B975" t="s">
        <v>1753</v>
      </c>
      <c r="C975" t="s">
        <v>93</v>
      </c>
      <c r="D975" t="s">
        <v>49</v>
      </c>
      <c r="E975" t="s">
        <v>15</v>
      </c>
      <c r="F975" t="s">
        <v>16</v>
      </c>
      <c r="G975" t="s">
        <v>23</v>
      </c>
      <c r="H975">
        <v>54</v>
      </c>
      <c r="I975" s="1">
        <v>44271</v>
      </c>
      <c r="J975" s="9">
        <f>DAY(TBL_Employees[[#This Row],[Hire Date]])</f>
        <v>16</v>
      </c>
      <c r="K975" s="9">
        <f>MONTH(TBL_Employees[[#This Row],[Hire Date]])</f>
        <v>3</v>
      </c>
      <c r="L975" s="9" t="str">
        <f>UPPER(TEXT(DATE(2025,TBL_Employees[[#This Row],[Month]],1), "mmm"))</f>
        <v>MAR</v>
      </c>
      <c r="M975" s="11">
        <f>YEAR(TBL_Employees[[#This Row],[Hire Date]])</f>
        <v>2021</v>
      </c>
      <c r="N975" s="2">
        <v>56239</v>
      </c>
      <c r="O975" s="2" t="str">
        <f>IF(TBL_Employees[[#This Row],[ Annual Salary]]&lt;70000,"Low Income",IF(AND(TBL_Employees[[#This Row],[ Annual Salary]]&gt;=70000,TBL_Employees[[#This Row],[ Annual Salary]]&lt;=140000),"Middle Income","High Income" ))</f>
        <v>Low Income</v>
      </c>
      <c r="P975" s="3">
        <v>0</v>
      </c>
      <c r="Q975" s="13">
        <f>TBL_Employees[[#This Row],[Bonus %]]*TBL_Employees[[#This Row],[ Annual Salary]]</f>
        <v>0</v>
      </c>
      <c r="R975" t="s">
        <v>32</v>
      </c>
      <c r="S975" t="s">
        <v>79</v>
      </c>
      <c r="T975" s="1" t="s">
        <v>20</v>
      </c>
      <c r="U975" t="str">
        <f>IF(TBL_Employees[[#This Row],[Exit Date]]="","Employed","Resign")</f>
        <v>Employed</v>
      </c>
    </row>
    <row r="976" spans="1:21" x14ac:dyDescent="0.35">
      <c r="A976" t="s">
        <v>234</v>
      </c>
      <c r="B976" t="s">
        <v>1754</v>
      </c>
      <c r="C976" t="s">
        <v>67</v>
      </c>
      <c r="D976" t="s">
        <v>49</v>
      </c>
      <c r="E976" t="s">
        <v>35</v>
      </c>
      <c r="F976" t="s">
        <v>27</v>
      </c>
      <c r="G976" t="s">
        <v>50</v>
      </c>
      <c r="H976">
        <v>26</v>
      </c>
      <c r="I976" s="1">
        <v>44257</v>
      </c>
      <c r="J976" s="9">
        <f>DAY(TBL_Employees[[#This Row],[Hire Date]])</f>
        <v>2</v>
      </c>
      <c r="K976" s="9">
        <f>MONTH(TBL_Employees[[#This Row],[Hire Date]])</f>
        <v>3</v>
      </c>
      <c r="L976" s="9" t="str">
        <f>UPPER(TEXT(DATE(2025,TBL_Employees[[#This Row],[Month]],1), "mmm"))</f>
        <v>MAR</v>
      </c>
      <c r="M976" s="11">
        <f>YEAR(TBL_Employees[[#This Row],[Hire Date]])</f>
        <v>2021</v>
      </c>
      <c r="N976" s="2">
        <v>44732</v>
      </c>
      <c r="O976" s="2" t="str">
        <f>IF(TBL_Employees[[#This Row],[ Annual Salary]]&lt;70000,"Low Income",IF(AND(TBL_Employees[[#This Row],[ Annual Salary]]&gt;=70000,TBL_Employees[[#This Row],[ Annual Salary]]&lt;=140000),"Middle Income","High Income" ))</f>
        <v>Low Income</v>
      </c>
      <c r="P976" s="3">
        <v>0</v>
      </c>
      <c r="Q976" s="13">
        <f>TBL_Employees[[#This Row],[Bonus %]]*TBL_Employees[[#This Row],[ Annual Salary]]</f>
        <v>0</v>
      </c>
      <c r="R976" t="s">
        <v>51</v>
      </c>
      <c r="S976" t="s">
        <v>65</v>
      </c>
      <c r="T976" s="1" t="s">
        <v>20</v>
      </c>
      <c r="U976" t="str">
        <f>IF(TBL_Employees[[#This Row],[Exit Date]]="","Employed","Resign")</f>
        <v>Employed</v>
      </c>
    </row>
    <row r="977" spans="1:21" x14ac:dyDescent="0.35">
      <c r="A977" t="s">
        <v>1772</v>
      </c>
      <c r="B977" t="s">
        <v>1773</v>
      </c>
      <c r="C977" t="s">
        <v>63</v>
      </c>
      <c r="D977" t="s">
        <v>49</v>
      </c>
      <c r="E977" t="s">
        <v>15</v>
      </c>
      <c r="F977" t="s">
        <v>16</v>
      </c>
      <c r="G977" t="s">
        <v>23</v>
      </c>
      <c r="H977">
        <v>45</v>
      </c>
      <c r="I977" s="1">
        <v>43557</v>
      </c>
      <c r="J977" s="9">
        <f>DAY(TBL_Employees[[#This Row],[Hire Date]])</f>
        <v>2</v>
      </c>
      <c r="K977" s="9">
        <f>MONTH(TBL_Employees[[#This Row],[Hire Date]])</f>
        <v>4</v>
      </c>
      <c r="L977" s="9" t="str">
        <f>UPPER(TEXT(DATE(2025,TBL_Employees[[#This Row],[Month]],1), "mmm"))</f>
        <v>APR</v>
      </c>
      <c r="M977" s="11">
        <f>YEAR(TBL_Employees[[#This Row],[Hire Date]])</f>
        <v>2019</v>
      </c>
      <c r="N977" s="2">
        <v>52621</v>
      </c>
      <c r="O977" s="2" t="str">
        <f>IF(TBL_Employees[[#This Row],[ Annual Salary]]&lt;70000,"Low Income",IF(AND(TBL_Employees[[#This Row],[ Annual Salary]]&gt;=70000,TBL_Employees[[#This Row],[ Annual Salary]]&lt;=140000),"Middle Income","High Income" ))</f>
        <v>Low Income</v>
      </c>
      <c r="P977" s="3">
        <v>0</v>
      </c>
      <c r="Q977" s="13">
        <f>TBL_Employees[[#This Row],[Bonus %]]*TBL_Employees[[#This Row],[ Annual Salary]]</f>
        <v>0</v>
      </c>
      <c r="R977" t="s">
        <v>32</v>
      </c>
      <c r="S977" t="s">
        <v>59</v>
      </c>
      <c r="T977" s="1" t="s">
        <v>20</v>
      </c>
      <c r="U977" t="str">
        <f>IF(TBL_Employees[[#This Row],[Exit Date]]="","Employed","Resign")</f>
        <v>Employed</v>
      </c>
    </row>
    <row r="978" spans="1:21" x14ac:dyDescent="0.35">
      <c r="A978" t="s">
        <v>248</v>
      </c>
      <c r="B978" t="s">
        <v>139</v>
      </c>
      <c r="C978" t="s">
        <v>39</v>
      </c>
      <c r="D978" t="s">
        <v>49</v>
      </c>
      <c r="E978" t="s">
        <v>31</v>
      </c>
      <c r="F978" t="s">
        <v>27</v>
      </c>
      <c r="G978" t="s">
        <v>23</v>
      </c>
      <c r="H978">
        <v>58</v>
      </c>
      <c r="I978" s="1">
        <v>33682</v>
      </c>
      <c r="J978" s="9">
        <f>DAY(TBL_Employees[[#This Row],[Hire Date]])</f>
        <v>19</v>
      </c>
      <c r="K978" s="9">
        <f>MONTH(TBL_Employees[[#This Row],[Hire Date]])</f>
        <v>3</v>
      </c>
      <c r="L978" s="9" t="str">
        <f>UPPER(TEXT(DATE(2025,TBL_Employees[[#This Row],[Month]],1), "mmm"))</f>
        <v>MAR</v>
      </c>
      <c r="M978" s="11">
        <f>YEAR(TBL_Employees[[#This Row],[Hire Date]])</f>
        <v>1992</v>
      </c>
      <c r="N978" s="2">
        <v>199848</v>
      </c>
      <c r="O978" s="2" t="str">
        <f>IF(TBL_Employees[[#This Row],[ Annual Salary]]&lt;70000,"Low Income",IF(AND(TBL_Employees[[#This Row],[ Annual Salary]]&gt;=70000,TBL_Employees[[#This Row],[ Annual Salary]]&lt;=140000),"Middle Income","High Income" ))</f>
        <v>High Income</v>
      </c>
      <c r="P978" s="3">
        <v>0.16</v>
      </c>
      <c r="Q978" s="13">
        <f>TBL_Employees[[#This Row],[Bonus %]]*TBL_Employees[[#This Row],[ Annual Salary]]</f>
        <v>31975.68</v>
      </c>
      <c r="R978" t="s">
        <v>32</v>
      </c>
      <c r="S978" t="s">
        <v>79</v>
      </c>
      <c r="T978" s="1" t="s">
        <v>20</v>
      </c>
      <c r="U978" t="str">
        <f>IF(TBL_Employees[[#This Row],[Exit Date]]="","Employed","Resign")</f>
        <v>Employed</v>
      </c>
    </row>
    <row r="979" spans="1:21" x14ac:dyDescent="0.35">
      <c r="A979" t="s">
        <v>1789</v>
      </c>
      <c r="B979" t="s">
        <v>1790</v>
      </c>
      <c r="C979" t="s">
        <v>60</v>
      </c>
      <c r="D979" t="s">
        <v>49</v>
      </c>
      <c r="E979" t="s">
        <v>43</v>
      </c>
      <c r="F979" t="s">
        <v>16</v>
      </c>
      <c r="G979" t="s">
        <v>46</v>
      </c>
      <c r="H979">
        <v>30</v>
      </c>
      <c r="I979" s="1">
        <v>42960</v>
      </c>
      <c r="J979" s="9">
        <f>DAY(TBL_Employees[[#This Row],[Hire Date]])</f>
        <v>13</v>
      </c>
      <c r="K979" s="9">
        <f>MONTH(TBL_Employees[[#This Row],[Hire Date]])</f>
        <v>8</v>
      </c>
      <c r="L979" s="9" t="str">
        <f>UPPER(TEXT(DATE(2025,TBL_Employees[[#This Row],[Month]],1), "mmm"))</f>
        <v>AUG</v>
      </c>
      <c r="M979" s="11">
        <f>YEAR(TBL_Employees[[#This Row],[Hire Date]])</f>
        <v>2017</v>
      </c>
      <c r="N979" s="2">
        <v>154624</v>
      </c>
      <c r="O979" s="2" t="str">
        <f>IF(TBL_Employees[[#This Row],[ Annual Salary]]&lt;70000,"Low Income",IF(AND(TBL_Employees[[#This Row],[ Annual Salary]]&gt;=70000,TBL_Employees[[#This Row],[ Annual Salary]]&lt;=140000),"Middle Income","High Income" ))</f>
        <v>High Income</v>
      </c>
      <c r="P979" s="3">
        <v>0.15</v>
      </c>
      <c r="Q979" s="13">
        <f>TBL_Employees[[#This Row],[Bonus %]]*TBL_Employees[[#This Row],[ Annual Salary]]</f>
        <v>23193.599999999999</v>
      </c>
      <c r="R979" t="s">
        <v>18</v>
      </c>
      <c r="S979" t="s">
        <v>24</v>
      </c>
      <c r="T979" s="1" t="s">
        <v>20</v>
      </c>
      <c r="U979" t="str">
        <f>IF(TBL_Employees[[#This Row],[Exit Date]]="","Employed","Resign")</f>
        <v>Employed</v>
      </c>
    </row>
    <row r="980" spans="1:21" x14ac:dyDescent="0.35">
      <c r="A980" t="s">
        <v>165</v>
      </c>
      <c r="B980" t="s">
        <v>1793</v>
      </c>
      <c r="C980" t="s">
        <v>41</v>
      </c>
      <c r="D980" t="s">
        <v>49</v>
      </c>
      <c r="E980" t="s">
        <v>35</v>
      </c>
      <c r="F980" t="s">
        <v>27</v>
      </c>
      <c r="G980" t="s">
        <v>50</v>
      </c>
      <c r="H980">
        <v>51</v>
      </c>
      <c r="I980" s="1">
        <v>35852</v>
      </c>
      <c r="J980" s="9">
        <f>DAY(TBL_Employees[[#This Row],[Hire Date]])</f>
        <v>26</v>
      </c>
      <c r="K980" s="9">
        <f>MONTH(TBL_Employees[[#This Row],[Hire Date]])</f>
        <v>2</v>
      </c>
      <c r="L980" s="9" t="str">
        <f>UPPER(TEXT(DATE(2025,TBL_Employees[[#This Row],[Month]],1), "mmm"))</f>
        <v>FEB</v>
      </c>
      <c r="M980" s="11">
        <f>YEAR(TBL_Employees[[#This Row],[Hire Date]])</f>
        <v>1998</v>
      </c>
      <c r="N980" s="2">
        <v>71111</v>
      </c>
      <c r="O980" s="2" t="str">
        <f>IF(TBL_Employees[[#This Row],[ Annual Salary]]&lt;70000,"Low Income",IF(AND(TBL_Employees[[#This Row],[ Annual Salary]]&gt;=70000,TBL_Employees[[#This Row],[ Annual Salary]]&lt;=140000),"Middle Income","High Income" ))</f>
        <v>Middle Income</v>
      </c>
      <c r="P980" s="3">
        <v>0</v>
      </c>
      <c r="Q980" s="13">
        <f>TBL_Employees[[#This Row],[Bonus %]]*TBL_Employees[[#This Row],[ Annual Salary]]</f>
        <v>0</v>
      </c>
      <c r="R980" t="s">
        <v>51</v>
      </c>
      <c r="S980" t="s">
        <v>65</v>
      </c>
      <c r="T980" s="1" t="s">
        <v>20</v>
      </c>
      <c r="U980" t="str">
        <f>IF(TBL_Employees[[#This Row],[Exit Date]]="","Employed","Resign")</f>
        <v>Employed</v>
      </c>
    </row>
    <row r="981" spans="1:21" x14ac:dyDescent="0.35">
      <c r="A981" t="s">
        <v>1794</v>
      </c>
      <c r="B981" t="s">
        <v>1795</v>
      </c>
      <c r="C981" t="s">
        <v>60</v>
      </c>
      <c r="D981" t="s">
        <v>49</v>
      </c>
      <c r="E981" t="s">
        <v>15</v>
      </c>
      <c r="F981" t="s">
        <v>27</v>
      </c>
      <c r="G981" t="s">
        <v>17</v>
      </c>
      <c r="H981">
        <v>53</v>
      </c>
      <c r="I981" s="1">
        <v>41931</v>
      </c>
      <c r="J981" s="9">
        <f>DAY(TBL_Employees[[#This Row],[Hire Date]])</f>
        <v>19</v>
      </c>
      <c r="K981" s="9">
        <f>MONTH(TBL_Employees[[#This Row],[Hire Date]])</f>
        <v>10</v>
      </c>
      <c r="L981" s="9" t="str">
        <f>UPPER(TEXT(DATE(2025,TBL_Employees[[#This Row],[Month]],1), "mmm"))</f>
        <v>OCT</v>
      </c>
      <c r="M981" s="11">
        <f>YEAR(TBL_Employees[[#This Row],[Hire Date]])</f>
        <v>2014</v>
      </c>
      <c r="N981" s="2">
        <v>159538</v>
      </c>
      <c r="O981" s="2" t="str">
        <f>IF(TBL_Employees[[#This Row],[ Annual Salary]]&lt;70000,"Low Income",IF(AND(TBL_Employees[[#This Row],[ Annual Salary]]&gt;=70000,TBL_Employees[[#This Row],[ Annual Salary]]&lt;=140000),"Middle Income","High Income" ))</f>
        <v>High Income</v>
      </c>
      <c r="P981" s="3">
        <v>0.11</v>
      </c>
      <c r="Q981" s="13">
        <f>TBL_Employees[[#This Row],[Bonus %]]*TBL_Employees[[#This Row],[ Annual Salary]]</f>
        <v>17549.18</v>
      </c>
      <c r="R981" t="s">
        <v>18</v>
      </c>
      <c r="S981" t="s">
        <v>44</v>
      </c>
      <c r="T981" s="1" t="s">
        <v>20</v>
      </c>
      <c r="U981" t="str">
        <f>IF(TBL_Employees[[#This Row],[Exit Date]]="","Employed","Resign")</f>
        <v>Employed</v>
      </c>
    </row>
    <row r="982" spans="1:21" x14ac:dyDescent="0.35">
      <c r="A982" t="s">
        <v>294</v>
      </c>
      <c r="B982" t="s">
        <v>1809</v>
      </c>
      <c r="C982" t="s">
        <v>61</v>
      </c>
      <c r="D982" t="s">
        <v>49</v>
      </c>
      <c r="E982" t="s">
        <v>15</v>
      </c>
      <c r="F982" t="s">
        <v>27</v>
      </c>
      <c r="G982" t="s">
        <v>23</v>
      </c>
      <c r="H982">
        <v>49</v>
      </c>
      <c r="I982" s="1">
        <v>41131</v>
      </c>
      <c r="J982" s="9">
        <f>DAY(TBL_Employees[[#This Row],[Hire Date]])</f>
        <v>10</v>
      </c>
      <c r="K982" s="9">
        <f>MONTH(TBL_Employees[[#This Row],[Hire Date]])</f>
        <v>8</v>
      </c>
      <c r="L982" s="9" t="str">
        <f>UPPER(TEXT(DATE(2025,TBL_Employees[[#This Row],[Month]],1), "mmm"))</f>
        <v>AUG</v>
      </c>
      <c r="M982" s="11">
        <f>YEAR(TBL_Employees[[#This Row],[Hire Date]])</f>
        <v>2012</v>
      </c>
      <c r="N982" s="2">
        <v>109850</v>
      </c>
      <c r="O982" s="2" t="str">
        <f>IF(TBL_Employees[[#This Row],[ Annual Salary]]&lt;70000,"Low Income",IF(AND(TBL_Employees[[#This Row],[ Annual Salary]]&gt;=70000,TBL_Employees[[#This Row],[ Annual Salary]]&lt;=140000),"Middle Income","High Income" ))</f>
        <v>Middle Income</v>
      </c>
      <c r="P982" s="3">
        <v>7.0000000000000007E-2</v>
      </c>
      <c r="Q982" s="13">
        <f>TBL_Employees[[#This Row],[Bonus %]]*TBL_Employees[[#This Row],[ Annual Salary]]</f>
        <v>7689.5000000000009</v>
      </c>
      <c r="R982" t="s">
        <v>32</v>
      </c>
      <c r="S982" t="s">
        <v>59</v>
      </c>
      <c r="T982" s="1">
        <v>43865</v>
      </c>
      <c r="U982" t="str">
        <f>IF(TBL_Employees[[#This Row],[Exit Date]]="","Employed","Resign")</f>
        <v>Resign</v>
      </c>
    </row>
    <row r="983" spans="1:21" x14ac:dyDescent="0.35">
      <c r="A983" t="s">
        <v>167</v>
      </c>
      <c r="B983" t="s">
        <v>1821</v>
      </c>
      <c r="C983" t="s">
        <v>13</v>
      </c>
      <c r="D983" t="s">
        <v>49</v>
      </c>
      <c r="E983" t="s">
        <v>31</v>
      </c>
      <c r="F983" t="s">
        <v>27</v>
      </c>
      <c r="G983" t="s">
        <v>50</v>
      </c>
      <c r="H983">
        <v>48</v>
      </c>
      <c r="I983" s="1">
        <v>36584</v>
      </c>
      <c r="J983" s="9">
        <f>DAY(TBL_Employees[[#This Row],[Hire Date]])</f>
        <v>28</v>
      </c>
      <c r="K983" s="9">
        <f>MONTH(TBL_Employees[[#This Row],[Hire Date]])</f>
        <v>2</v>
      </c>
      <c r="L983" s="9" t="str">
        <f>UPPER(TEXT(DATE(2025,TBL_Employees[[#This Row],[Month]],1), "mmm"))</f>
        <v>FEB</v>
      </c>
      <c r="M983" s="11">
        <f>YEAR(TBL_Employees[[#This Row],[Hire Date]])</f>
        <v>2000</v>
      </c>
      <c r="N983" s="2">
        <v>258081</v>
      </c>
      <c r="O983" s="2" t="str">
        <f>IF(TBL_Employees[[#This Row],[ Annual Salary]]&lt;70000,"Low Income",IF(AND(TBL_Employees[[#This Row],[ Annual Salary]]&gt;=70000,TBL_Employees[[#This Row],[ Annual Salary]]&lt;=140000),"Middle Income","High Income" ))</f>
        <v>High Income</v>
      </c>
      <c r="P983" s="3">
        <v>0.3</v>
      </c>
      <c r="Q983" s="13">
        <f>TBL_Employees[[#This Row],[Bonus %]]*TBL_Employees[[#This Row],[ Annual Salary]]</f>
        <v>77424.3</v>
      </c>
      <c r="R983" t="s">
        <v>18</v>
      </c>
      <c r="S983" t="s">
        <v>19</v>
      </c>
      <c r="T983" s="1" t="s">
        <v>20</v>
      </c>
      <c r="U983" t="str">
        <f>IF(TBL_Employees[[#This Row],[Exit Date]]="","Employed","Resign")</f>
        <v>Employed</v>
      </c>
    </row>
    <row r="984" spans="1:21" x14ac:dyDescent="0.35">
      <c r="A984" t="s">
        <v>1823</v>
      </c>
      <c r="B984" t="s">
        <v>1824</v>
      </c>
      <c r="C984" t="s">
        <v>67</v>
      </c>
      <c r="D984" t="s">
        <v>49</v>
      </c>
      <c r="E984" t="s">
        <v>35</v>
      </c>
      <c r="F984" t="s">
        <v>27</v>
      </c>
      <c r="G984" t="s">
        <v>17</v>
      </c>
      <c r="H984">
        <v>54</v>
      </c>
      <c r="I984" s="1">
        <v>36062</v>
      </c>
      <c r="J984" s="9">
        <f>DAY(TBL_Employees[[#This Row],[Hire Date]])</f>
        <v>24</v>
      </c>
      <c r="K984" s="9">
        <f>MONTH(TBL_Employees[[#This Row],[Hire Date]])</f>
        <v>9</v>
      </c>
      <c r="L984" s="9" t="str">
        <f>UPPER(TEXT(DATE(2025,TBL_Employees[[#This Row],[Month]],1), "mmm"))</f>
        <v>SEP</v>
      </c>
      <c r="M984" s="11">
        <f>YEAR(TBL_Employees[[#This Row],[Hire Date]])</f>
        <v>1998</v>
      </c>
      <c r="N984" s="2">
        <v>58006</v>
      </c>
      <c r="O984" s="2" t="str">
        <f>IF(TBL_Employees[[#This Row],[ Annual Salary]]&lt;70000,"Low Income",IF(AND(TBL_Employees[[#This Row],[ Annual Salary]]&gt;=70000,TBL_Employees[[#This Row],[ Annual Salary]]&lt;=140000),"Middle Income","High Income" ))</f>
        <v>Low Income</v>
      </c>
      <c r="P984" s="3">
        <v>0</v>
      </c>
      <c r="Q984" s="13">
        <f>TBL_Employees[[#This Row],[Bonus %]]*TBL_Employees[[#This Row],[ Annual Salary]]</f>
        <v>0</v>
      </c>
      <c r="R984" t="s">
        <v>18</v>
      </c>
      <c r="S984" t="s">
        <v>62</v>
      </c>
      <c r="T984" s="1" t="s">
        <v>20</v>
      </c>
      <c r="U984" t="str">
        <f>IF(TBL_Employees[[#This Row],[Exit Date]]="","Employed","Resign")</f>
        <v>Employed</v>
      </c>
    </row>
    <row r="985" spans="1:21" x14ac:dyDescent="0.35">
      <c r="A985" t="s">
        <v>170</v>
      </c>
      <c r="B985" t="s">
        <v>1826</v>
      </c>
      <c r="C985" t="s">
        <v>93</v>
      </c>
      <c r="D985" t="s">
        <v>49</v>
      </c>
      <c r="E985" t="s">
        <v>15</v>
      </c>
      <c r="F985" t="s">
        <v>16</v>
      </c>
      <c r="G985" t="s">
        <v>46</v>
      </c>
      <c r="H985">
        <v>40</v>
      </c>
      <c r="I985" s="1">
        <v>39960</v>
      </c>
      <c r="J985" s="9">
        <f>DAY(TBL_Employees[[#This Row],[Hire Date]])</f>
        <v>27</v>
      </c>
      <c r="K985" s="9">
        <f>MONTH(TBL_Employees[[#This Row],[Hire Date]])</f>
        <v>5</v>
      </c>
      <c r="L985" s="9" t="str">
        <f>UPPER(TEXT(DATE(2025,TBL_Employees[[#This Row],[Month]],1), "mmm"))</f>
        <v>MAY</v>
      </c>
      <c r="M985" s="11">
        <f>YEAR(TBL_Employees[[#This Row],[Hire Date]])</f>
        <v>2009</v>
      </c>
      <c r="N985" s="2">
        <v>62411</v>
      </c>
      <c r="O985" s="2" t="str">
        <f>IF(TBL_Employees[[#This Row],[ Annual Salary]]&lt;70000,"Low Income",IF(AND(TBL_Employees[[#This Row],[ Annual Salary]]&gt;=70000,TBL_Employees[[#This Row],[ Annual Salary]]&lt;=140000),"Middle Income","High Income" ))</f>
        <v>Low Income</v>
      </c>
      <c r="P985" s="3">
        <v>0</v>
      </c>
      <c r="Q985" s="13">
        <f>TBL_Employees[[#This Row],[Bonus %]]*TBL_Employees[[#This Row],[ Annual Salary]]</f>
        <v>0</v>
      </c>
      <c r="R985" t="s">
        <v>18</v>
      </c>
      <c r="S985" t="s">
        <v>44</v>
      </c>
      <c r="T985" s="1">
        <v>44422</v>
      </c>
      <c r="U985" t="str">
        <f>IF(TBL_Employees[[#This Row],[Exit Date]]="","Employed","Resign")</f>
        <v>Resign</v>
      </c>
    </row>
    <row r="986" spans="1:21" x14ac:dyDescent="0.35">
      <c r="A986" t="s">
        <v>1834</v>
      </c>
      <c r="B986" t="s">
        <v>1835</v>
      </c>
      <c r="C986" t="s">
        <v>63</v>
      </c>
      <c r="D986" t="s">
        <v>49</v>
      </c>
      <c r="E986" t="s">
        <v>35</v>
      </c>
      <c r="F986" t="s">
        <v>16</v>
      </c>
      <c r="G986" t="s">
        <v>17</v>
      </c>
      <c r="H986">
        <v>29</v>
      </c>
      <c r="I986" s="1">
        <v>42691</v>
      </c>
      <c r="J986" s="9">
        <f>DAY(TBL_Employees[[#This Row],[Hire Date]])</f>
        <v>17</v>
      </c>
      <c r="K986" s="9">
        <f>MONTH(TBL_Employees[[#This Row],[Hire Date]])</f>
        <v>11</v>
      </c>
      <c r="L986" s="9" t="str">
        <f>UPPER(TEXT(DATE(2025,TBL_Employees[[#This Row],[Month]],1), "mmm"))</f>
        <v>NOV</v>
      </c>
      <c r="M986" s="11">
        <f>YEAR(TBL_Employees[[#This Row],[Hire Date]])</f>
        <v>2016</v>
      </c>
      <c r="N986" s="2">
        <v>60930</v>
      </c>
      <c r="O986" s="2" t="str">
        <f>IF(TBL_Employees[[#This Row],[ Annual Salary]]&lt;70000,"Low Income",IF(AND(TBL_Employees[[#This Row],[ Annual Salary]]&gt;=70000,TBL_Employees[[#This Row],[ Annual Salary]]&lt;=140000),"Middle Income","High Income" ))</f>
        <v>Low Income</v>
      </c>
      <c r="P986" s="3">
        <v>0</v>
      </c>
      <c r="Q986" s="13">
        <f>TBL_Employees[[#This Row],[Bonus %]]*TBL_Employees[[#This Row],[ Annual Salary]]</f>
        <v>0</v>
      </c>
      <c r="R986" t="s">
        <v>18</v>
      </c>
      <c r="S986" t="s">
        <v>24</v>
      </c>
      <c r="T986" s="1" t="s">
        <v>20</v>
      </c>
      <c r="U986" t="str">
        <f>IF(TBL_Employees[[#This Row],[Exit Date]]="","Employed","Resign")</f>
        <v>Employed</v>
      </c>
    </row>
    <row r="987" spans="1:21" x14ac:dyDescent="0.35">
      <c r="A987" t="s">
        <v>1836</v>
      </c>
      <c r="B987" t="s">
        <v>1837</v>
      </c>
      <c r="C987" t="s">
        <v>39</v>
      </c>
      <c r="D987" t="s">
        <v>49</v>
      </c>
      <c r="E987" t="s">
        <v>43</v>
      </c>
      <c r="F987" t="s">
        <v>16</v>
      </c>
      <c r="G987" t="s">
        <v>50</v>
      </c>
      <c r="H987">
        <v>27</v>
      </c>
      <c r="I987" s="1">
        <v>43397</v>
      </c>
      <c r="J987" s="9">
        <f>DAY(TBL_Employees[[#This Row],[Hire Date]])</f>
        <v>24</v>
      </c>
      <c r="K987" s="9">
        <f>MONTH(TBL_Employees[[#This Row],[Hire Date]])</f>
        <v>10</v>
      </c>
      <c r="L987" s="9" t="str">
        <f>UPPER(TEXT(DATE(2025,TBL_Employees[[#This Row],[Month]],1), "mmm"))</f>
        <v>OCT</v>
      </c>
      <c r="M987" s="11">
        <f>YEAR(TBL_Employees[[#This Row],[Hire Date]])</f>
        <v>2018</v>
      </c>
      <c r="N987" s="2">
        <v>154973</v>
      </c>
      <c r="O987" s="2" t="str">
        <f>IF(TBL_Employees[[#This Row],[ Annual Salary]]&lt;70000,"Low Income",IF(AND(TBL_Employees[[#This Row],[ Annual Salary]]&gt;=70000,TBL_Employees[[#This Row],[ Annual Salary]]&lt;=140000),"Middle Income","High Income" ))</f>
        <v>High Income</v>
      </c>
      <c r="P987" s="3">
        <v>0.28999999999999998</v>
      </c>
      <c r="Q987" s="13">
        <f>TBL_Employees[[#This Row],[Bonus %]]*TBL_Employees[[#This Row],[ Annual Salary]]</f>
        <v>44942.17</v>
      </c>
      <c r="R987" t="s">
        <v>51</v>
      </c>
      <c r="S987" t="s">
        <v>52</v>
      </c>
      <c r="T987" s="1" t="s">
        <v>20</v>
      </c>
      <c r="U987" t="str">
        <f>IF(TBL_Employees[[#This Row],[Exit Date]]="","Employed","Resign")</f>
        <v>Employed</v>
      </c>
    </row>
    <row r="988" spans="1:21" x14ac:dyDescent="0.35">
      <c r="A988" t="s">
        <v>1846</v>
      </c>
      <c r="B988" t="s">
        <v>1847</v>
      </c>
      <c r="C988" t="s">
        <v>48</v>
      </c>
      <c r="D988" t="s">
        <v>49</v>
      </c>
      <c r="E988" t="s">
        <v>31</v>
      </c>
      <c r="F988" t="s">
        <v>27</v>
      </c>
      <c r="G988" t="s">
        <v>23</v>
      </c>
      <c r="H988">
        <v>38</v>
      </c>
      <c r="I988" s="1">
        <v>40875</v>
      </c>
      <c r="J988" s="9">
        <f>DAY(TBL_Employees[[#This Row],[Hire Date]])</f>
        <v>28</v>
      </c>
      <c r="K988" s="9">
        <f>MONTH(TBL_Employees[[#This Row],[Hire Date]])</f>
        <v>11</v>
      </c>
      <c r="L988" s="9" t="str">
        <f>UPPER(TEXT(DATE(2025,TBL_Employees[[#This Row],[Month]],1), "mmm"))</f>
        <v>NOV</v>
      </c>
      <c r="M988" s="11">
        <f>YEAR(TBL_Employees[[#This Row],[Hire Date]])</f>
        <v>2011</v>
      </c>
      <c r="N988" s="2">
        <v>74010</v>
      </c>
      <c r="O988" s="2" t="str">
        <f>IF(TBL_Employees[[#This Row],[ Annual Salary]]&lt;70000,"Low Income",IF(AND(TBL_Employees[[#This Row],[ Annual Salary]]&gt;=70000,TBL_Employees[[#This Row],[ Annual Salary]]&lt;=140000),"Middle Income","High Income" ))</f>
        <v>Middle Income</v>
      </c>
      <c r="P988" s="3">
        <v>0</v>
      </c>
      <c r="Q988" s="13">
        <f>TBL_Employees[[#This Row],[Bonus %]]*TBL_Employees[[#This Row],[ Annual Salary]]</f>
        <v>0</v>
      </c>
      <c r="R988" t="s">
        <v>18</v>
      </c>
      <c r="S988" t="s">
        <v>19</v>
      </c>
      <c r="T988" s="1" t="s">
        <v>20</v>
      </c>
      <c r="U988" t="str">
        <f>IF(TBL_Employees[[#This Row],[Exit Date]]="","Employed","Resign")</f>
        <v>Employed</v>
      </c>
    </row>
    <row r="989" spans="1:21" x14ac:dyDescent="0.35">
      <c r="A989" t="s">
        <v>1848</v>
      </c>
      <c r="B989" t="s">
        <v>1849</v>
      </c>
      <c r="C989" t="s">
        <v>48</v>
      </c>
      <c r="D989" t="s">
        <v>49</v>
      </c>
      <c r="E989" t="s">
        <v>43</v>
      </c>
      <c r="F989" t="s">
        <v>27</v>
      </c>
      <c r="G989" t="s">
        <v>17</v>
      </c>
      <c r="H989">
        <v>32</v>
      </c>
      <c r="I989" s="1">
        <v>43864</v>
      </c>
      <c r="J989" s="9">
        <f>DAY(TBL_Employees[[#This Row],[Hire Date]])</f>
        <v>3</v>
      </c>
      <c r="K989" s="9">
        <f>MONTH(TBL_Employees[[#This Row],[Hire Date]])</f>
        <v>2</v>
      </c>
      <c r="L989" s="9" t="str">
        <f>UPPER(TEXT(DATE(2025,TBL_Employees[[#This Row],[Month]],1), "mmm"))</f>
        <v>FEB</v>
      </c>
      <c r="M989" s="11">
        <f>YEAR(TBL_Employees[[#This Row],[Hire Date]])</f>
        <v>2020</v>
      </c>
      <c r="N989" s="2">
        <v>96598</v>
      </c>
      <c r="O989" s="2" t="str">
        <f>IF(TBL_Employees[[#This Row],[ Annual Salary]]&lt;70000,"Low Income",IF(AND(TBL_Employees[[#This Row],[ Annual Salary]]&gt;=70000,TBL_Employees[[#This Row],[ Annual Salary]]&lt;=140000),"Middle Income","High Income" ))</f>
        <v>Middle Income</v>
      </c>
      <c r="P989" s="3">
        <v>0</v>
      </c>
      <c r="Q989" s="13">
        <f>TBL_Employees[[#This Row],[Bonus %]]*TBL_Employees[[#This Row],[ Annual Salary]]</f>
        <v>0</v>
      </c>
      <c r="R989" t="s">
        <v>18</v>
      </c>
      <c r="S989" t="s">
        <v>38</v>
      </c>
      <c r="T989" s="1" t="s">
        <v>20</v>
      </c>
      <c r="U989" t="str">
        <f>IF(TBL_Employees[[#This Row],[Exit Date]]="","Employed","Resign")</f>
        <v>Employed</v>
      </c>
    </row>
    <row r="990" spans="1:21" x14ac:dyDescent="0.35">
      <c r="A990" t="s">
        <v>1531</v>
      </c>
      <c r="B990" t="s">
        <v>1850</v>
      </c>
      <c r="C990" t="s">
        <v>61</v>
      </c>
      <c r="D990" t="s">
        <v>49</v>
      </c>
      <c r="E990" t="s">
        <v>43</v>
      </c>
      <c r="F990" t="s">
        <v>16</v>
      </c>
      <c r="G990" t="s">
        <v>23</v>
      </c>
      <c r="H990">
        <v>64</v>
      </c>
      <c r="I990" s="1">
        <v>37762</v>
      </c>
      <c r="J990" s="9">
        <f>DAY(TBL_Employees[[#This Row],[Hire Date]])</f>
        <v>21</v>
      </c>
      <c r="K990" s="9">
        <f>MONTH(TBL_Employees[[#This Row],[Hire Date]])</f>
        <v>5</v>
      </c>
      <c r="L990" s="9" t="str">
        <f>UPPER(TEXT(DATE(2025,TBL_Employees[[#This Row],[Month]],1), "mmm"))</f>
        <v>MAY</v>
      </c>
      <c r="M990" s="11">
        <f>YEAR(TBL_Employees[[#This Row],[Hire Date]])</f>
        <v>2003</v>
      </c>
      <c r="N990" s="2">
        <v>106444</v>
      </c>
      <c r="O990" s="2" t="str">
        <f>IF(TBL_Employees[[#This Row],[ Annual Salary]]&lt;70000,"Low Income",IF(AND(TBL_Employees[[#This Row],[ Annual Salary]]&gt;=70000,TBL_Employees[[#This Row],[ Annual Salary]]&lt;=140000),"Middle Income","High Income" ))</f>
        <v>Middle Income</v>
      </c>
      <c r="P990" s="3">
        <v>0.05</v>
      </c>
      <c r="Q990" s="13">
        <f>TBL_Employees[[#This Row],[Bonus %]]*TBL_Employees[[#This Row],[ Annual Salary]]</f>
        <v>5322.2000000000007</v>
      </c>
      <c r="R990" t="s">
        <v>18</v>
      </c>
      <c r="S990" t="s">
        <v>38</v>
      </c>
      <c r="T990" s="1" t="s">
        <v>20</v>
      </c>
      <c r="U990" t="str">
        <f>IF(TBL_Employees[[#This Row],[Exit Date]]="","Employed","Resign")</f>
        <v>Employed</v>
      </c>
    </row>
    <row r="991" spans="1:21" x14ac:dyDescent="0.35">
      <c r="A991" t="s">
        <v>1858</v>
      </c>
      <c r="B991" t="s">
        <v>1859</v>
      </c>
      <c r="C991" t="s">
        <v>60</v>
      </c>
      <c r="D991" t="s">
        <v>49</v>
      </c>
      <c r="E991" t="s">
        <v>31</v>
      </c>
      <c r="F991" t="s">
        <v>16</v>
      </c>
      <c r="G991" t="s">
        <v>50</v>
      </c>
      <c r="H991">
        <v>27</v>
      </c>
      <c r="I991" s="1">
        <v>43721</v>
      </c>
      <c r="J991" s="9">
        <f>DAY(TBL_Employees[[#This Row],[Hire Date]])</f>
        <v>13</v>
      </c>
      <c r="K991" s="9">
        <f>MONTH(TBL_Employees[[#This Row],[Hire Date]])</f>
        <v>9</v>
      </c>
      <c r="L991" s="9" t="str">
        <f>UPPER(TEXT(DATE(2025,TBL_Employees[[#This Row],[Month]],1), "mmm"))</f>
        <v>SEP</v>
      </c>
      <c r="M991" s="11">
        <f>YEAR(TBL_Employees[[#This Row],[Hire Date]])</f>
        <v>2019</v>
      </c>
      <c r="N991" s="2">
        <v>133297</v>
      </c>
      <c r="O991" s="2" t="str">
        <f>IF(TBL_Employees[[#This Row],[ Annual Salary]]&lt;70000,"Low Income",IF(AND(TBL_Employees[[#This Row],[ Annual Salary]]&gt;=70000,TBL_Employees[[#This Row],[ Annual Salary]]&lt;=140000),"Middle Income","High Income" ))</f>
        <v>Middle Income</v>
      </c>
      <c r="P991" s="3">
        <v>0.13</v>
      </c>
      <c r="Q991" s="13">
        <f>TBL_Employees[[#This Row],[Bonus %]]*TBL_Employees[[#This Row],[ Annual Salary]]</f>
        <v>17328.61</v>
      </c>
      <c r="R991" t="s">
        <v>51</v>
      </c>
      <c r="S991" t="s">
        <v>65</v>
      </c>
      <c r="T991" s="1" t="s">
        <v>20</v>
      </c>
      <c r="U991" t="str">
        <f>IF(TBL_Employees[[#This Row],[Exit Date]]="","Employed","Resign")</f>
        <v>Employed</v>
      </c>
    </row>
    <row r="992" spans="1:21" x14ac:dyDescent="0.35">
      <c r="A992" t="s">
        <v>1861</v>
      </c>
      <c r="B992" t="s">
        <v>1862</v>
      </c>
      <c r="C992" t="s">
        <v>41</v>
      </c>
      <c r="D992" t="s">
        <v>49</v>
      </c>
      <c r="E992" t="s">
        <v>43</v>
      </c>
      <c r="F992" t="s">
        <v>27</v>
      </c>
      <c r="G992" t="s">
        <v>17</v>
      </c>
      <c r="H992">
        <v>31</v>
      </c>
      <c r="I992" s="1">
        <v>43325</v>
      </c>
      <c r="J992" s="9">
        <f>DAY(TBL_Employees[[#This Row],[Hire Date]])</f>
        <v>13</v>
      </c>
      <c r="K992" s="9">
        <f>MONTH(TBL_Employees[[#This Row],[Hire Date]])</f>
        <v>8</v>
      </c>
      <c r="L992" s="9" t="str">
        <f>UPPER(TEXT(DATE(2025,TBL_Employees[[#This Row],[Month]],1), "mmm"))</f>
        <v>AUG</v>
      </c>
      <c r="M992" s="11">
        <f>YEAR(TBL_Employees[[#This Row],[Hire Date]])</f>
        <v>2018</v>
      </c>
      <c r="N992" s="2">
        <v>81828</v>
      </c>
      <c r="O992" s="2" t="str">
        <f>IF(TBL_Employees[[#This Row],[ Annual Salary]]&lt;70000,"Low Income",IF(AND(TBL_Employees[[#This Row],[ Annual Salary]]&gt;=70000,TBL_Employees[[#This Row],[ Annual Salary]]&lt;=140000),"Middle Income","High Income" ))</f>
        <v>Middle Income</v>
      </c>
      <c r="P992" s="3">
        <v>0</v>
      </c>
      <c r="Q992" s="13">
        <f>TBL_Employees[[#This Row],[Bonus %]]*TBL_Employees[[#This Row],[ Annual Salary]]</f>
        <v>0</v>
      </c>
      <c r="R992" t="s">
        <v>18</v>
      </c>
      <c r="S992" t="s">
        <v>44</v>
      </c>
      <c r="T992" s="1" t="s">
        <v>20</v>
      </c>
      <c r="U992" t="str">
        <f>IF(TBL_Employees[[#This Row],[Exit Date]]="","Employed","Resign")</f>
        <v>Employed</v>
      </c>
    </row>
    <row r="993" spans="1:21" x14ac:dyDescent="0.35">
      <c r="A993" t="s">
        <v>1865</v>
      </c>
      <c r="B993" t="s">
        <v>1866</v>
      </c>
      <c r="C993" t="s">
        <v>61</v>
      </c>
      <c r="D993" t="s">
        <v>49</v>
      </c>
      <c r="E993" t="s">
        <v>31</v>
      </c>
      <c r="F993" t="s">
        <v>27</v>
      </c>
      <c r="G993" t="s">
        <v>50</v>
      </c>
      <c r="H993">
        <v>50</v>
      </c>
      <c r="I993" s="1">
        <v>41024</v>
      </c>
      <c r="J993" s="9">
        <f>DAY(TBL_Employees[[#This Row],[Hire Date]])</f>
        <v>25</v>
      </c>
      <c r="K993" s="9">
        <f>MONTH(TBL_Employees[[#This Row],[Hire Date]])</f>
        <v>4</v>
      </c>
      <c r="L993" s="9" t="str">
        <f>UPPER(TEXT(DATE(2025,TBL_Employees[[#This Row],[Month]],1), "mmm"))</f>
        <v>APR</v>
      </c>
      <c r="M993" s="11">
        <f>YEAR(TBL_Employees[[#This Row],[Hire Date]])</f>
        <v>2012</v>
      </c>
      <c r="N993" s="2">
        <v>113269</v>
      </c>
      <c r="O993" s="2" t="str">
        <f>IF(TBL_Employees[[#This Row],[ Annual Salary]]&lt;70000,"Low Income",IF(AND(TBL_Employees[[#This Row],[ Annual Salary]]&gt;=70000,TBL_Employees[[#This Row],[ Annual Salary]]&lt;=140000),"Middle Income","High Income" ))</f>
        <v>Middle Income</v>
      </c>
      <c r="P993" s="3">
        <v>0.09</v>
      </c>
      <c r="Q993" s="13">
        <f>TBL_Employees[[#This Row],[Bonus %]]*TBL_Employees[[#This Row],[ Annual Salary]]</f>
        <v>10194.209999999999</v>
      </c>
      <c r="R993" t="s">
        <v>51</v>
      </c>
      <c r="S993" t="s">
        <v>52</v>
      </c>
      <c r="T993" s="1" t="s">
        <v>20</v>
      </c>
      <c r="U993" t="str">
        <f>IF(TBL_Employees[[#This Row],[Exit Date]]="","Employed","Resign")</f>
        <v>Employed</v>
      </c>
    </row>
    <row r="994" spans="1:21" x14ac:dyDescent="0.35">
      <c r="A994" t="s">
        <v>1868</v>
      </c>
      <c r="B994" t="s">
        <v>1869</v>
      </c>
      <c r="C994" t="s">
        <v>60</v>
      </c>
      <c r="D994" t="s">
        <v>49</v>
      </c>
      <c r="E994" t="s">
        <v>43</v>
      </c>
      <c r="F994" t="s">
        <v>27</v>
      </c>
      <c r="G994" t="s">
        <v>50</v>
      </c>
      <c r="H994">
        <v>54</v>
      </c>
      <c r="I994" s="1">
        <v>40836</v>
      </c>
      <c r="J994" s="9">
        <f>DAY(TBL_Employees[[#This Row],[Hire Date]])</f>
        <v>20</v>
      </c>
      <c r="K994" s="9">
        <f>MONTH(TBL_Employees[[#This Row],[Hire Date]])</f>
        <v>10</v>
      </c>
      <c r="L994" s="9" t="str">
        <f>UPPER(TEXT(DATE(2025,TBL_Employees[[#This Row],[Month]],1), "mmm"))</f>
        <v>OCT</v>
      </c>
      <c r="M994" s="11">
        <f>YEAR(TBL_Employees[[#This Row],[Hire Date]])</f>
        <v>2011</v>
      </c>
      <c r="N994" s="2">
        <v>122644</v>
      </c>
      <c r="O994" s="2" t="str">
        <f>IF(TBL_Employees[[#This Row],[ Annual Salary]]&lt;70000,"Low Income",IF(AND(TBL_Employees[[#This Row],[ Annual Salary]]&gt;=70000,TBL_Employees[[#This Row],[ Annual Salary]]&lt;=140000),"Middle Income","High Income" ))</f>
        <v>Middle Income</v>
      </c>
      <c r="P994" s="3">
        <v>0.12</v>
      </c>
      <c r="Q994" s="13">
        <f>TBL_Employees[[#This Row],[Bonus %]]*TBL_Employees[[#This Row],[ Annual Salary]]</f>
        <v>14717.279999999999</v>
      </c>
      <c r="R994" t="s">
        <v>18</v>
      </c>
      <c r="S994" t="s">
        <v>24</v>
      </c>
      <c r="T994" s="1" t="s">
        <v>20</v>
      </c>
      <c r="U994" t="str">
        <f>IF(TBL_Employees[[#This Row],[Exit Date]]="","Employed","Resign")</f>
        <v>Employed</v>
      </c>
    </row>
    <row r="995" spans="1:21" x14ac:dyDescent="0.35">
      <c r="A995" t="s">
        <v>1870</v>
      </c>
      <c r="B995" t="s">
        <v>1871</v>
      </c>
      <c r="C995" t="s">
        <v>61</v>
      </c>
      <c r="D995" t="s">
        <v>49</v>
      </c>
      <c r="E995" t="s">
        <v>15</v>
      </c>
      <c r="F995" t="s">
        <v>16</v>
      </c>
      <c r="G995" t="s">
        <v>23</v>
      </c>
      <c r="H995">
        <v>50</v>
      </c>
      <c r="I995" s="1">
        <v>36653</v>
      </c>
      <c r="J995" s="9">
        <f>DAY(TBL_Employees[[#This Row],[Hire Date]])</f>
        <v>7</v>
      </c>
      <c r="K995" s="9">
        <f>MONTH(TBL_Employees[[#This Row],[Hire Date]])</f>
        <v>5</v>
      </c>
      <c r="L995" s="9" t="str">
        <f>UPPER(TEXT(DATE(2025,TBL_Employees[[#This Row],[Month]],1), "mmm"))</f>
        <v>MAY</v>
      </c>
      <c r="M995" s="11">
        <f>YEAR(TBL_Employees[[#This Row],[Hire Date]])</f>
        <v>2000</v>
      </c>
      <c r="N995" s="2">
        <v>106428</v>
      </c>
      <c r="O995" s="2" t="str">
        <f>IF(TBL_Employees[[#This Row],[ Annual Salary]]&lt;70000,"Low Income",IF(AND(TBL_Employees[[#This Row],[ Annual Salary]]&gt;=70000,TBL_Employees[[#This Row],[ Annual Salary]]&lt;=140000),"Middle Income","High Income" ))</f>
        <v>Middle Income</v>
      </c>
      <c r="P995" s="3">
        <v>7.0000000000000007E-2</v>
      </c>
      <c r="Q995" s="13">
        <f>TBL_Employees[[#This Row],[Bonus %]]*TBL_Employees[[#This Row],[ Annual Salary]]</f>
        <v>7449.9600000000009</v>
      </c>
      <c r="R995" t="s">
        <v>18</v>
      </c>
      <c r="S995" t="s">
        <v>19</v>
      </c>
      <c r="T995" s="1" t="s">
        <v>20</v>
      </c>
      <c r="U995" t="str">
        <f>IF(TBL_Employees[[#This Row],[Exit Date]]="","Employed","Resign")</f>
        <v>Employed</v>
      </c>
    </row>
    <row r="996" spans="1:21" x14ac:dyDescent="0.35">
      <c r="A996" t="s">
        <v>1893</v>
      </c>
      <c r="B996" t="s">
        <v>1894</v>
      </c>
      <c r="C996" t="s">
        <v>63</v>
      </c>
      <c r="D996" t="s">
        <v>49</v>
      </c>
      <c r="E996" t="s">
        <v>35</v>
      </c>
      <c r="F996" t="s">
        <v>27</v>
      </c>
      <c r="G996" t="s">
        <v>50</v>
      </c>
      <c r="H996">
        <v>39</v>
      </c>
      <c r="I996" s="1">
        <v>39229</v>
      </c>
      <c r="J996" s="9">
        <f>DAY(TBL_Employees[[#This Row],[Hire Date]])</f>
        <v>27</v>
      </c>
      <c r="K996" s="9">
        <f>MONTH(TBL_Employees[[#This Row],[Hire Date]])</f>
        <v>5</v>
      </c>
      <c r="L996" s="9" t="str">
        <f>UPPER(TEXT(DATE(2025,TBL_Employees[[#This Row],[Month]],1), "mmm"))</f>
        <v>MAY</v>
      </c>
      <c r="M996" s="11">
        <f>YEAR(TBL_Employees[[#This Row],[Hire Date]])</f>
        <v>2007</v>
      </c>
      <c r="N996" s="2">
        <v>51234</v>
      </c>
      <c r="O996" s="2" t="str">
        <f>IF(TBL_Employees[[#This Row],[ Annual Salary]]&lt;70000,"Low Income",IF(AND(TBL_Employees[[#This Row],[ Annual Salary]]&gt;=70000,TBL_Employees[[#This Row],[ Annual Salary]]&lt;=140000),"Middle Income","High Income" ))</f>
        <v>Low Income</v>
      </c>
      <c r="P996" s="3">
        <v>0</v>
      </c>
      <c r="Q996" s="13">
        <f>TBL_Employees[[#This Row],[Bonus %]]*TBL_Employees[[#This Row],[ Annual Salary]]</f>
        <v>0</v>
      </c>
      <c r="R996" t="s">
        <v>18</v>
      </c>
      <c r="S996" t="s">
        <v>62</v>
      </c>
      <c r="T996" s="1" t="s">
        <v>20</v>
      </c>
      <c r="U996" t="str">
        <f>IF(TBL_Employees[[#This Row],[Exit Date]]="","Employed","Resign")</f>
        <v>Employed</v>
      </c>
    </row>
    <row r="997" spans="1:21" x14ac:dyDescent="0.35">
      <c r="A997" t="s">
        <v>281</v>
      </c>
      <c r="B997" t="s">
        <v>1903</v>
      </c>
      <c r="C997" t="s">
        <v>93</v>
      </c>
      <c r="D997" t="s">
        <v>49</v>
      </c>
      <c r="E997" t="s">
        <v>15</v>
      </c>
      <c r="F997" t="s">
        <v>16</v>
      </c>
      <c r="G997" t="s">
        <v>23</v>
      </c>
      <c r="H997">
        <v>33</v>
      </c>
      <c r="I997" s="1">
        <v>44218</v>
      </c>
      <c r="J997" s="9">
        <f>DAY(TBL_Employees[[#This Row],[Hire Date]])</f>
        <v>22</v>
      </c>
      <c r="K997" s="9">
        <f>MONTH(TBL_Employees[[#This Row],[Hire Date]])</f>
        <v>1</v>
      </c>
      <c r="L997" s="9" t="str">
        <f>UPPER(TEXT(DATE(2025,TBL_Employees[[#This Row],[Month]],1), "mmm"))</f>
        <v>JAN</v>
      </c>
      <c r="M997" s="11">
        <f>YEAR(TBL_Employees[[#This Row],[Hire Date]])</f>
        <v>2021</v>
      </c>
      <c r="N997" s="2">
        <v>56405</v>
      </c>
      <c r="O997" s="2" t="str">
        <f>IF(TBL_Employees[[#This Row],[ Annual Salary]]&lt;70000,"Low Income",IF(AND(TBL_Employees[[#This Row],[ Annual Salary]]&gt;=70000,TBL_Employees[[#This Row],[ Annual Salary]]&lt;=140000),"Middle Income","High Income" ))</f>
        <v>Low Income</v>
      </c>
      <c r="P997" s="3">
        <v>0</v>
      </c>
      <c r="Q997" s="13">
        <f>TBL_Employees[[#This Row],[Bonus %]]*TBL_Employees[[#This Row],[ Annual Salary]]</f>
        <v>0</v>
      </c>
      <c r="R997" t="s">
        <v>18</v>
      </c>
      <c r="S997" t="s">
        <v>19</v>
      </c>
      <c r="T997" s="1" t="s">
        <v>20</v>
      </c>
      <c r="U997" t="str">
        <f>IF(TBL_Employees[[#This Row],[Exit Date]]="","Employed","Resign")</f>
        <v>Employed</v>
      </c>
    </row>
    <row r="998" spans="1:21" x14ac:dyDescent="0.35">
      <c r="A998" t="s">
        <v>1736</v>
      </c>
      <c r="B998" t="s">
        <v>144</v>
      </c>
      <c r="C998" t="s">
        <v>39</v>
      </c>
      <c r="D998" t="s">
        <v>49</v>
      </c>
      <c r="E998" t="s">
        <v>15</v>
      </c>
      <c r="F998" t="s">
        <v>27</v>
      </c>
      <c r="G998" t="s">
        <v>23</v>
      </c>
      <c r="H998">
        <v>27</v>
      </c>
      <c r="I998" s="1">
        <v>43776</v>
      </c>
      <c r="J998" s="9">
        <f>DAY(TBL_Employees[[#This Row],[Hire Date]])</f>
        <v>7</v>
      </c>
      <c r="K998" s="9">
        <f>MONTH(TBL_Employees[[#This Row],[Hire Date]])</f>
        <v>11</v>
      </c>
      <c r="L998" s="9" t="str">
        <f>UPPER(TEXT(DATE(2025,TBL_Employees[[#This Row],[Month]],1), "mmm"))</f>
        <v>NOV</v>
      </c>
      <c r="M998" s="11">
        <f>YEAR(TBL_Employees[[#This Row],[Hire Date]])</f>
        <v>2019</v>
      </c>
      <c r="N998" s="2">
        <v>174607</v>
      </c>
      <c r="O998" s="2" t="str">
        <f>IF(TBL_Employees[[#This Row],[ Annual Salary]]&lt;70000,"Low Income",IF(AND(TBL_Employees[[#This Row],[ Annual Salary]]&gt;=70000,TBL_Employees[[#This Row],[ Annual Salary]]&lt;=140000),"Middle Income","High Income" ))</f>
        <v>High Income</v>
      </c>
      <c r="P998" s="3">
        <v>0.28999999999999998</v>
      </c>
      <c r="Q998" s="13">
        <f>TBL_Employees[[#This Row],[Bonus %]]*TBL_Employees[[#This Row],[ Annual Salary]]</f>
        <v>50636.03</v>
      </c>
      <c r="R998" t="s">
        <v>18</v>
      </c>
      <c r="S998" t="s">
        <v>28</v>
      </c>
      <c r="T998" s="1" t="s">
        <v>20</v>
      </c>
      <c r="U998" t="str">
        <f>IF(TBL_Employees[[#This Row],[Exit Date]]="","Employed","Resign")</f>
        <v>Employed</v>
      </c>
    </row>
    <row r="999" spans="1:21" x14ac:dyDescent="0.35">
      <c r="A999" t="s">
        <v>1953</v>
      </c>
      <c r="B999" t="s">
        <v>1954</v>
      </c>
      <c r="C999" t="s">
        <v>39</v>
      </c>
      <c r="D999" t="s">
        <v>49</v>
      </c>
      <c r="E999" t="s">
        <v>31</v>
      </c>
      <c r="F999" t="s">
        <v>16</v>
      </c>
      <c r="G999" t="s">
        <v>23</v>
      </c>
      <c r="H999">
        <v>25</v>
      </c>
      <c r="I999" s="1">
        <v>44549</v>
      </c>
      <c r="J999" s="9">
        <f>DAY(TBL_Employees[[#This Row],[Hire Date]])</f>
        <v>19</v>
      </c>
      <c r="K999" s="9">
        <f>MONTH(TBL_Employees[[#This Row],[Hire Date]])</f>
        <v>12</v>
      </c>
      <c r="L999" s="9" t="str">
        <f>UPPER(TEXT(DATE(2025,TBL_Employees[[#This Row],[Month]],1), "mmm"))</f>
        <v>DEC</v>
      </c>
      <c r="M999" s="11">
        <f>YEAR(TBL_Employees[[#This Row],[Hire Date]])</f>
        <v>2021</v>
      </c>
      <c r="N999" s="2">
        <v>150666</v>
      </c>
      <c r="O999" s="2" t="str">
        <f>IF(TBL_Employees[[#This Row],[ Annual Salary]]&lt;70000,"Low Income",IF(AND(TBL_Employees[[#This Row],[ Annual Salary]]&gt;=70000,TBL_Employees[[#This Row],[ Annual Salary]]&lt;=140000),"Middle Income","High Income" ))</f>
        <v>High Income</v>
      </c>
      <c r="P999" s="3">
        <v>0.23</v>
      </c>
      <c r="Q999" s="13">
        <f>TBL_Employees[[#This Row],[Bonus %]]*TBL_Employees[[#This Row],[ Annual Salary]]</f>
        <v>34653.18</v>
      </c>
      <c r="R999" t="s">
        <v>32</v>
      </c>
      <c r="S999" t="s">
        <v>33</v>
      </c>
      <c r="T999" s="1" t="s">
        <v>20</v>
      </c>
      <c r="U999" t="str">
        <f>IF(TBL_Employees[[#This Row],[Exit Date]]="","Employed","Resign")</f>
        <v>Employed</v>
      </c>
    </row>
    <row r="1000" spans="1:21" x14ac:dyDescent="0.35">
      <c r="A1000" t="s">
        <v>1960</v>
      </c>
      <c r="B1000" t="s">
        <v>1961</v>
      </c>
      <c r="C1000" t="s">
        <v>39</v>
      </c>
      <c r="D1000" t="s">
        <v>49</v>
      </c>
      <c r="E1000" t="s">
        <v>43</v>
      </c>
      <c r="F1000" t="s">
        <v>16</v>
      </c>
      <c r="G1000" t="s">
        <v>17</v>
      </c>
      <c r="H1000">
        <v>39</v>
      </c>
      <c r="I1000" s="1">
        <v>39201</v>
      </c>
      <c r="J1000" s="9">
        <f>DAY(TBL_Employees[[#This Row],[Hire Date]])</f>
        <v>29</v>
      </c>
      <c r="K1000" s="9">
        <f>MONTH(TBL_Employees[[#This Row],[Hire Date]])</f>
        <v>4</v>
      </c>
      <c r="L1000" s="9" t="str">
        <f>UPPER(TEXT(DATE(2025,TBL_Employees[[#This Row],[Month]],1), "mmm"))</f>
        <v>APR</v>
      </c>
      <c r="M1000" s="11">
        <f>YEAR(TBL_Employees[[#This Row],[Hire Date]])</f>
        <v>2007</v>
      </c>
      <c r="N1000" s="2">
        <v>171487</v>
      </c>
      <c r="O1000" s="2" t="str">
        <f>IF(TBL_Employees[[#This Row],[ Annual Salary]]&lt;70000,"Low Income",IF(AND(TBL_Employees[[#This Row],[ Annual Salary]]&gt;=70000,TBL_Employees[[#This Row],[ Annual Salary]]&lt;=140000),"Middle Income","High Income" ))</f>
        <v>High Income</v>
      </c>
      <c r="P1000" s="3">
        <v>0.23</v>
      </c>
      <c r="Q1000" s="13">
        <f>TBL_Employees[[#This Row],[Bonus %]]*TBL_Employees[[#This Row],[ Annual Salary]]</f>
        <v>39442.01</v>
      </c>
      <c r="R1000" t="s">
        <v>18</v>
      </c>
      <c r="S1000" t="s">
        <v>38</v>
      </c>
      <c r="T1000" s="1" t="s">
        <v>20</v>
      </c>
      <c r="U1000" t="str">
        <f>IF(TBL_Employees[[#This Row],[Exit Date]]="","Employed","Resign")</f>
        <v>Employed</v>
      </c>
    </row>
    <row r="1001" spans="1:21" x14ac:dyDescent="0.35">
      <c r="A1001" t="s">
        <v>1962</v>
      </c>
      <c r="B1001" t="s">
        <v>1963</v>
      </c>
      <c r="C1001" t="s">
        <v>13</v>
      </c>
      <c r="D1001" t="s">
        <v>49</v>
      </c>
      <c r="E1001" t="s">
        <v>35</v>
      </c>
      <c r="F1001" t="s">
        <v>16</v>
      </c>
      <c r="G1001" t="s">
        <v>50</v>
      </c>
      <c r="H1001">
        <v>43</v>
      </c>
      <c r="I1001" s="1">
        <v>42603</v>
      </c>
      <c r="J1001" s="9">
        <f>DAY(TBL_Employees[[#This Row],[Hire Date]])</f>
        <v>21</v>
      </c>
      <c r="K1001" s="9">
        <f>MONTH(TBL_Employees[[#This Row],[Hire Date]])</f>
        <v>8</v>
      </c>
      <c r="L1001" s="9" t="str">
        <f>UPPER(TEXT(DATE(2025,TBL_Employees[[#This Row],[Month]],1), "mmm"))</f>
        <v>AUG</v>
      </c>
      <c r="M1001" s="11">
        <f>YEAR(TBL_Employees[[#This Row],[Hire Date]])</f>
        <v>2016</v>
      </c>
      <c r="N1001" s="2">
        <v>258498</v>
      </c>
      <c r="O1001" s="2" t="str">
        <f>IF(TBL_Employees[[#This Row],[ Annual Salary]]&lt;70000,"Low Income",IF(AND(TBL_Employees[[#This Row],[ Annual Salary]]&gt;=70000,TBL_Employees[[#This Row],[ Annual Salary]]&lt;=140000),"Middle Income","High Income" ))</f>
        <v>High Income</v>
      </c>
      <c r="P1001" s="3">
        <v>0.35</v>
      </c>
      <c r="Q1001" s="13">
        <f>TBL_Employees[[#This Row],[Bonus %]]*TBL_Employees[[#This Row],[ Annual Salary]]</f>
        <v>90474.299999999988</v>
      </c>
      <c r="R1001" t="s">
        <v>18</v>
      </c>
      <c r="S1001" t="s">
        <v>28</v>
      </c>
      <c r="T1001" s="1" t="s">
        <v>20</v>
      </c>
      <c r="U1001" t="str">
        <f>IF(TBL_Employees[[#This Row],[Exit Date]]="","Employed","Resign")</f>
        <v>Employed</v>
      </c>
    </row>
  </sheetData>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FF9B42-41CF-4E18-B5CE-E6E7EA487678}">
  <dimension ref="A3:K62"/>
  <sheetViews>
    <sheetView topLeftCell="A21" zoomScale="50" zoomScaleNormal="50" workbookViewId="0">
      <selection activeCell="L32" sqref="L32"/>
    </sheetView>
  </sheetViews>
  <sheetFormatPr defaultRowHeight="14.5" x14ac:dyDescent="0.35"/>
  <cols>
    <col min="1" max="1" width="18.81640625" bestFit="1" customWidth="1"/>
    <col min="2" max="2" width="31.54296875" bestFit="1" customWidth="1"/>
    <col min="3" max="3" width="13.54296875" bestFit="1" customWidth="1"/>
    <col min="4" max="4" width="13.7265625" bestFit="1" customWidth="1"/>
    <col min="5" max="5" width="13.90625" bestFit="1" customWidth="1"/>
    <col min="8" max="8" width="19.54296875" bestFit="1" customWidth="1"/>
    <col min="9" max="9" width="18.81640625" bestFit="1" customWidth="1"/>
    <col min="10" max="10" width="15.90625" bestFit="1" customWidth="1"/>
    <col min="11" max="11" width="3.81640625" bestFit="1" customWidth="1"/>
  </cols>
  <sheetData>
    <row r="3" spans="1:2" x14ac:dyDescent="0.35">
      <c r="A3" s="14" t="s">
        <v>1991</v>
      </c>
      <c r="B3" t="s">
        <v>1996</v>
      </c>
    </row>
    <row r="4" spans="1:2" x14ac:dyDescent="0.35">
      <c r="A4" s="7" t="s">
        <v>1993</v>
      </c>
      <c r="B4" s="15">
        <v>57127.340517241377</v>
      </c>
    </row>
    <row r="5" spans="1:2" x14ac:dyDescent="0.35">
      <c r="A5" s="7" t="s">
        <v>1994</v>
      </c>
      <c r="B5" s="15">
        <v>97160.680497925307</v>
      </c>
    </row>
    <row r="6" spans="1:2" x14ac:dyDescent="0.35">
      <c r="A6" s="7" t="s">
        <v>1992</v>
      </c>
      <c r="B6" s="15">
        <v>185777.53146853147</v>
      </c>
    </row>
    <row r="7" spans="1:2" x14ac:dyDescent="0.35">
      <c r="A7" s="7" t="s">
        <v>1995</v>
      </c>
      <c r="B7" s="15">
        <v>113217.36500000001</v>
      </c>
    </row>
    <row r="26" spans="1:11" x14ac:dyDescent="0.35">
      <c r="H26" s="14" t="s">
        <v>5</v>
      </c>
      <c r="I26" t="s">
        <v>2002</v>
      </c>
    </row>
    <row r="27" spans="1:11" x14ac:dyDescent="0.35">
      <c r="E27" s="16"/>
    </row>
    <row r="28" spans="1:11" x14ac:dyDescent="0.35">
      <c r="A28" s="14" t="s">
        <v>1991</v>
      </c>
      <c r="B28" t="s">
        <v>1997</v>
      </c>
      <c r="C28" s="16" t="s">
        <v>1998</v>
      </c>
      <c r="D28" s="16" t="s">
        <v>1999</v>
      </c>
      <c r="E28" s="16" t="s">
        <v>2000</v>
      </c>
      <c r="H28" s="14" t="s">
        <v>2001</v>
      </c>
      <c r="I28" t="s">
        <v>1997</v>
      </c>
    </row>
    <row r="29" spans="1:11" x14ac:dyDescent="0.35">
      <c r="A29" s="7" t="s">
        <v>39</v>
      </c>
      <c r="B29" s="19">
        <v>121</v>
      </c>
      <c r="C29" s="16">
        <v>150399</v>
      </c>
      <c r="D29" s="16">
        <v>171633.85123966943</v>
      </c>
      <c r="E29" s="16">
        <v>199848</v>
      </c>
      <c r="H29" s="7" t="s">
        <v>64</v>
      </c>
      <c r="I29" s="19">
        <v>96</v>
      </c>
      <c r="J29" t="str">
        <f>H29</f>
        <v>Accounting</v>
      </c>
      <c r="K29">
        <f>I29</f>
        <v>96</v>
      </c>
    </row>
    <row r="30" spans="1:11" x14ac:dyDescent="0.35">
      <c r="A30" s="7" t="s">
        <v>60</v>
      </c>
      <c r="B30" s="19">
        <v>110</v>
      </c>
      <c r="C30" s="16">
        <v>120321</v>
      </c>
      <c r="D30" s="16">
        <v>141067.76363636364</v>
      </c>
      <c r="E30" s="16">
        <v>159885</v>
      </c>
      <c r="H30" s="7" t="s">
        <v>30</v>
      </c>
      <c r="I30" s="19">
        <v>158</v>
      </c>
      <c r="J30" t="str">
        <f t="shared" ref="J30:J35" si="0">H30</f>
        <v>Engineering</v>
      </c>
      <c r="K30">
        <f t="shared" ref="K30:K35" si="1">I30</f>
        <v>158</v>
      </c>
    </row>
    <row r="31" spans="1:11" x14ac:dyDescent="0.35">
      <c r="A31" s="7" t="s">
        <v>13</v>
      </c>
      <c r="B31" s="19">
        <v>105</v>
      </c>
      <c r="C31" s="16">
        <v>180994</v>
      </c>
      <c r="D31" s="16">
        <v>222195.17142857143</v>
      </c>
      <c r="E31" s="16">
        <v>258498</v>
      </c>
      <c r="H31" s="7" t="s">
        <v>14</v>
      </c>
      <c r="I31" s="19">
        <v>120</v>
      </c>
      <c r="J31" t="str">
        <f t="shared" si="0"/>
        <v>Finance</v>
      </c>
      <c r="K31">
        <f t="shared" si="1"/>
        <v>120</v>
      </c>
    </row>
    <row r="32" spans="1:11" x14ac:dyDescent="0.35">
      <c r="A32" s="7" t="s">
        <v>61</v>
      </c>
      <c r="B32" s="19">
        <v>98</v>
      </c>
      <c r="C32" s="16">
        <v>100099</v>
      </c>
      <c r="D32" s="16">
        <v>113275.68367346939</v>
      </c>
      <c r="E32" s="16">
        <v>129708</v>
      </c>
      <c r="H32" s="7" t="s">
        <v>22</v>
      </c>
      <c r="I32" s="19">
        <v>125</v>
      </c>
      <c r="J32" t="str">
        <f t="shared" si="0"/>
        <v>Human Resources</v>
      </c>
      <c r="K32">
        <f t="shared" si="1"/>
        <v>125</v>
      </c>
    </row>
    <row r="33" spans="1:11" x14ac:dyDescent="0.35">
      <c r="A33" s="7" t="s">
        <v>41</v>
      </c>
      <c r="B33" s="19">
        <v>70</v>
      </c>
      <c r="C33" s="16">
        <v>70165</v>
      </c>
      <c r="D33" s="16">
        <v>86402.957142857136</v>
      </c>
      <c r="E33" s="16">
        <v>99697</v>
      </c>
      <c r="H33" s="7" t="s">
        <v>26</v>
      </c>
      <c r="I33" s="19">
        <v>241</v>
      </c>
      <c r="J33" t="str">
        <f t="shared" si="0"/>
        <v>IT</v>
      </c>
      <c r="K33">
        <f t="shared" si="1"/>
        <v>241</v>
      </c>
    </row>
    <row r="34" spans="1:11" x14ac:dyDescent="0.35">
      <c r="A34" s="7" t="s">
        <v>63</v>
      </c>
      <c r="B34" s="19">
        <v>53</v>
      </c>
      <c r="C34" s="16">
        <v>50685</v>
      </c>
      <c r="D34" s="16">
        <v>62647.471698113208</v>
      </c>
      <c r="E34" s="16">
        <v>74655</v>
      </c>
      <c r="H34" s="7" t="s">
        <v>42</v>
      </c>
      <c r="I34" s="19">
        <v>120</v>
      </c>
      <c r="J34" t="str">
        <f t="shared" si="0"/>
        <v>Marketing</v>
      </c>
      <c r="K34">
        <f t="shared" si="1"/>
        <v>120</v>
      </c>
    </row>
    <row r="35" spans="1:11" x14ac:dyDescent="0.35">
      <c r="A35" s="7" t="s">
        <v>67</v>
      </c>
      <c r="B35" s="19">
        <v>51</v>
      </c>
      <c r="C35" s="16">
        <v>40752</v>
      </c>
      <c r="D35" s="16">
        <v>49950.666666666664</v>
      </c>
      <c r="E35" s="16">
        <v>58703</v>
      </c>
      <c r="H35" s="7" t="s">
        <v>49</v>
      </c>
      <c r="I35" s="19">
        <v>140</v>
      </c>
      <c r="J35" t="str">
        <f t="shared" si="0"/>
        <v>Sales</v>
      </c>
      <c r="K35">
        <f t="shared" si="1"/>
        <v>140</v>
      </c>
    </row>
    <row r="36" spans="1:11" x14ac:dyDescent="0.35">
      <c r="A36" s="7" t="s">
        <v>128</v>
      </c>
      <c r="B36" s="19">
        <v>21</v>
      </c>
      <c r="C36" s="16">
        <v>62605</v>
      </c>
      <c r="D36" s="16">
        <v>78928.952380952382</v>
      </c>
      <c r="E36" s="16">
        <v>97398</v>
      </c>
    </row>
    <row r="37" spans="1:11" x14ac:dyDescent="0.35">
      <c r="A37" s="7" t="s">
        <v>93</v>
      </c>
      <c r="B37" s="19">
        <v>21</v>
      </c>
      <c r="C37" s="16">
        <v>50994</v>
      </c>
      <c r="D37" s="16">
        <v>62281.619047619046</v>
      </c>
      <c r="E37" s="16">
        <v>73004</v>
      </c>
    </row>
    <row r="38" spans="1:11" x14ac:dyDescent="0.35">
      <c r="A38" s="7" t="s">
        <v>55</v>
      </c>
      <c r="B38" s="19">
        <v>21</v>
      </c>
      <c r="C38" s="16">
        <v>61886</v>
      </c>
      <c r="D38" s="16">
        <v>80346.809523809527</v>
      </c>
      <c r="E38" s="16">
        <v>99557</v>
      </c>
    </row>
    <row r="39" spans="1:11" x14ac:dyDescent="0.35">
      <c r="A39" s="7" t="s">
        <v>29</v>
      </c>
      <c r="B39" s="19">
        <v>20</v>
      </c>
      <c r="C39" s="16">
        <v>60017</v>
      </c>
      <c r="D39" s="16">
        <v>83564.399999999994</v>
      </c>
      <c r="E39" s="16">
        <v>98581</v>
      </c>
    </row>
    <row r="40" spans="1:11" x14ac:dyDescent="0.35">
      <c r="A40" s="7" t="s">
        <v>96</v>
      </c>
      <c r="B40" s="19">
        <v>20</v>
      </c>
      <c r="C40" s="16">
        <v>78938</v>
      </c>
      <c r="D40" s="16">
        <v>101853.8</v>
      </c>
      <c r="E40" s="16">
        <v>116878</v>
      </c>
    </row>
    <row r="41" spans="1:11" x14ac:dyDescent="0.35">
      <c r="A41" s="7" t="s">
        <v>85</v>
      </c>
      <c r="B41" s="19">
        <v>19</v>
      </c>
      <c r="C41" s="16">
        <v>60132</v>
      </c>
      <c r="D41" s="16">
        <v>77889.210526315786</v>
      </c>
      <c r="E41" s="16">
        <v>99091</v>
      </c>
    </row>
    <row r="42" spans="1:11" x14ac:dyDescent="0.35">
      <c r="A42" s="7" t="s">
        <v>82</v>
      </c>
      <c r="B42" s="19">
        <v>19</v>
      </c>
      <c r="C42" s="16">
        <v>41728</v>
      </c>
      <c r="D42" s="16">
        <v>49559.789473684214</v>
      </c>
      <c r="E42" s="16">
        <v>59067</v>
      </c>
    </row>
    <row r="43" spans="1:11" x14ac:dyDescent="0.35">
      <c r="A43" s="7" t="s">
        <v>25</v>
      </c>
      <c r="B43" s="19">
        <v>18</v>
      </c>
      <c r="C43" s="16">
        <v>64462</v>
      </c>
      <c r="D43" s="16">
        <v>84698.666666666672</v>
      </c>
      <c r="E43" s="16">
        <v>99575</v>
      </c>
    </row>
    <row r="44" spans="1:11" x14ac:dyDescent="0.35">
      <c r="A44" s="7" t="s">
        <v>70</v>
      </c>
      <c r="B44" s="19">
        <v>18</v>
      </c>
      <c r="C44" s="16">
        <v>60985</v>
      </c>
      <c r="D44" s="16">
        <v>80092.555555555562</v>
      </c>
      <c r="E44" s="16">
        <v>96566</v>
      </c>
    </row>
    <row r="45" spans="1:11" x14ac:dyDescent="0.35">
      <c r="A45" s="7" t="s">
        <v>54</v>
      </c>
      <c r="B45" s="19">
        <v>17</v>
      </c>
      <c r="C45" s="16">
        <v>63411</v>
      </c>
      <c r="D45" s="16">
        <v>79773.823529411762</v>
      </c>
      <c r="E45" s="16">
        <v>99975</v>
      </c>
    </row>
    <row r="46" spans="1:11" x14ac:dyDescent="0.35">
      <c r="A46" s="7" t="s">
        <v>76</v>
      </c>
      <c r="B46" s="19">
        <v>17</v>
      </c>
      <c r="C46" s="16">
        <v>70980</v>
      </c>
      <c r="D46" s="16">
        <v>85035.352941176476</v>
      </c>
      <c r="E46" s="16">
        <v>95998</v>
      </c>
    </row>
    <row r="47" spans="1:11" x14ac:dyDescent="0.35">
      <c r="A47" s="7" t="s">
        <v>21</v>
      </c>
      <c r="B47" s="19">
        <v>16</v>
      </c>
      <c r="C47" s="16">
        <v>50548</v>
      </c>
      <c r="D47" s="16">
        <v>61760.375</v>
      </c>
      <c r="E47" s="16">
        <v>73854</v>
      </c>
    </row>
    <row r="48" spans="1:11" x14ac:dyDescent="0.35">
      <c r="A48" s="7" t="s">
        <v>37</v>
      </c>
      <c r="B48" s="19">
        <v>15</v>
      </c>
      <c r="C48" s="16">
        <v>62335</v>
      </c>
      <c r="D48" s="16">
        <v>86961.333333333328</v>
      </c>
      <c r="E48" s="16">
        <v>99774</v>
      </c>
    </row>
    <row r="49" spans="1:5" x14ac:dyDescent="0.35">
      <c r="A49" s="7" t="s">
        <v>97</v>
      </c>
      <c r="B49" s="19">
        <v>15</v>
      </c>
      <c r="C49" s="16">
        <v>63318</v>
      </c>
      <c r="D49" s="16">
        <v>79852.666666666672</v>
      </c>
      <c r="E49" s="16">
        <v>96548</v>
      </c>
    </row>
    <row r="50" spans="1:5" x14ac:dyDescent="0.35">
      <c r="A50" s="7" t="s">
        <v>75</v>
      </c>
      <c r="B50" s="19">
        <v>15</v>
      </c>
      <c r="C50" s="16">
        <v>40316</v>
      </c>
      <c r="D50" s="16">
        <v>48787.933333333334</v>
      </c>
      <c r="E50" s="16">
        <v>59888</v>
      </c>
    </row>
    <row r="51" spans="1:5" x14ac:dyDescent="0.35">
      <c r="A51" s="7" t="s">
        <v>83</v>
      </c>
      <c r="B51" s="19">
        <v>15</v>
      </c>
      <c r="C51" s="16">
        <v>76272</v>
      </c>
      <c r="D51" s="16">
        <v>99626.133333333331</v>
      </c>
      <c r="E51" s="16">
        <v>124827</v>
      </c>
    </row>
    <row r="52" spans="1:5" x14ac:dyDescent="0.35">
      <c r="A52" s="7" t="s">
        <v>87</v>
      </c>
      <c r="B52" s="19">
        <v>15</v>
      </c>
      <c r="C52" s="16">
        <v>62174</v>
      </c>
      <c r="D52" s="16">
        <v>78163.266666666663</v>
      </c>
      <c r="E52" s="16">
        <v>97807</v>
      </c>
    </row>
    <row r="53" spans="1:5" x14ac:dyDescent="0.35">
      <c r="A53" s="7" t="s">
        <v>57</v>
      </c>
      <c r="B53" s="19">
        <v>12</v>
      </c>
      <c r="C53" s="16">
        <v>60055</v>
      </c>
      <c r="D53" s="16">
        <v>74550.833333333328</v>
      </c>
      <c r="E53" s="16">
        <v>96757</v>
      </c>
    </row>
    <row r="54" spans="1:5" x14ac:dyDescent="0.35">
      <c r="A54" s="7" t="s">
        <v>68</v>
      </c>
      <c r="B54" s="19">
        <v>12</v>
      </c>
      <c r="C54" s="16">
        <v>77442</v>
      </c>
      <c r="D54" s="16">
        <v>101135.25</v>
      </c>
      <c r="E54" s="16">
        <v>123588</v>
      </c>
    </row>
    <row r="55" spans="1:5" x14ac:dyDescent="0.35">
      <c r="A55" s="7" t="s">
        <v>90</v>
      </c>
      <c r="B55" s="19">
        <v>12</v>
      </c>
      <c r="C55" s="16">
        <v>66819</v>
      </c>
      <c r="D55" s="16">
        <v>81496.833333333328</v>
      </c>
      <c r="E55" s="16">
        <v>96567</v>
      </c>
    </row>
    <row r="56" spans="1:5" x14ac:dyDescent="0.35">
      <c r="A56" s="7" t="s">
        <v>72</v>
      </c>
      <c r="B56" s="19">
        <v>11</v>
      </c>
      <c r="C56" s="16">
        <v>40063</v>
      </c>
      <c r="D56" s="16">
        <v>48024.454545454544</v>
      </c>
      <c r="E56" s="16">
        <v>57446</v>
      </c>
    </row>
    <row r="57" spans="1:5" x14ac:dyDescent="0.35">
      <c r="A57" s="7" t="s">
        <v>81</v>
      </c>
      <c r="B57" s="19">
        <v>10</v>
      </c>
      <c r="C57" s="16">
        <v>64417</v>
      </c>
      <c r="D57" s="16">
        <v>82329.2</v>
      </c>
      <c r="E57" s="16">
        <v>95963</v>
      </c>
    </row>
    <row r="58" spans="1:5" x14ac:dyDescent="0.35">
      <c r="A58" s="7" t="s">
        <v>88</v>
      </c>
      <c r="B58" s="19">
        <v>10</v>
      </c>
      <c r="C58" s="16">
        <v>61310</v>
      </c>
      <c r="D58" s="16">
        <v>75908.399999999994</v>
      </c>
      <c r="E58" s="16">
        <v>92321</v>
      </c>
    </row>
    <row r="59" spans="1:5" x14ac:dyDescent="0.35">
      <c r="A59" s="7" t="s">
        <v>48</v>
      </c>
      <c r="B59" s="19">
        <v>9</v>
      </c>
      <c r="C59" s="16">
        <v>71677</v>
      </c>
      <c r="D59" s="16">
        <v>84808.222222222219</v>
      </c>
      <c r="E59" s="16">
        <v>96719</v>
      </c>
    </row>
    <row r="60" spans="1:5" x14ac:dyDescent="0.35">
      <c r="A60" s="7" t="s">
        <v>58</v>
      </c>
      <c r="B60" s="19">
        <v>7</v>
      </c>
      <c r="C60" s="16">
        <v>78237</v>
      </c>
      <c r="D60" s="16">
        <v>95106.857142857145</v>
      </c>
      <c r="E60" s="16">
        <v>115854</v>
      </c>
    </row>
    <row r="61" spans="1:5" x14ac:dyDescent="0.35">
      <c r="A61" s="7" t="s">
        <v>34</v>
      </c>
      <c r="B61" s="19">
        <v>7</v>
      </c>
      <c r="C61" s="16">
        <v>61944</v>
      </c>
      <c r="D61" s="16">
        <v>74171.71428571429</v>
      </c>
      <c r="E61" s="16">
        <v>97537</v>
      </c>
    </row>
    <row r="62" spans="1:5" x14ac:dyDescent="0.35">
      <c r="A62" s="7" t="s">
        <v>1995</v>
      </c>
      <c r="B62" s="19">
        <v>1000</v>
      </c>
      <c r="C62" s="16">
        <v>40063</v>
      </c>
      <c r="D62" s="16">
        <v>113217.36500000001</v>
      </c>
      <c r="E62" s="16">
        <v>258498</v>
      </c>
    </row>
  </sheetData>
  <conditionalFormatting pivot="1" sqref="B29:B61">
    <cfRule type="dataBar" priority="11">
      <dataBar>
        <cfvo type="min"/>
        <cfvo type="max"/>
        <color rgb="FF008AEF"/>
      </dataBar>
      <extLst>
        <ext xmlns:x14="http://schemas.microsoft.com/office/spreadsheetml/2009/9/main" uri="{B025F937-C7B1-47D3-B67F-A62EFF666E3E}">
          <x14:id>{C317A860-F15E-430E-9184-40B88229595D}</x14:id>
        </ext>
      </extLst>
    </cfRule>
  </conditionalFormatting>
  <conditionalFormatting sqref="E28">
    <cfRule type="colorScale" priority="7">
      <colorScale>
        <cfvo type="min"/>
        <cfvo type="percentile" val="50"/>
        <cfvo type="max"/>
        <color rgb="FFF8696B"/>
        <color rgb="FFFCFCFF"/>
        <color rgb="FF5A8AC6"/>
      </colorScale>
    </cfRule>
  </conditionalFormatting>
  <conditionalFormatting sqref="E28">
    <cfRule type="colorScale" priority="6">
      <colorScale>
        <cfvo type="min"/>
        <cfvo type="max"/>
        <color theme="4" tint="0.39997558519241921"/>
        <color theme="4"/>
      </colorScale>
    </cfRule>
  </conditionalFormatting>
  <conditionalFormatting sqref="E28">
    <cfRule type="colorScale" priority="5">
      <colorScale>
        <cfvo type="min"/>
        <cfvo type="percentile" val="50"/>
        <cfvo type="max"/>
        <color theme="4" tint="-0.249977111117893"/>
        <color theme="4" tint="0.39997558519241921"/>
        <color theme="4" tint="0.39997558519241921"/>
      </colorScale>
    </cfRule>
  </conditionalFormatting>
  <conditionalFormatting pivot="1" sqref="C29:E61">
    <cfRule type="colorScale" priority="1">
      <colorScale>
        <cfvo type="min"/>
        <cfvo type="percentile" val="50"/>
        <cfvo type="max"/>
        <color theme="4" tint="0.59999389629810485"/>
        <color theme="4" tint="0.39997558519241921"/>
        <color theme="4" tint="-0.249977111117893"/>
      </colorScale>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C317A860-F15E-430E-9184-40B88229595D}">
            <x14:dataBar minLength="0" maxLength="100" border="1" negativeBarBorderColorSameAsPositive="0">
              <x14:cfvo type="autoMin"/>
              <x14:cfvo type="autoMax"/>
              <x14:borderColor rgb="FF008AEF"/>
              <x14:negativeFillColor rgb="FFFF0000"/>
              <x14:negativeBorderColor rgb="FFFF0000"/>
              <x14:axisColor rgb="FF000000"/>
            </x14:dataBar>
          </x14:cfRule>
          <xm:sqref>B29:B61</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2BC72-6AD0-4510-94B5-735ED0654B98}">
  <dimension ref="A1:O6"/>
  <sheetViews>
    <sheetView zoomScale="70" zoomScaleNormal="70" workbookViewId="0">
      <selection activeCell="L32" sqref="L32"/>
    </sheetView>
  </sheetViews>
  <sheetFormatPr defaultRowHeight="14.5" x14ac:dyDescent="0.35"/>
  <cols>
    <col min="1" max="1" width="14.26953125" bestFit="1" customWidth="1"/>
    <col min="2" max="2" width="13.90625" bestFit="1" customWidth="1"/>
    <col min="3" max="3" width="15.90625" bestFit="1" customWidth="1"/>
    <col min="4" max="4" width="8.54296875" customWidth="1"/>
  </cols>
  <sheetData>
    <row r="1" spans="1:15" x14ac:dyDescent="0.35">
      <c r="A1" s="14" t="s">
        <v>5</v>
      </c>
      <c r="B1" t="s">
        <v>2002</v>
      </c>
    </row>
    <row r="3" spans="1:15" x14ac:dyDescent="0.35">
      <c r="A3" s="14" t="s">
        <v>2001</v>
      </c>
      <c r="B3" t="s">
        <v>1997</v>
      </c>
    </row>
    <row r="4" spans="1:15" x14ac:dyDescent="0.35">
      <c r="A4" s="7" t="s">
        <v>51</v>
      </c>
      <c r="B4" s="19">
        <v>139</v>
      </c>
      <c r="C4" t="str">
        <f>A4</f>
        <v>Brazil</v>
      </c>
      <c r="D4">
        <f>B4</f>
        <v>139</v>
      </c>
    </row>
    <row r="5" spans="1:15" x14ac:dyDescent="0.35">
      <c r="A5" s="7" t="s">
        <v>32</v>
      </c>
      <c r="B5" s="19">
        <v>218</v>
      </c>
      <c r="C5" t="str">
        <f t="shared" ref="C5:D6" si="0">A5</f>
        <v>China</v>
      </c>
      <c r="D5">
        <f t="shared" si="0"/>
        <v>218</v>
      </c>
    </row>
    <row r="6" spans="1:15" x14ac:dyDescent="0.35">
      <c r="A6" s="7" t="s">
        <v>18</v>
      </c>
      <c r="B6" s="19">
        <v>643</v>
      </c>
      <c r="C6" t="str">
        <f t="shared" si="0"/>
        <v>United States</v>
      </c>
      <c r="D6">
        <f t="shared" si="0"/>
        <v>643</v>
      </c>
      <c r="O6" t="s">
        <v>1985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AE025-1F48-4002-A331-5EBB51F03902}">
  <dimension ref="A3:E18"/>
  <sheetViews>
    <sheetView zoomScale="70" zoomScaleNormal="70" workbookViewId="0">
      <selection activeCell="AB11" sqref="AB11"/>
    </sheetView>
  </sheetViews>
  <sheetFormatPr defaultRowHeight="14.5" x14ac:dyDescent="0.35"/>
  <cols>
    <col min="1" max="1" width="14.26953125" bestFit="1" customWidth="1"/>
    <col min="2" max="2" width="22.26953125" bestFit="1" customWidth="1"/>
    <col min="3" max="3" width="11.81640625" bestFit="1" customWidth="1"/>
    <col min="4" max="4" width="4.81640625" bestFit="1" customWidth="1"/>
  </cols>
  <sheetData>
    <row r="3" spans="1:5" x14ac:dyDescent="0.35">
      <c r="A3" s="14" t="s">
        <v>2001</v>
      </c>
      <c r="B3" t="s">
        <v>1997</v>
      </c>
    </row>
    <row r="4" spans="1:5" x14ac:dyDescent="0.35">
      <c r="A4" s="7" t="s">
        <v>16</v>
      </c>
      <c r="B4" s="19">
        <v>518</v>
      </c>
    </row>
    <row r="5" spans="1:5" x14ac:dyDescent="0.35">
      <c r="A5" s="7" t="s">
        <v>27</v>
      </c>
      <c r="B5" s="19">
        <v>482</v>
      </c>
    </row>
    <row r="6" spans="1:5" x14ac:dyDescent="0.35">
      <c r="A6" s="7" t="s">
        <v>1995</v>
      </c>
      <c r="B6" s="19">
        <v>1000</v>
      </c>
    </row>
    <row r="8" spans="1:5" x14ac:dyDescent="0.35">
      <c r="E8" t="s">
        <v>1985</v>
      </c>
    </row>
    <row r="14" spans="1:5" x14ac:dyDescent="0.35">
      <c r="A14" s="14" t="s">
        <v>2001</v>
      </c>
      <c r="B14" t="s">
        <v>1996</v>
      </c>
    </row>
    <row r="15" spans="1:5" x14ac:dyDescent="0.35">
      <c r="A15" s="7" t="s">
        <v>1993</v>
      </c>
      <c r="B15" s="16">
        <v>57127.340517241377</v>
      </c>
    </row>
    <row r="16" spans="1:5" x14ac:dyDescent="0.35">
      <c r="A16" s="7" t="s">
        <v>1994</v>
      </c>
      <c r="B16" s="16">
        <v>97160.680497925307</v>
      </c>
    </row>
    <row r="17" spans="1:2" x14ac:dyDescent="0.35">
      <c r="A17" s="7" t="s">
        <v>1992</v>
      </c>
      <c r="B17" s="16">
        <v>185777.53146853147</v>
      </c>
    </row>
    <row r="18" spans="1:2" x14ac:dyDescent="0.35">
      <c r="A18" s="7" t="s">
        <v>1995</v>
      </c>
      <c r="B18" s="16">
        <v>113217.36500000001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E1D9F5-852B-4212-A8D4-51E0D4E1FC1A}">
  <sheetPr>
    <tabColor theme="4" tint="-0.499984740745262"/>
  </sheetPr>
  <dimension ref="A1:W21"/>
  <sheetViews>
    <sheetView showGridLines="0" showRowColHeaders="0" tabSelected="1" zoomScale="73" zoomScaleNormal="73" workbookViewId="0">
      <selection activeCell="Q30" sqref="Q30"/>
    </sheetView>
  </sheetViews>
  <sheetFormatPr defaultColWidth="10.26953125" defaultRowHeight="14.5" x14ac:dyDescent="0.35"/>
  <cols>
    <col min="11" max="11" width="10.26953125" customWidth="1"/>
  </cols>
  <sheetData>
    <row r="1" spans="1:23" ht="26" x14ac:dyDescent="0.35">
      <c r="A1" s="18" t="s">
        <v>2005</v>
      </c>
      <c r="B1" s="18"/>
      <c r="C1" s="18"/>
      <c r="D1" s="18"/>
      <c r="E1" s="18"/>
      <c r="F1" s="18"/>
      <c r="G1" s="18"/>
      <c r="H1" s="18"/>
      <c r="I1" s="18"/>
      <c r="J1" s="18"/>
      <c r="K1" s="18"/>
      <c r="L1" s="18"/>
      <c r="M1" s="18"/>
      <c r="N1" s="18"/>
      <c r="O1" s="18"/>
      <c r="P1" s="18"/>
      <c r="Q1" s="18"/>
      <c r="R1" s="18"/>
      <c r="S1" s="18"/>
      <c r="T1" s="18"/>
      <c r="U1" s="18"/>
      <c r="V1" s="18"/>
      <c r="W1" s="18"/>
    </row>
    <row r="2" spans="1:23" ht="26" x14ac:dyDescent="0.35">
      <c r="A2" s="18" t="s">
        <v>2003</v>
      </c>
      <c r="B2" s="18"/>
      <c r="C2" s="18"/>
      <c r="D2" s="18"/>
      <c r="E2" s="18"/>
      <c r="F2" s="18"/>
      <c r="G2" s="18"/>
      <c r="H2" s="18"/>
      <c r="I2" s="18"/>
      <c r="J2" s="18"/>
      <c r="K2" s="18"/>
      <c r="L2" s="18"/>
      <c r="M2" s="18"/>
      <c r="N2" s="18"/>
      <c r="O2" s="18"/>
      <c r="P2" s="18"/>
      <c r="Q2" s="18"/>
      <c r="R2" s="18"/>
      <c r="S2" s="18"/>
      <c r="T2" s="18"/>
      <c r="U2" s="18"/>
      <c r="V2" s="18"/>
      <c r="W2" s="18"/>
    </row>
    <row r="12" spans="1:23" ht="26" x14ac:dyDescent="0.6">
      <c r="I12" s="17"/>
    </row>
    <row r="14" spans="1:23" x14ac:dyDescent="0.35">
      <c r="K14" t="s">
        <v>1985</v>
      </c>
    </row>
    <row r="21" spans="18:18" x14ac:dyDescent="0.35">
      <c r="R21" t="s">
        <v>1985</v>
      </c>
    </row>
  </sheetData>
  <mergeCells count="2">
    <mergeCell ref="A1:W1"/>
    <mergeCell ref="A2:W2"/>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918178-9E82-419D-B06A-FEF62DCDC7A4}">
  <sheetPr>
    <tabColor theme="4" tint="-0.499984740745262"/>
  </sheetPr>
  <dimension ref="A1:V114"/>
  <sheetViews>
    <sheetView showGridLines="0" showRowColHeaders="0" zoomScale="48" zoomScaleNormal="48" workbookViewId="0">
      <selection sqref="A1:V1"/>
    </sheetView>
  </sheetViews>
  <sheetFormatPr defaultColWidth="10.26953125" defaultRowHeight="14.5" x14ac:dyDescent="0.35"/>
  <cols>
    <col min="5" max="5" width="31" bestFit="1" customWidth="1"/>
    <col min="6" max="6" width="19.6328125" bestFit="1" customWidth="1"/>
    <col min="7" max="7" width="14.08984375" bestFit="1" customWidth="1"/>
    <col min="8" max="8" width="14.26953125" bestFit="1" customWidth="1"/>
    <col min="9" max="9" width="14.453125" bestFit="1" customWidth="1"/>
    <col min="11" max="11" width="26.6328125" bestFit="1" customWidth="1"/>
    <col min="12" max="12" width="19.6328125" bestFit="1" customWidth="1"/>
    <col min="13" max="13" width="14.08984375" bestFit="1" customWidth="1"/>
    <col min="14" max="14" width="14.26953125" bestFit="1" customWidth="1"/>
    <col min="15" max="15" width="14.453125" bestFit="1" customWidth="1"/>
    <col min="17" max="18" width="19.6328125" bestFit="1" customWidth="1"/>
    <col min="19" max="19" width="14.08984375" bestFit="1" customWidth="1"/>
    <col min="20" max="20" width="26.6328125" bestFit="1" customWidth="1"/>
    <col min="21" max="21" width="14.453125" bestFit="1" customWidth="1"/>
    <col min="22" max="100" width="19" bestFit="1" customWidth="1"/>
    <col min="101" max="101" width="10.7265625" bestFit="1" customWidth="1"/>
  </cols>
  <sheetData>
    <row r="1" spans="1:22" ht="26" x14ac:dyDescent="0.35">
      <c r="A1" s="18" t="s">
        <v>2006</v>
      </c>
      <c r="B1" s="18"/>
      <c r="C1" s="18"/>
      <c r="D1" s="18"/>
      <c r="E1" s="18"/>
      <c r="F1" s="18"/>
      <c r="G1" s="18"/>
      <c r="H1" s="18"/>
      <c r="I1" s="18"/>
      <c r="J1" s="18"/>
      <c r="K1" s="18"/>
      <c r="L1" s="18"/>
      <c r="M1" s="18"/>
      <c r="N1" s="18"/>
      <c r="O1" s="18"/>
      <c r="P1" s="18"/>
      <c r="Q1" s="18"/>
      <c r="R1" s="18"/>
      <c r="S1" s="18"/>
      <c r="T1" s="18"/>
      <c r="U1" s="18"/>
      <c r="V1" s="18"/>
    </row>
    <row r="2" spans="1:22" ht="26" x14ac:dyDescent="0.35">
      <c r="A2" s="18" t="s">
        <v>2003</v>
      </c>
      <c r="B2" s="18"/>
      <c r="C2" s="18"/>
      <c r="D2" s="18"/>
      <c r="E2" s="18"/>
      <c r="F2" s="18"/>
      <c r="G2" s="18"/>
      <c r="H2" s="18"/>
      <c r="I2" s="18"/>
      <c r="J2" s="18"/>
      <c r="K2" s="18"/>
      <c r="L2" s="18"/>
      <c r="M2" s="18"/>
      <c r="N2" s="18"/>
      <c r="O2" s="18"/>
      <c r="P2" s="18"/>
      <c r="Q2" s="18"/>
      <c r="R2" s="18"/>
      <c r="S2" s="18"/>
      <c r="T2" s="18"/>
      <c r="U2" s="18"/>
      <c r="V2" s="18"/>
    </row>
    <row r="10" spans="1:22" x14ac:dyDescent="0.35">
      <c r="E10" s="14" t="s">
        <v>1991</v>
      </c>
      <c r="F10" t="s">
        <v>1997</v>
      </c>
      <c r="G10" s="16" t="s">
        <v>1998</v>
      </c>
      <c r="H10" s="16" t="s">
        <v>1999</v>
      </c>
      <c r="I10" s="16" t="s">
        <v>2000</v>
      </c>
      <c r="K10" s="14" t="s">
        <v>1991</v>
      </c>
      <c r="L10" t="s">
        <v>1997</v>
      </c>
      <c r="M10" s="16" t="s">
        <v>1998</v>
      </c>
      <c r="N10" s="16" t="s">
        <v>1999</v>
      </c>
      <c r="O10" s="16" t="s">
        <v>2000</v>
      </c>
      <c r="Q10" s="14" t="s">
        <v>1991</v>
      </c>
      <c r="R10" t="s">
        <v>1997</v>
      </c>
      <c r="S10" s="16" t="s">
        <v>1998</v>
      </c>
      <c r="T10" s="16" t="s">
        <v>1999</v>
      </c>
      <c r="U10" s="16" t="s">
        <v>2000</v>
      </c>
    </row>
    <row r="11" spans="1:22" x14ac:dyDescent="0.35">
      <c r="E11" s="7" t="s">
        <v>39</v>
      </c>
      <c r="F11" s="19">
        <v>121</v>
      </c>
      <c r="G11" s="16">
        <v>150399</v>
      </c>
      <c r="H11" s="16">
        <v>171633.85123966943</v>
      </c>
      <c r="I11" s="16">
        <v>199848</v>
      </c>
      <c r="K11" s="7" t="s">
        <v>31</v>
      </c>
      <c r="L11" s="19">
        <v>237</v>
      </c>
      <c r="M11" s="16">
        <v>40752</v>
      </c>
      <c r="N11" s="16">
        <v>120776.15189873418</v>
      </c>
      <c r="O11" s="16">
        <v>258426</v>
      </c>
      <c r="Q11" s="7" t="s">
        <v>16</v>
      </c>
      <c r="R11" s="19">
        <v>518</v>
      </c>
      <c r="S11" s="16">
        <v>40124</v>
      </c>
      <c r="T11" s="16">
        <v>112314.17953667954</v>
      </c>
      <c r="U11" s="16">
        <v>258498</v>
      </c>
    </row>
    <row r="12" spans="1:22" x14ac:dyDescent="0.35">
      <c r="E12" s="7" t="s">
        <v>60</v>
      </c>
      <c r="F12" s="19">
        <v>110</v>
      </c>
      <c r="G12" s="16">
        <v>120321</v>
      </c>
      <c r="H12" s="16">
        <v>141067.76363636364</v>
      </c>
      <c r="I12" s="16">
        <v>159885</v>
      </c>
      <c r="K12" s="7" t="s">
        <v>35</v>
      </c>
      <c r="L12" s="19">
        <v>269</v>
      </c>
      <c r="M12" s="16">
        <v>40124</v>
      </c>
      <c r="N12" s="16">
        <v>103651.3717472119</v>
      </c>
      <c r="O12" s="16">
        <v>258498</v>
      </c>
      <c r="Q12" s="7" t="s">
        <v>27</v>
      </c>
      <c r="R12" s="19">
        <v>482</v>
      </c>
      <c r="S12" s="16">
        <v>40063</v>
      </c>
      <c r="T12" s="16">
        <v>114188.00829875519</v>
      </c>
      <c r="U12" s="16">
        <v>258081</v>
      </c>
    </row>
    <row r="13" spans="1:22" x14ac:dyDescent="0.35">
      <c r="E13" s="7" t="s">
        <v>13</v>
      </c>
      <c r="F13" s="19">
        <v>105</v>
      </c>
      <c r="G13" s="16">
        <v>180994</v>
      </c>
      <c r="H13" s="16">
        <v>222195.17142857143</v>
      </c>
      <c r="I13" s="16">
        <v>258498</v>
      </c>
      <c r="K13" s="7" t="s">
        <v>15</v>
      </c>
      <c r="L13" s="19">
        <v>229</v>
      </c>
      <c r="M13" s="16">
        <v>40316</v>
      </c>
      <c r="N13" s="16">
        <v>112490.20524017468</v>
      </c>
      <c r="O13" s="16">
        <v>256561</v>
      </c>
      <c r="Q13" s="7" t="s">
        <v>1995</v>
      </c>
      <c r="R13" s="19">
        <v>1000</v>
      </c>
      <c r="S13" s="16">
        <v>40063</v>
      </c>
      <c r="T13" s="16">
        <v>113217.36500000001</v>
      </c>
      <c r="U13" s="16">
        <v>258498</v>
      </c>
    </row>
    <row r="14" spans="1:22" x14ac:dyDescent="0.35">
      <c r="E14" s="7" t="s">
        <v>61</v>
      </c>
      <c r="F14" s="19">
        <v>98</v>
      </c>
      <c r="G14" s="16">
        <v>100099</v>
      </c>
      <c r="H14" s="16">
        <v>113275.68367346939</v>
      </c>
      <c r="I14" s="16">
        <v>129708</v>
      </c>
      <c r="K14" s="7" t="s">
        <v>43</v>
      </c>
      <c r="L14" s="19">
        <v>265</v>
      </c>
      <c r="M14" s="16">
        <v>40063</v>
      </c>
      <c r="N14" s="16">
        <v>116796.0037735849</v>
      </c>
      <c r="O14" s="16">
        <v>255230</v>
      </c>
    </row>
    <row r="15" spans="1:22" x14ac:dyDescent="0.35">
      <c r="E15" s="7" t="s">
        <v>41</v>
      </c>
      <c r="F15" s="19">
        <v>70</v>
      </c>
      <c r="G15" s="16">
        <v>70165</v>
      </c>
      <c r="H15" s="16">
        <v>86402.957142857136</v>
      </c>
      <c r="I15" s="16">
        <v>99697</v>
      </c>
      <c r="K15" s="7" t="s">
        <v>1995</v>
      </c>
      <c r="L15" s="19">
        <v>1000</v>
      </c>
      <c r="M15" s="16">
        <v>40063</v>
      </c>
      <c r="N15" s="16">
        <v>113217.36500000001</v>
      </c>
      <c r="O15" s="16">
        <v>258498</v>
      </c>
    </row>
    <row r="16" spans="1:22" x14ac:dyDescent="0.35">
      <c r="E16" s="7" t="s">
        <v>63</v>
      </c>
      <c r="F16" s="19">
        <v>53</v>
      </c>
      <c r="G16" s="16">
        <v>50685</v>
      </c>
      <c r="H16" s="16">
        <v>62647.471698113208</v>
      </c>
      <c r="I16" s="16">
        <v>74655</v>
      </c>
    </row>
    <row r="17" spans="5:21" x14ac:dyDescent="0.35">
      <c r="E17" s="7" t="s">
        <v>67</v>
      </c>
      <c r="F17" s="19">
        <v>51</v>
      </c>
      <c r="G17" s="16">
        <v>40752</v>
      </c>
      <c r="H17" s="16">
        <v>49950.666666666664</v>
      </c>
      <c r="I17" s="16">
        <v>58703</v>
      </c>
    </row>
    <row r="18" spans="5:21" x14ac:dyDescent="0.35">
      <c r="E18" s="7" t="s">
        <v>128</v>
      </c>
      <c r="F18" s="19">
        <v>21</v>
      </c>
      <c r="G18" s="16">
        <v>62605</v>
      </c>
      <c r="H18" s="16">
        <v>78928.952380952382</v>
      </c>
      <c r="I18" s="16">
        <v>97398</v>
      </c>
    </row>
    <row r="19" spans="5:21" x14ac:dyDescent="0.35">
      <c r="E19" s="7" t="s">
        <v>93</v>
      </c>
      <c r="F19" s="19">
        <v>21</v>
      </c>
      <c r="G19" s="16">
        <v>50994</v>
      </c>
      <c r="H19" s="16">
        <v>62281.619047619046</v>
      </c>
      <c r="I19" s="16">
        <v>73004</v>
      </c>
      <c r="K19" s="14" t="s">
        <v>1991</v>
      </c>
      <c r="L19" t="s">
        <v>1997</v>
      </c>
      <c r="M19" s="16" t="s">
        <v>1998</v>
      </c>
      <c r="N19" s="16" t="s">
        <v>1999</v>
      </c>
      <c r="O19" s="16" t="s">
        <v>2000</v>
      </c>
      <c r="Q19" s="14" t="s">
        <v>1991</v>
      </c>
      <c r="R19" t="s">
        <v>1997</v>
      </c>
      <c r="S19" s="16" t="s">
        <v>1998</v>
      </c>
      <c r="T19" s="16" t="s">
        <v>1999</v>
      </c>
      <c r="U19" s="16" t="s">
        <v>2000</v>
      </c>
    </row>
    <row r="20" spans="5:21" x14ac:dyDescent="0.35">
      <c r="E20" s="7" t="s">
        <v>55</v>
      </c>
      <c r="F20" s="19">
        <v>21</v>
      </c>
      <c r="G20" s="16">
        <v>61886</v>
      </c>
      <c r="H20" s="16">
        <v>80346.809523809527</v>
      </c>
      <c r="I20" s="16">
        <v>99557</v>
      </c>
      <c r="K20" s="7" t="s">
        <v>64</v>
      </c>
      <c r="L20" s="19">
        <v>96</v>
      </c>
      <c r="M20" s="16">
        <v>45049</v>
      </c>
      <c r="N20" s="16">
        <v>123146.94791666667</v>
      </c>
      <c r="O20" s="16">
        <v>258426</v>
      </c>
      <c r="Q20" s="7" t="s">
        <v>23</v>
      </c>
      <c r="R20" s="19">
        <v>404</v>
      </c>
      <c r="S20" s="16">
        <v>40063</v>
      </c>
      <c r="T20" s="16">
        <v>117627.97277227722</v>
      </c>
      <c r="U20" s="16">
        <v>257194</v>
      </c>
    </row>
    <row r="21" spans="5:21" x14ac:dyDescent="0.35">
      <c r="E21" s="7" t="s">
        <v>29</v>
      </c>
      <c r="F21" s="19">
        <v>20</v>
      </c>
      <c r="G21" s="16">
        <v>60017</v>
      </c>
      <c r="H21" s="16">
        <v>83564.399999999994</v>
      </c>
      <c r="I21" s="16">
        <v>98581</v>
      </c>
      <c r="K21" s="7" t="s">
        <v>30</v>
      </c>
      <c r="L21" s="19">
        <v>158</v>
      </c>
      <c r="M21" s="16">
        <v>60017</v>
      </c>
      <c r="N21" s="16">
        <v>109035.20886075949</v>
      </c>
      <c r="O21" s="16">
        <v>255431</v>
      </c>
      <c r="Q21" s="7" t="s">
        <v>46</v>
      </c>
      <c r="R21" s="19">
        <v>74</v>
      </c>
      <c r="S21" s="16">
        <v>41336</v>
      </c>
      <c r="T21" s="16">
        <v>109021.97297297297</v>
      </c>
      <c r="U21" s="16">
        <v>246619</v>
      </c>
    </row>
    <row r="22" spans="5:21" x14ac:dyDescent="0.35">
      <c r="E22" s="7" t="s">
        <v>96</v>
      </c>
      <c r="F22" s="19">
        <v>20</v>
      </c>
      <c r="G22" s="16">
        <v>78938</v>
      </c>
      <c r="H22" s="16">
        <v>101853.8</v>
      </c>
      <c r="I22" s="16">
        <v>116878</v>
      </c>
      <c r="K22" s="7" t="s">
        <v>14</v>
      </c>
      <c r="L22" s="19">
        <v>120</v>
      </c>
      <c r="M22" s="16">
        <v>41336</v>
      </c>
      <c r="N22" s="16">
        <v>122802.89166666666</v>
      </c>
      <c r="O22" s="16">
        <v>255369</v>
      </c>
      <c r="Q22" s="7" t="s">
        <v>17</v>
      </c>
      <c r="R22" s="19">
        <v>271</v>
      </c>
      <c r="S22" s="16">
        <v>40124</v>
      </c>
      <c r="T22" s="16">
        <v>109345.02214022141</v>
      </c>
      <c r="U22" s="16">
        <v>256420</v>
      </c>
    </row>
    <row r="23" spans="5:21" x14ac:dyDescent="0.35">
      <c r="E23" s="7" t="s">
        <v>85</v>
      </c>
      <c r="F23" s="19">
        <v>19</v>
      </c>
      <c r="G23" s="16">
        <v>60132</v>
      </c>
      <c r="H23" s="16">
        <v>77889.210526315786</v>
      </c>
      <c r="I23" s="16">
        <v>99091</v>
      </c>
      <c r="K23" s="7" t="s">
        <v>22</v>
      </c>
      <c r="L23" s="19">
        <v>125</v>
      </c>
      <c r="M23" s="16">
        <v>41728</v>
      </c>
      <c r="N23" s="16">
        <v>118058.44</v>
      </c>
      <c r="O23" s="16">
        <v>250953</v>
      </c>
      <c r="Q23" s="7" t="s">
        <v>50</v>
      </c>
      <c r="R23" s="19">
        <v>251</v>
      </c>
      <c r="S23" s="16">
        <v>40316</v>
      </c>
      <c r="T23" s="16">
        <v>111536.00398406375</v>
      </c>
      <c r="U23" s="16">
        <v>258498</v>
      </c>
    </row>
    <row r="24" spans="5:21" x14ac:dyDescent="0.35">
      <c r="E24" s="7" t="s">
        <v>82</v>
      </c>
      <c r="F24" s="19">
        <v>19</v>
      </c>
      <c r="G24" s="16">
        <v>41728</v>
      </c>
      <c r="H24" s="16">
        <v>49559.789473684214</v>
      </c>
      <c r="I24" s="16">
        <v>59067</v>
      </c>
      <c r="K24" s="7" t="s">
        <v>26</v>
      </c>
      <c r="L24" s="19">
        <v>241</v>
      </c>
      <c r="M24" s="16">
        <v>40063</v>
      </c>
      <c r="N24" s="16">
        <v>97790.452282157683</v>
      </c>
      <c r="O24" s="16">
        <v>256561</v>
      </c>
      <c r="Q24" s="7" t="s">
        <v>1995</v>
      </c>
      <c r="R24" s="19">
        <v>1000</v>
      </c>
      <c r="S24" s="16">
        <v>40063</v>
      </c>
      <c r="T24" s="16">
        <v>113217.36500000001</v>
      </c>
      <c r="U24" s="16">
        <v>258498</v>
      </c>
    </row>
    <row r="25" spans="5:21" x14ac:dyDescent="0.35">
      <c r="E25" s="7" t="s">
        <v>25</v>
      </c>
      <c r="F25" s="19">
        <v>18</v>
      </c>
      <c r="G25" s="16">
        <v>64462</v>
      </c>
      <c r="H25" s="16">
        <v>84698.666666666672</v>
      </c>
      <c r="I25" s="16">
        <v>99575</v>
      </c>
      <c r="K25" s="7" t="s">
        <v>42</v>
      </c>
      <c r="L25" s="19">
        <v>120</v>
      </c>
      <c r="M25" s="16">
        <v>40752</v>
      </c>
      <c r="N25" s="16">
        <v>129663.03333333334</v>
      </c>
      <c r="O25" s="16">
        <v>257194</v>
      </c>
    </row>
    <row r="26" spans="5:21" x14ac:dyDescent="0.35">
      <c r="E26" s="7" t="s">
        <v>70</v>
      </c>
      <c r="F26" s="19">
        <v>18</v>
      </c>
      <c r="G26" s="16">
        <v>60985</v>
      </c>
      <c r="H26" s="16">
        <v>80092.555555555562</v>
      </c>
      <c r="I26" s="16">
        <v>96566</v>
      </c>
      <c r="K26" s="7" t="s">
        <v>49</v>
      </c>
      <c r="L26" s="19">
        <v>140</v>
      </c>
      <c r="M26" s="16">
        <v>41429</v>
      </c>
      <c r="N26" s="16">
        <v>111049.85714285714</v>
      </c>
      <c r="O26" s="16">
        <v>258498</v>
      </c>
      <c r="Q26" s="14" t="s">
        <v>1989</v>
      </c>
      <c r="R26" t="s">
        <v>2004</v>
      </c>
    </row>
    <row r="27" spans="5:21" x14ac:dyDescent="0.35">
      <c r="E27" s="7" t="s">
        <v>54</v>
      </c>
      <c r="F27" s="19">
        <v>17</v>
      </c>
      <c r="G27" s="16">
        <v>63411</v>
      </c>
      <c r="H27" s="16">
        <v>79773.823529411762</v>
      </c>
      <c r="I27" s="16">
        <v>99975</v>
      </c>
      <c r="K27" s="7" t="s">
        <v>1995</v>
      </c>
      <c r="L27" s="19">
        <v>1000</v>
      </c>
      <c r="M27" s="16">
        <v>40063</v>
      </c>
      <c r="N27" s="16">
        <v>113217.36500000001</v>
      </c>
      <c r="O27" s="16">
        <v>258498</v>
      </c>
    </row>
    <row r="28" spans="5:21" x14ac:dyDescent="0.35">
      <c r="E28" s="7" t="s">
        <v>76</v>
      </c>
      <c r="F28" s="19">
        <v>17</v>
      </c>
      <c r="G28" s="16">
        <v>70980</v>
      </c>
      <c r="H28" s="16">
        <v>85035.352941176476</v>
      </c>
      <c r="I28" s="16">
        <v>95998</v>
      </c>
      <c r="Q28" s="14" t="s">
        <v>1</v>
      </c>
      <c r="R28" s="14" t="s">
        <v>2</v>
      </c>
      <c r="S28" s="14" t="s">
        <v>3</v>
      </c>
      <c r="T28" s="14" t="s">
        <v>4</v>
      </c>
    </row>
    <row r="29" spans="5:21" x14ac:dyDescent="0.35">
      <c r="E29" s="7" t="s">
        <v>21</v>
      </c>
      <c r="F29" s="19">
        <v>16</v>
      </c>
      <c r="G29" s="16">
        <v>50548</v>
      </c>
      <c r="H29" s="16">
        <v>61760.375</v>
      </c>
      <c r="I29" s="16">
        <v>73854</v>
      </c>
      <c r="Q29" t="s">
        <v>1950</v>
      </c>
      <c r="R29" t="s">
        <v>13</v>
      </c>
      <c r="S29" t="s">
        <v>26</v>
      </c>
      <c r="T29" t="s">
        <v>43</v>
      </c>
    </row>
    <row r="30" spans="5:21" x14ac:dyDescent="0.35">
      <c r="E30" s="7" t="s">
        <v>37</v>
      </c>
      <c r="F30" s="19">
        <v>15</v>
      </c>
      <c r="G30" s="16">
        <v>62335</v>
      </c>
      <c r="H30" s="16">
        <v>86961.333333333328</v>
      </c>
      <c r="I30" s="16">
        <v>99774</v>
      </c>
      <c r="Q30" t="s">
        <v>1572</v>
      </c>
      <c r="R30" t="s">
        <v>39</v>
      </c>
      <c r="S30" t="s">
        <v>49</v>
      </c>
      <c r="T30" t="s">
        <v>15</v>
      </c>
    </row>
    <row r="31" spans="5:21" x14ac:dyDescent="0.35">
      <c r="E31" s="7" t="s">
        <v>97</v>
      </c>
      <c r="F31" s="19">
        <v>15</v>
      </c>
      <c r="G31" s="16">
        <v>63318</v>
      </c>
      <c r="H31" s="16">
        <v>79852.666666666672</v>
      </c>
      <c r="I31" s="16">
        <v>96548</v>
      </c>
      <c r="Q31" t="s">
        <v>900</v>
      </c>
      <c r="R31" t="s">
        <v>39</v>
      </c>
      <c r="S31" t="s">
        <v>14</v>
      </c>
      <c r="T31" t="s">
        <v>43</v>
      </c>
    </row>
    <row r="32" spans="5:21" x14ac:dyDescent="0.35">
      <c r="E32" s="7" t="s">
        <v>75</v>
      </c>
      <c r="F32" s="19">
        <v>15</v>
      </c>
      <c r="G32" s="16">
        <v>40316</v>
      </c>
      <c r="H32" s="16">
        <v>48787.933333333334</v>
      </c>
      <c r="I32" s="16">
        <v>59888</v>
      </c>
      <c r="Q32" t="s">
        <v>1183</v>
      </c>
      <c r="R32" t="s">
        <v>41</v>
      </c>
      <c r="S32" t="s">
        <v>14</v>
      </c>
      <c r="T32" t="s">
        <v>31</v>
      </c>
    </row>
    <row r="33" spans="5:20" x14ac:dyDescent="0.35">
      <c r="E33" s="7" t="s">
        <v>83</v>
      </c>
      <c r="F33" s="19">
        <v>15</v>
      </c>
      <c r="G33" s="16">
        <v>76272</v>
      </c>
      <c r="H33" s="16">
        <v>99626.133333333331</v>
      </c>
      <c r="I33" s="16">
        <v>124827</v>
      </c>
      <c r="Q33" t="s">
        <v>1911</v>
      </c>
      <c r="R33" t="s">
        <v>39</v>
      </c>
      <c r="S33" t="s">
        <v>22</v>
      </c>
      <c r="T33" t="s">
        <v>35</v>
      </c>
    </row>
    <row r="34" spans="5:20" x14ac:dyDescent="0.35">
      <c r="E34" s="7" t="s">
        <v>87</v>
      </c>
      <c r="F34" s="19">
        <v>15</v>
      </c>
      <c r="G34" s="16">
        <v>62174</v>
      </c>
      <c r="H34" s="16">
        <v>78163.266666666663</v>
      </c>
      <c r="I34" s="16">
        <v>97807</v>
      </c>
      <c r="Q34" t="s">
        <v>382</v>
      </c>
      <c r="R34" t="s">
        <v>82</v>
      </c>
      <c r="S34" t="s">
        <v>22</v>
      </c>
      <c r="T34" t="s">
        <v>43</v>
      </c>
    </row>
    <row r="35" spans="5:20" x14ac:dyDescent="0.35">
      <c r="E35" s="7" t="s">
        <v>57</v>
      </c>
      <c r="F35" s="19">
        <v>12</v>
      </c>
      <c r="G35" s="16">
        <v>60055</v>
      </c>
      <c r="H35" s="16">
        <v>74550.833333333328</v>
      </c>
      <c r="I35" s="16">
        <v>96757</v>
      </c>
      <c r="Q35" t="s">
        <v>1210</v>
      </c>
      <c r="R35" t="s">
        <v>97</v>
      </c>
      <c r="S35" t="s">
        <v>26</v>
      </c>
      <c r="T35" t="s">
        <v>31</v>
      </c>
    </row>
    <row r="36" spans="5:20" x14ac:dyDescent="0.35">
      <c r="E36" s="7" t="s">
        <v>68</v>
      </c>
      <c r="F36" s="19">
        <v>12</v>
      </c>
      <c r="G36" s="16">
        <v>77442</v>
      </c>
      <c r="H36" s="16">
        <v>101135.25</v>
      </c>
      <c r="I36" s="16">
        <v>123588</v>
      </c>
      <c r="Q36" t="s">
        <v>1589</v>
      </c>
      <c r="R36" t="s">
        <v>39</v>
      </c>
      <c r="S36" t="s">
        <v>30</v>
      </c>
      <c r="T36" t="s">
        <v>43</v>
      </c>
    </row>
    <row r="37" spans="5:20" x14ac:dyDescent="0.35">
      <c r="E37" s="7" t="s">
        <v>90</v>
      </c>
      <c r="F37" s="19">
        <v>12</v>
      </c>
      <c r="G37" s="16">
        <v>66819</v>
      </c>
      <c r="H37" s="16">
        <v>81496.833333333328</v>
      </c>
      <c r="I37" s="16">
        <v>96567</v>
      </c>
      <c r="Q37" t="s">
        <v>1711</v>
      </c>
      <c r="R37" t="s">
        <v>60</v>
      </c>
      <c r="S37" t="s">
        <v>14</v>
      </c>
      <c r="T37" t="s">
        <v>43</v>
      </c>
    </row>
    <row r="38" spans="5:20" x14ac:dyDescent="0.35">
      <c r="E38" s="7" t="s">
        <v>72</v>
      </c>
      <c r="F38" s="19">
        <v>11</v>
      </c>
      <c r="G38" s="16">
        <v>40063</v>
      </c>
      <c r="H38" s="16">
        <v>48024.454545454544</v>
      </c>
      <c r="I38" s="16">
        <v>57446</v>
      </c>
      <c r="Q38" t="s">
        <v>1952</v>
      </c>
      <c r="R38" t="s">
        <v>61</v>
      </c>
      <c r="S38" t="s">
        <v>42</v>
      </c>
      <c r="T38" t="s">
        <v>43</v>
      </c>
    </row>
    <row r="39" spans="5:20" x14ac:dyDescent="0.35">
      <c r="E39" s="7" t="s">
        <v>81</v>
      </c>
      <c r="F39" s="19">
        <v>10</v>
      </c>
      <c r="G39" s="16">
        <v>64417</v>
      </c>
      <c r="H39" s="16">
        <v>82329.2</v>
      </c>
      <c r="I39" s="16">
        <v>95963</v>
      </c>
      <c r="Q39" t="s">
        <v>1477</v>
      </c>
      <c r="R39" t="s">
        <v>93</v>
      </c>
      <c r="S39" t="s">
        <v>49</v>
      </c>
      <c r="T39" t="s">
        <v>35</v>
      </c>
    </row>
    <row r="40" spans="5:20" x14ac:dyDescent="0.35">
      <c r="E40" s="7" t="s">
        <v>88</v>
      </c>
      <c r="F40" s="19">
        <v>10</v>
      </c>
      <c r="G40" s="16">
        <v>61310</v>
      </c>
      <c r="H40" s="16">
        <v>75908.399999999994</v>
      </c>
      <c r="I40" s="16">
        <v>92321</v>
      </c>
      <c r="Q40" t="s">
        <v>1587</v>
      </c>
      <c r="R40" t="s">
        <v>34</v>
      </c>
      <c r="S40" t="s">
        <v>26</v>
      </c>
      <c r="T40" t="s">
        <v>15</v>
      </c>
    </row>
    <row r="41" spans="5:20" x14ac:dyDescent="0.35">
      <c r="E41" s="7" t="s">
        <v>48</v>
      </c>
      <c r="F41" s="19">
        <v>9</v>
      </c>
      <c r="G41" s="16">
        <v>71677</v>
      </c>
      <c r="H41" s="16">
        <v>84808.222222222219</v>
      </c>
      <c r="I41" s="16">
        <v>96719</v>
      </c>
      <c r="Q41" t="s">
        <v>834</v>
      </c>
      <c r="R41" t="s">
        <v>82</v>
      </c>
      <c r="S41" t="s">
        <v>22</v>
      </c>
      <c r="T41" t="s">
        <v>35</v>
      </c>
    </row>
    <row r="42" spans="5:20" x14ac:dyDescent="0.35">
      <c r="E42" s="7" t="s">
        <v>58</v>
      </c>
      <c r="F42" s="19">
        <v>7</v>
      </c>
      <c r="G42" s="16">
        <v>78237</v>
      </c>
      <c r="H42" s="16">
        <v>95106.857142857145</v>
      </c>
      <c r="I42" s="16">
        <v>115854</v>
      </c>
      <c r="Q42" t="s">
        <v>1570</v>
      </c>
      <c r="R42" t="s">
        <v>61</v>
      </c>
      <c r="S42" t="s">
        <v>42</v>
      </c>
      <c r="T42" t="s">
        <v>35</v>
      </c>
    </row>
    <row r="43" spans="5:20" x14ac:dyDescent="0.35">
      <c r="E43" s="7" t="s">
        <v>34</v>
      </c>
      <c r="F43" s="19">
        <v>7</v>
      </c>
      <c r="G43" s="16">
        <v>61944</v>
      </c>
      <c r="H43" s="16">
        <v>74171.71428571429</v>
      </c>
      <c r="I43" s="16">
        <v>97537</v>
      </c>
      <c r="Q43" t="s">
        <v>1509</v>
      </c>
      <c r="R43" t="s">
        <v>60</v>
      </c>
      <c r="S43" t="s">
        <v>49</v>
      </c>
      <c r="T43" t="s">
        <v>35</v>
      </c>
    </row>
    <row r="44" spans="5:20" x14ac:dyDescent="0.35">
      <c r="E44" s="7" t="s">
        <v>1995</v>
      </c>
      <c r="F44" s="19">
        <v>1000</v>
      </c>
      <c r="G44" s="16">
        <v>40063</v>
      </c>
      <c r="H44" s="16">
        <v>113217.36500000001</v>
      </c>
      <c r="I44" s="16">
        <v>258498</v>
      </c>
      <c r="Q44" t="s">
        <v>1809</v>
      </c>
      <c r="R44" t="s">
        <v>61</v>
      </c>
      <c r="S44" t="s">
        <v>49</v>
      </c>
      <c r="T44" t="s">
        <v>15</v>
      </c>
    </row>
    <row r="45" spans="5:20" x14ac:dyDescent="0.35">
      <c r="Q45" t="s">
        <v>578</v>
      </c>
      <c r="R45" t="s">
        <v>63</v>
      </c>
      <c r="S45" t="s">
        <v>64</v>
      </c>
      <c r="T45" t="s">
        <v>43</v>
      </c>
    </row>
    <row r="46" spans="5:20" x14ac:dyDescent="0.35">
      <c r="Q46" t="s">
        <v>1918</v>
      </c>
      <c r="R46" t="s">
        <v>63</v>
      </c>
      <c r="S46" t="s">
        <v>64</v>
      </c>
      <c r="T46" t="s">
        <v>31</v>
      </c>
    </row>
    <row r="47" spans="5:20" x14ac:dyDescent="0.35">
      <c r="Q47" t="s">
        <v>1775</v>
      </c>
      <c r="R47" t="s">
        <v>96</v>
      </c>
      <c r="S47" t="s">
        <v>30</v>
      </c>
      <c r="T47" t="s">
        <v>15</v>
      </c>
    </row>
    <row r="48" spans="5:20" x14ac:dyDescent="0.35">
      <c r="Q48" t="s">
        <v>1579</v>
      </c>
      <c r="R48" t="s">
        <v>88</v>
      </c>
      <c r="S48" t="s">
        <v>26</v>
      </c>
      <c r="T48" t="s">
        <v>15</v>
      </c>
    </row>
    <row r="49" spans="17:20" x14ac:dyDescent="0.35">
      <c r="Q49" t="s">
        <v>1064</v>
      </c>
      <c r="R49" t="s">
        <v>13</v>
      </c>
      <c r="S49" t="s">
        <v>30</v>
      </c>
      <c r="T49" t="s">
        <v>35</v>
      </c>
    </row>
    <row r="50" spans="17:20" x14ac:dyDescent="0.35">
      <c r="Q50" t="s">
        <v>1537</v>
      </c>
      <c r="R50" t="s">
        <v>75</v>
      </c>
      <c r="S50" t="s">
        <v>26</v>
      </c>
      <c r="T50" t="s">
        <v>31</v>
      </c>
    </row>
    <row r="51" spans="17:20" x14ac:dyDescent="0.35">
      <c r="Q51" t="s">
        <v>410</v>
      </c>
      <c r="R51" t="s">
        <v>60</v>
      </c>
      <c r="S51" t="s">
        <v>26</v>
      </c>
      <c r="T51" t="s">
        <v>15</v>
      </c>
    </row>
    <row r="52" spans="17:20" x14ac:dyDescent="0.35">
      <c r="Q52" t="s">
        <v>543</v>
      </c>
      <c r="R52" t="s">
        <v>39</v>
      </c>
      <c r="S52" t="s">
        <v>30</v>
      </c>
      <c r="T52" t="s">
        <v>15</v>
      </c>
    </row>
    <row r="53" spans="17:20" x14ac:dyDescent="0.35">
      <c r="Q53" t="s">
        <v>514</v>
      </c>
      <c r="R53" t="s">
        <v>21</v>
      </c>
      <c r="S53" t="s">
        <v>22</v>
      </c>
      <c r="T53" t="s">
        <v>43</v>
      </c>
    </row>
    <row r="54" spans="17:20" x14ac:dyDescent="0.35">
      <c r="Q54" t="s">
        <v>793</v>
      </c>
      <c r="R54" t="s">
        <v>60</v>
      </c>
      <c r="S54" t="s">
        <v>64</v>
      </c>
      <c r="T54" t="s">
        <v>31</v>
      </c>
    </row>
    <row r="55" spans="17:20" x14ac:dyDescent="0.35">
      <c r="Q55" t="s">
        <v>620</v>
      </c>
      <c r="R55" t="s">
        <v>60</v>
      </c>
      <c r="S55" t="s">
        <v>26</v>
      </c>
      <c r="T55" t="s">
        <v>35</v>
      </c>
    </row>
    <row r="56" spans="17:20" x14ac:dyDescent="0.35">
      <c r="Q56" t="s">
        <v>1132</v>
      </c>
      <c r="R56" t="s">
        <v>55</v>
      </c>
      <c r="S56" t="s">
        <v>26</v>
      </c>
      <c r="T56" t="s">
        <v>15</v>
      </c>
    </row>
    <row r="57" spans="17:20" x14ac:dyDescent="0.35">
      <c r="Q57" t="s">
        <v>1008</v>
      </c>
      <c r="R57" t="s">
        <v>41</v>
      </c>
      <c r="S57" t="s">
        <v>42</v>
      </c>
      <c r="T57" t="s">
        <v>31</v>
      </c>
    </row>
    <row r="58" spans="17:20" x14ac:dyDescent="0.35">
      <c r="Q58" t="s">
        <v>1557</v>
      </c>
      <c r="R58" t="s">
        <v>87</v>
      </c>
      <c r="S58" t="s">
        <v>26</v>
      </c>
      <c r="T58" t="s">
        <v>31</v>
      </c>
    </row>
    <row r="59" spans="17:20" x14ac:dyDescent="0.35">
      <c r="Q59" t="s">
        <v>935</v>
      </c>
      <c r="R59" t="s">
        <v>39</v>
      </c>
      <c r="S59" t="s">
        <v>64</v>
      </c>
      <c r="T59" t="s">
        <v>35</v>
      </c>
    </row>
    <row r="60" spans="17:20" x14ac:dyDescent="0.35">
      <c r="Q60" t="s">
        <v>729</v>
      </c>
      <c r="R60" t="s">
        <v>13</v>
      </c>
      <c r="S60" t="s">
        <v>42</v>
      </c>
      <c r="T60" t="s">
        <v>31</v>
      </c>
    </row>
    <row r="61" spans="17:20" x14ac:dyDescent="0.35">
      <c r="Q61" t="s">
        <v>1644</v>
      </c>
      <c r="R61" t="s">
        <v>58</v>
      </c>
      <c r="S61" t="s">
        <v>30</v>
      </c>
      <c r="T61" t="s">
        <v>35</v>
      </c>
    </row>
    <row r="62" spans="17:20" x14ac:dyDescent="0.35">
      <c r="Q62" t="s">
        <v>1403</v>
      </c>
      <c r="R62" t="s">
        <v>68</v>
      </c>
      <c r="S62" t="s">
        <v>30</v>
      </c>
      <c r="T62" t="s">
        <v>31</v>
      </c>
    </row>
    <row r="63" spans="17:20" x14ac:dyDescent="0.35">
      <c r="Q63" t="s">
        <v>1069</v>
      </c>
      <c r="R63" t="s">
        <v>29</v>
      </c>
      <c r="S63" t="s">
        <v>30</v>
      </c>
      <c r="T63" t="s">
        <v>15</v>
      </c>
    </row>
    <row r="64" spans="17:20" x14ac:dyDescent="0.35">
      <c r="Q64" t="s">
        <v>1559</v>
      </c>
      <c r="R64" t="s">
        <v>85</v>
      </c>
      <c r="S64" t="s">
        <v>30</v>
      </c>
      <c r="T64" t="s">
        <v>43</v>
      </c>
    </row>
    <row r="65" spans="17:20" x14ac:dyDescent="0.35">
      <c r="Q65" t="s">
        <v>555</v>
      </c>
      <c r="R65" t="s">
        <v>61</v>
      </c>
      <c r="S65" t="s">
        <v>42</v>
      </c>
      <c r="T65" t="s">
        <v>15</v>
      </c>
    </row>
    <row r="66" spans="17:20" x14ac:dyDescent="0.35">
      <c r="Q66" t="s">
        <v>799</v>
      </c>
      <c r="R66" t="s">
        <v>39</v>
      </c>
      <c r="S66" t="s">
        <v>30</v>
      </c>
      <c r="T66" t="s">
        <v>15</v>
      </c>
    </row>
    <row r="67" spans="17:20" x14ac:dyDescent="0.35">
      <c r="Q67" t="s">
        <v>1094</v>
      </c>
      <c r="R67" t="s">
        <v>60</v>
      </c>
      <c r="S67" t="s">
        <v>42</v>
      </c>
      <c r="T67" t="s">
        <v>15</v>
      </c>
    </row>
    <row r="68" spans="17:20" x14ac:dyDescent="0.35">
      <c r="Q68" t="s">
        <v>1828</v>
      </c>
      <c r="R68" t="s">
        <v>34</v>
      </c>
      <c r="S68" t="s">
        <v>26</v>
      </c>
      <c r="T68" t="s">
        <v>35</v>
      </c>
    </row>
    <row r="69" spans="17:20" x14ac:dyDescent="0.35">
      <c r="Q69" t="s">
        <v>962</v>
      </c>
      <c r="R69" t="s">
        <v>41</v>
      </c>
      <c r="S69" t="s">
        <v>64</v>
      </c>
      <c r="T69" t="s">
        <v>15</v>
      </c>
    </row>
    <row r="70" spans="17:20" x14ac:dyDescent="0.35">
      <c r="Q70" t="s">
        <v>1686</v>
      </c>
      <c r="R70" t="s">
        <v>60</v>
      </c>
      <c r="S70" t="s">
        <v>42</v>
      </c>
      <c r="T70" t="s">
        <v>35</v>
      </c>
    </row>
    <row r="71" spans="17:20" x14ac:dyDescent="0.35">
      <c r="Q71" t="s">
        <v>1720</v>
      </c>
      <c r="R71" t="s">
        <v>97</v>
      </c>
      <c r="S71" t="s">
        <v>26</v>
      </c>
      <c r="T71" t="s">
        <v>35</v>
      </c>
    </row>
    <row r="72" spans="17:20" x14ac:dyDescent="0.35">
      <c r="Q72" t="s">
        <v>1814</v>
      </c>
      <c r="R72" t="s">
        <v>82</v>
      </c>
      <c r="S72" t="s">
        <v>22</v>
      </c>
      <c r="T72" t="s">
        <v>43</v>
      </c>
    </row>
    <row r="73" spans="17:20" x14ac:dyDescent="0.35">
      <c r="Q73" t="s">
        <v>775</v>
      </c>
      <c r="R73" t="s">
        <v>96</v>
      </c>
      <c r="S73" t="s">
        <v>30</v>
      </c>
      <c r="T73" t="s">
        <v>31</v>
      </c>
    </row>
    <row r="74" spans="17:20" x14ac:dyDescent="0.35">
      <c r="Q74" t="s">
        <v>1532</v>
      </c>
      <c r="R74" t="s">
        <v>82</v>
      </c>
      <c r="S74" t="s">
        <v>22</v>
      </c>
      <c r="T74" t="s">
        <v>35</v>
      </c>
    </row>
    <row r="75" spans="17:20" x14ac:dyDescent="0.35">
      <c r="Q75" t="s">
        <v>1170</v>
      </c>
      <c r="R75" t="s">
        <v>61</v>
      </c>
      <c r="S75" t="s">
        <v>14</v>
      </c>
      <c r="T75" t="s">
        <v>15</v>
      </c>
    </row>
    <row r="76" spans="17:20" x14ac:dyDescent="0.35">
      <c r="Q76" t="s">
        <v>1966</v>
      </c>
      <c r="R76" t="s">
        <v>76</v>
      </c>
      <c r="S76" t="s">
        <v>22</v>
      </c>
      <c r="T76" t="s">
        <v>15</v>
      </c>
    </row>
    <row r="77" spans="17:20" x14ac:dyDescent="0.35">
      <c r="Q77" t="s">
        <v>1361</v>
      </c>
      <c r="R77" t="s">
        <v>39</v>
      </c>
      <c r="S77" t="s">
        <v>42</v>
      </c>
      <c r="T77" t="s">
        <v>15</v>
      </c>
    </row>
    <row r="78" spans="17:20" x14ac:dyDescent="0.35">
      <c r="Q78" t="s">
        <v>1975</v>
      </c>
      <c r="R78" t="s">
        <v>67</v>
      </c>
      <c r="S78" t="s">
        <v>14</v>
      </c>
      <c r="T78" t="s">
        <v>43</v>
      </c>
    </row>
    <row r="79" spans="17:20" x14ac:dyDescent="0.35">
      <c r="Q79" t="s">
        <v>883</v>
      </c>
      <c r="R79" t="s">
        <v>67</v>
      </c>
      <c r="S79" t="s">
        <v>42</v>
      </c>
      <c r="T79" t="s">
        <v>15</v>
      </c>
    </row>
    <row r="80" spans="17:20" x14ac:dyDescent="0.35">
      <c r="Q80" t="s">
        <v>1444</v>
      </c>
      <c r="R80" t="s">
        <v>63</v>
      </c>
      <c r="S80" t="s">
        <v>49</v>
      </c>
      <c r="T80" t="s">
        <v>43</v>
      </c>
    </row>
    <row r="81" spans="17:20" x14ac:dyDescent="0.35">
      <c r="Q81" t="s">
        <v>418</v>
      </c>
      <c r="R81" t="s">
        <v>67</v>
      </c>
      <c r="S81" t="s">
        <v>14</v>
      </c>
      <c r="T81" t="s">
        <v>35</v>
      </c>
    </row>
    <row r="82" spans="17:20" x14ac:dyDescent="0.35">
      <c r="Q82" t="s">
        <v>1048</v>
      </c>
      <c r="R82" t="s">
        <v>60</v>
      </c>
      <c r="S82" t="s">
        <v>14</v>
      </c>
      <c r="T82" t="s">
        <v>15</v>
      </c>
    </row>
    <row r="83" spans="17:20" x14ac:dyDescent="0.35">
      <c r="Q83" t="s">
        <v>1826</v>
      </c>
      <c r="R83" t="s">
        <v>93</v>
      </c>
      <c r="S83" t="s">
        <v>49</v>
      </c>
      <c r="T83" t="s">
        <v>15</v>
      </c>
    </row>
    <row r="84" spans="17:20" x14ac:dyDescent="0.35">
      <c r="Q84" t="s">
        <v>1390</v>
      </c>
      <c r="R84" t="s">
        <v>39</v>
      </c>
      <c r="S84" t="s">
        <v>42</v>
      </c>
      <c r="T84" t="s">
        <v>35</v>
      </c>
    </row>
    <row r="85" spans="17:20" x14ac:dyDescent="0.35">
      <c r="Q85" t="s">
        <v>895</v>
      </c>
      <c r="R85" t="s">
        <v>90</v>
      </c>
      <c r="S85" t="s">
        <v>26</v>
      </c>
      <c r="T85" t="s">
        <v>31</v>
      </c>
    </row>
    <row r="86" spans="17:20" x14ac:dyDescent="0.35">
      <c r="Q86" t="s">
        <v>1318</v>
      </c>
      <c r="R86" t="s">
        <v>60</v>
      </c>
      <c r="S86" t="s">
        <v>14</v>
      </c>
      <c r="T86" t="s">
        <v>43</v>
      </c>
    </row>
    <row r="87" spans="17:20" x14ac:dyDescent="0.35">
      <c r="Q87" t="s">
        <v>1342</v>
      </c>
      <c r="R87" t="s">
        <v>39</v>
      </c>
      <c r="S87" t="s">
        <v>26</v>
      </c>
      <c r="T87" t="s">
        <v>35</v>
      </c>
    </row>
    <row r="88" spans="17:20" x14ac:dyDescent="0.35">
      <c r="Q88" t="s">
        <v>1469</v>
      </c>
      <c r="R88" t="s">
        <v>83</v>
      </c>
      <c r="S88" t="s">
        <v>30</v>
      </c>
      <c r="T88" t="s">
        <v>31</v>
      </c>
    </row>
    <row r="89" spans="17:20" x14ac:dyDescent="0.35">
      <c r="Q89" t="s">
        <v>529</v>
      </c>
      <c r="R89" t="s">
        <v>57</v>
      </c>
      <c r="S89" t="s">
        <v>30</v>
      </c>
      <c r="T89" t="s">
        <v>15</v>
      </c>
    </row>
    <row r="90" spans="17:20" x14ac:dyDescent="0.35">
      <c r="Q90" t="s">
        <v>528</v>
      </c>
      <c r="R90" t="s">
        <v>72</v>
      </c>
      <c r="S90" t="s">
        <v>26</v>
      </c>
      <c r="T90" t="s">
        <v>35</v>
      </c>
    </row>
    <row r="91" spans="17:20" x14ac:dyDescent="0.35">
      <c r="Q91" t="s">
        <v>507</v>
      </c>
      <c r="R91" t="s">
        <v>41</v>
      </c>
      <c r="S91" t="s">
        <v>64</v>
      </c>
      <c r="T91" t="s">
        <v>35</v>
      </c>
    </row>
    <row r="92" spans="17:20" x14ac:dyDescent="0.35">
      <c r="Q92" t="s">
        <v>1140</v>
      </c>
      <c r="R92" t="s">
        <v>82</v>
      </c>
      <c r="S92" t="s">
        <v>22</v>
      </c>
      <c r="T92" t="s">
        <v>15</v>
      </c>
    </row>
    <row r="93" spans="17:20" x14ac:dyDescent="0.35">
      <c r="Q93" t="s">
        <v>1368</v>
      </c>
      <c r="R93" t="s">
        <v>29</v>
      </c>
      <c r="S93" t="s">
        <v>30</v>
      </c>
      <c r="T93" t="s">
        <v>43</v>
      </c>
    </row>
    <row r="94" spans="17:20" x14ac:dyDescent="0.35">
      <c r="Q94" t="s">
        <v>1233</v>
      </c>
      <c r="R94" t="s">
        <v>63</v>
      </c>
      <c r="S94" t="s">
        <v>42</v>
      </c>
      <c r="T94" t="s">
        <v>35</v>
      </c>
    </row>
    <row r="95" spans="17:20" x14ac:dyDescent="0.35">
      <c r="Q95" t="s">
        <v>471</v>
      </c>
      <c r="R95" t="s">
        <v>76</v>
      </c>
      <c r="S95" t="s">
        <v>22</v>
      </c>
      <c r="T95" t="s">
        <v>43</v>
      </c>
    </row>
    <row r="96" spans="17:20" x14ac:dyDescent="0.35">
      <c r="Q96" t="s">
        <v>1438</v>
      </c>
      <c r="R96" t="s">
        <v>54</v>
      </c>
      <c r="S96" t="s">
        <v>26</v>
      </c>
      <c r="T96" t="s">
        <v>31</v>
      </c>
    </row>
    <row r="97" spans="17:20" x14ac:dyDescent="0.35">
      <c r="Q97" t="s">
        <v>790</v>
      </c>
      <c r="R97" t="s">
        <v>41</v>
      </c>
      <c r="S97" t="s">
        <v>42</v>
      </c>
      <c r="T97" t="s">
        <v>15</v>
      </c>
    </row>
    <row r="98" spans="17:20" x14ac:dyDescent="0.35">
      <c r="Q98" t="s">
        <v>1640</v>
      </c>
      <c r="R98" t="s">
        <v>63</v>
      </c>
      <c r="S98" t="s">
        <v>49</v>
      </c>
      <c r="T98" t="s">
        <v>31</v>
      </c>
    </row>
    <row r="99" spans="17:20" x14ac:dyDescent="0.35">
      <c r="Q99" t="s">
        <v>1508</v>
      </c>
      <c r="R99" t="s">
        <v>39</v>
      </c>
      <c r="S99" t="s">
        <v>14</v>
      </c>
      <c r="T99" t="s">
        <v>15</v>
      </c>
    </row>
    <row r="100" spans="17:20" x14ac:dyDescent="0.35">
      <c r="Q100" t="s">
        <v>430</v>
      </c>
      <c r="R100" t="s">
        <v>41</v>
      </c>
      <c r="S100" t="s">
        <v>64</v>
      </c>
      <c r="T100" t="s">
        <v>43</v>
      </c>
    </row>
    <row r="101" spans="17:20" x14ac:dyDescent="0.35">
      <c r="Q101" t="s">
        <v>1560</v>
      </c>
      <c r="R101" t="s">
        <v>13</v>
      </c>
      <c r="S101" t="s">
        <v>42</v>
      </c>
      <c r="T101" t="s">
        <v>31</v>
      </c>
    </row>
    <row r="102" spans="17:20" x14ac:dyDescent="0.35">
      <c r="Q102" t="s">
        <v>1407</v>
      </c>
      <c r="R102" t="s">
        <v>67</v>
      </c>
      <c r="S102" t="s">
        <v>42</v>
      </c>
      <c r="T102" t="s">
        <v>15</v>
      </c>
    </row>
    <row r="103" spans="17:20" x14ac:dyDescent="0.35">
      <c r="Q103" t="s">
        <v>1583</v>
      </c>
      <c r="R103" t="s">
        <v>41</v>
      </c>
      <c r="S103" t="s">
        <v>49</v>
      </c>
      <c r="T103" t="s">
        <v>43</v>
      </c>
    </row>
    <row r="104" spans="17:20" x14ac:dyDescent="0.35">
      <c r="Q104" t="s">
        <v>1424</v>
      </c>
      <c r="R104" t="s">
        <v>39</v>
      </c>
      <c r="S104" t="s">
        <v>30</v>
      </c>
      <c r="T104" t="s">
        <v>43</v>
      </c>
    </row>
    <row r="105" spans="17:20" x14ac:dyDescent="0.35">
      <c r="Q105" t="s">
        <v>1383</v>
      </c>
      <c r="R105" t="s">
        <v>41</v>
      </c>
      <c r="S105" t="s">
        <v>42</v>
      </c>
      <c r="T105" t="s">
        <v>31</v>
      </c>
    </row>
    <row r="106" spans="17:20" x14ac:dyDescent="0.35">
      <c r="Q106" t="s">
        <v>1591</v>
      </c>
      <c r="R106" t="s">
        <v>21</v>
      </c>
      <c r="S106" t="s">
        <v>22</v>
      </c>
      <c r="T106" t="s">
        <v>15</v>
      </c>
    </row>
    <row r="107" spans="17:20" x14ac:dyDescent="0.35">
      <c r="Q107" t="s">
        <v>509</v>
      </c>
      <c r="R107" t="s">
        <v>96</v>
      </c>
      <c r="S107" t="s">
        <v>30</v>
      </c>
      <c r="T107" t="s">
        <v>31</v>
      </c>
    </row>
    <row r="108" spans="17:20" x14ac:dyDescent="0.35">
      <c r="Q108" t="s">
        <v>667</v>
      </c>
      <c r="R108" t="s">
        <v>76</v>
      </c>
      <c r="S108" t="s">
        <v>22</v>
      </c>
      <c r="T108" t="s">
        <v>15</v>
      </c>
    </row>
    <row r="109" spans="17:20" x14ac:dyDescent="0.35">
      <c r="Q109" t="s">
        <v>926</v>
      </c>
      <c r="R109" t="s">
        <v>68</v>
      </c>
      <c r="S109" t="s">
        <v>30</v>
      </c>
      <c r="T109" t="s">
        <v>31</v>
      </c>
    </row>
    <row r="110" spans="17:20" x14ac:dyDescent="0.35">
      <c r="Q110" t="s">
        <v>1638</v>
      </c>
      <c r="R110" t="s">
        <v>93</v>
      </c>
      <c r="S110" t="s">
        <v>49</v>
      </c>
      <c r="T110" t="s">
        <v>35</v>
      </c>
    </row>
    <row r="111" spans="17:20" x14ac:dyDescent="0.35">
      <c r="Q111" t="s">
        <v>1742</v>
      </c>
      <c r="R111" t="s">
        <v>60</v>
      </c>
      <c r="S111" t="s">
        <v>49</v>
      </c>
      <c r="T111" t="s">
        <v>31</v>
      </c>
    </row>
    <row r="112" spans="17:20" x14ac:dyDescent="0.35">
      <c r="Q112" t="s">
        <v>521</v>
      </c>
      <c r="R112" t="s">
        <v>128</v>
      </c>
      <c r="S112" t="s">
        <v>30</v>
      </c>
      <c r="T112" t="s">
        <v>35</v>
      </c>
    </row>
    <row r="113" spans="17:20" x14ac:dyDescent="0.35">
      <c r="Q113" t="s">
        <v>1432</v>
      </c>
      <c r="R113" t="s">
        <v>55</v>
      </c>
      <c r="S113" t="s">
        <v>26</v>
      </c>
      <c r="T113" t="s">
        <v>15</v>
      </c>
    </row>
    <row r="114" spans="17:20" x14ac:dyDescent="0.35">
      <c r="Q114" t="s">
        <v>1995</v>
      </c>
    </row>
  </sheetData>
  <mergeCells count="2">
    <mergeCell ref="A1:V1"/>
    <mergeCell ref="A2:V2"/>
  </mergeCells>
  <conditionalFormatting pivot="1" sqref="F11:F43">
    <cfRule type="dataBar" priority="47">
      <dataBar>
        <cfvo type="min"/>
        <cfvo type="max"/>
        <color rgb="FF008AEF"/>
      </dataBar>
      <extLst>
        <ext xmlns:x14="http://schemas.microsoft.com/office/spreadsheetml/2009/9/main" uri="{B025F937-C7B1-47D3-B67F-A62EFF666E3E}">
          <x14:id>{A47F195F-AB5B-4546-B19F-942A90164BD0}</x14:id>
        </ext>
      </extLst>
    </cfRule>
  </conditionalFormatting>
  <conditionalFormatting sqref="I10">
    <cfRule type="colorScale" priority="45">
      <colorScale>
        <cfvo type="min"/>
        <cfvo type="percentile" val="50"/>
        <cfvo type="max"/>
        <color rgb="FFF8696B"/>
        <color rgb="FFFCFCFF"/>
        <color rgb="FF5A8AC6"/>
      </colorScale>
    </cfRule>
  </conditionalFormatting>
  <conditionalFormatting sqref="I10">
    <cfRule type="colorScale" priority="44">
      <colorScale>
        <cfvo type="min"/>
        <cfvo type="max"/>
        <color theme="4" tint="0.39997558519241921"/>
        <color theme="4"/>
      </colorScale>
    </cfRule>
  </conditionalFormatting>
  <conditionalFormatting sqref="I10">
    <cfRule type="colorScale" priority="43">
      <colorScale>
        <cfvo type="min"/>
        <cfvo type="percentile" val="50"/>
        <cfvo type="max"/>
        <color theme="4" tint="-0.249977111117893"/>
        <color theme="4" tint="0.39997558519241921"/>
        <color theme="4" tint="0.39997558519241921"/>
      </colorScale>
    </cfRule>
  </conditionalFormatting>
  <conditionalFormatting pivot="1" sqref="G11:I43">
    <cfRule type="colorScale" priority="41">
      <colorScale>
        <cfvo type="min"/>
        <cfvo type="percentile" val="50"/>
        <cfvo type="max"/>
        <color theme="4" tint="0.59999389629810485"/>
        <color theme="4" tint="0.39997558519241921"/>
        <color theme="4" tint="-0.249977111117893"/>
      </colorScale>
    </cfRule>
  </conditionalFormatting>
  <conditionalFormatting sqref="O19">
    <cfRule type="colorScale" priority="22">
      <colorScale>
        <cfvo type="min"/>
        <cfvo type="percentile" val="50"/>
        <cfvo type="max"/>
        <color rgb="FFF8696B"/>
        <color rgb="FFFCFCFF"/>
        <color rgb="FF5A8AC6"/>
      </colorScale>
    </cfRule>
  </conditionalFormatting>
  <conditionalFormatting sqref="O19">
    <cfRule type="colorScale" priority="21">
      <colorScale>
        <cfvo type="min"/>
        <cfvo type="max"/>
        <color theme="4" tint="0.39997558519241921"/>
        <color theme="4"/>
      </colorScale>
    </cfRule>
  </conditionalFormatting>
  <conditionalFormatting sqref="O19">
    <cfRule type="colorScale" priority="20">
      <colorScale>
        <cfvo type="min"/>
        <cfvo type="percentile" val="50"/>
        <cfvo type="max"/>
        <color theme="4" tint="-0.249977111117893"/>
        <color theme="4" tint="0.39997558519241921"/>
        <color theme="4" tint="0.39997558519241921"/>
      </colorScale>
    </cfRule>
  </conditionalFormatting>
  <conditionalFormatting sqref="O10">
    <cfRule type="colorScale" priority="17">
      <colorScale>
        <cfvo type="min"/>
        <cfvo type="percentile" val="50"/>
        <cfvo type="max"/>
        <color rgb="FFF8696B"/>
        <color rgb="FFFCFCFF"/>
        <color rgb="FF5A8AC6"/>
      </colorScale>
    </cfRule>
  </conditionalFormatting>
  <conditionalFormatting sqref="O10">
    <cfRule type="colorScale" priority="16">
      <colorScale>
        <cfvo type="min"/>
        <cfvo type="max"/>
        <color theme="4" tint="0.39997558519241921"/>
        <color theme="4"/>
      </colorScale>
    </cfRule>
  </conditionalFormatting>
  <conditionalFormatting sqref="O10">
    <cfRule type="colorScale" priority="15">
      <colorScale>
        <cfvo type="min"/>
        <cfvo type="percentile" val="50"/>
        <cfvo type="max"/>
        <color theme="4" tint="-0.249977111117893"/>
        <color theme="4" tint="0.39997558519241921"/>
        <color theme="4" tint="0.39997558519241921"/>
      </colorScale>
    </cfRule>
  </conditionalFormatting>
  <conditionalFormatting sqref="U10">
    <cfRule type="colorScale" priority="12">
      <colorScale>
        <cfvo type="min"/>
        <cfvo type="percentile" val="50"/>
        <cfvo type="max"/>
        <color rgb="FFF8696B"/>
        <color rgb="FFFCFCFF"/>
        <color rgb="FF5A8AC6"/>
      </colorScale>
    </cfRule>
  </conditionalFormatting>
  <conditionalFormatting sqref="U10">
    <cfRule type="colorScale" priority="11">
      <colorScale>
        <cfvo type="min"/>
        <cfvo type="max"/>
        <color theme="4" tint="0.39997558519241921"/>
        <color theme="4"/>
      </colorScale>
    </cfRule>
  </conditionalFormatting>
  <conditionalFormatting sqref="U10">
    <cfRule type="colorScale" priority="10">
      <colorScale>
        <cfvo type="min"/>
        <cfvo type="percentile" val="50"/>
        <cfvo type="max"/>
        <color theme="4" tint="-0.249977111117893"/>
        <color theme="4" tint="0.39997558519241921"/>
        <color theme="4" tint="0.39997558519241921"/>
      </colorScale>
    </cfRule>
  </conditionalFormatting>
  <conditionalFormatting sqref="U19">
    <cfRule type="colorScale" priority="7">
      <colorScale>
        <cfvo type="min"/>
        <cfvo type="percentile" val="50"/>
        <cfvo type="max"/>
        <color rgb="FFF8696B"/>
        <color rgb="FFFCFCFF"/>
        <color rgb="FF5A8AC6"/>
      </colorScale>
    </cfRule>
  </conditionalFormatting>
  <conditionalFormatting sqref="U19">
    <cfRule type="colorScale" priority="6">
      <colorScale>
        <cfvo type="min"/>
        <cfvo type="max"/>
        <color theme="4" tint="0.39997558519241921"/>
        <color theme="4"/>
      </colorScale>
    </cfRule>
  </conditionalFormatting>
  <conditionalFormatting sqref="U19">
    <cfRule type="colorScale" priority="5">
      <colorScale>
        <cfvo type="min"/>
        <cfvo type="percentile" val="50"/>
        <cfvo type="max"/>
        <color theme="4" tint="-0.249977111117893"/>
        <color theme="4" tint="0.39997558519241921"/>
        <color theme="4" tint="0.39997558519241921"/>
      </colorScale>
    </cfRule>
  </conditionalFormatting>
  <conditionalFormatting sqref="U28">
    <cfRule type="colorScale" priority="3">
      <colorScale>
        <cfvo type="min"/>
        <cfvo type="percentile" val="50"/>
        <cfvo type="max"/>
        <color rgb="FFF8696B"/>
        <color rgb="FFFCFCFF"/>
        <color rgb="FF5A8AC6"/>
      </colorScale>
    </cfRule>
  </conditionalFormatting>
  <conditionalFormatting sqref="U28">
    <cfRule type="colorScale" priority="2">
      <colorScale>
        <cfvo type="min"/>
        <cfvo type="max"/>
        <color theme="4" tint="0.39997558519241921"/>
        <color theme="4"/>
      </colorScale>
    </cfRule>
  </conditionalFormatting>
  <conditionalFormatting sqref="U28">
    <cfRule type="colorScale" priority="1">
      <colorScale>
        <cfvo type="min"/>
        <cfvo type="percentile" val="50"/>
        <cfvo type="max"/>
        <color theme="4" tint="-0.249977111117893"/>
        <color theme="4" tint="0.39997558519241921"/>
        <color theme="4" tint="0.39997558519241921"/>
      </colorScale>
    </cfRule>
  </conditionalFormatting>
  <pageMargins left="0.7" right="0.7" top="0.75" bottom="0.75" header="0.3" footer="0.3"/>
  <pageSetup orientation="portrait" r:id="rId7"/>
  <drawing r:id="rId8"/>
  <extLst>
    <ext xmlns:x14="http://schemas.microsoft.com/office/spreadsheetml/2009/9/main" uri="{78C0D931-6437-407d-A8EE-F0AAD7539E65}">
      <x14:conditionalFormattings>
        <x14:conditionalFormatting xmlns:xm="http://schemas.microsoft.com/office/excel/2006/main" pivot="1">
          <x14:cfRule type="dataBar" id="{A47F195F-AB5B-4546-B19F-942A90164BD0}">
            <x14:dataBar minLength="0" maxLength="100" border="1" negativeBarBorderColorSameAsPositive="0">
              <x14:cfvo type="autoMin"/>
              <x14:cfvo type="autoMax"/>
              <x14:borderColor rgb="FF008AEF"/>
              <x14:negativeFillColor rgb="FFFF0000"/>
              <x14:negativeBorderColor rgb="FFFF0000"/>
              <x14:axisColor rgb="FF000000"/>
            </x14:dataBar>
          </x14:cfRule>
          <xm:sqref>F11:F43</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F7C0FE-568F-45DD-8D9F-6D4984C58C8A}">
  <sheetPr>
    <tabColor theme="4" tint="-0.499984740745262"/>
  </sheetPr>
  <dimension ref="A1:Z92"/>
  <sheetViews>
    <sheetView showGridLines="0" showRowColHeaders="0" zoomScale="42" zoomScaleNormal="42" workbookViewId="0">
      <selection sqref="A1:Z1"/>
    </sheetView>
  </sheetViews>
  <sheetFormatPr defaultColWidth="10.26953125" defaultRowHeight="14.5" x14ac:dyDescent="0.35"/>
  <cols>
    <col min="5" max="5" width="27.81640625" bestFit="1" customWidth="1"/>
    <col min="6" max="6" width="18.7265625" bestFit="1" customWidth="1"/>
    <col min="7" max="7" width="13.26953125" bestFit="1" customWidth="1"/>
    <col min="8" max="8" width="13.54296875" bestFit="1" customWidth="1"/>
    <col min="9" max="9" width="13.7265625" bestFit="1" customWidth="1"/>
    <col min="10" max="10" width="9.90625" customWidth="1"/>
    <col min="11" max="11" width="20.81640625" customWidth="1"/>
    <col min="12" max="12" width="26.54296875" bestFit="1" customWidth="1"/>
    <col min="13" max="13" width="17.7265625" bestFit="1" customWidth="1"/>
    <col min="14" max="14" width="25" bestFit="1" customWidth="1"/>
    <col min="15" max="15" width="9.90625" customWidth="1"/>
    <col min="16" max="16" width="19.81640625" bestFit="1" customWidth="1"/>
    <col min="17" max="17" width="18.7265625" bestFit="1" customWidth="1"/>
    <col min="18" max="18" width="13.26953125" bestFit="1" customWidth="1"/>
    <col min="19" max="19" width="13.54296875" bestFit="1" customWidth="1"/>
    <col min="20" max="20" width="13.7265625" bestFit="1" customWidth="1"/>
    <col min="22" max="22" width="19.81640625" bestFit="1" customWidth="1"/>
    <col min="23" max="23" width="18.7265625" bestFit="1" customWidth="1"/>
    <col min="24" max="24" width="13.26953125" bestFit="1" customWidth="1"/>
    <col min="25" max="25" width="13.54296875" bestFit="1" customWidth="1"/>
    <col min="26" max="26" width="13.7265625" bestFit="1" customWidth="1"/>
    <col min="27" max="104" width="19" bestFit="1" customWidth="1"/>
    <col min="105" max="105" width="10.7265625" bestFit="1" customWidth="1"/>
  </cols>
  <sheetData>
    <row r="1" spans="1:26" ht="26" x14ac:dyDescent="0.35">
      <c r="A1" s="18" t="s">
        <v>2005</v>
      </c>
      <c r="B1" s="18"/>
      <c r="C1" s="18"/>
      <c r="D1" s="18"/>
      <c r="E1" s="18"/>
      <c r="F1" s="18"/>
      <c r="G1" s="18"/>
      <c r="H1" s="18"/>
      <c r="I1" s="18"/>
      <c r="J1" s="18"/>
      <c r="K1" s="18"/>
      <c r="L1" s="18"/>
      <c r="M1" s="18"/>
      <c r="N1" s="18"/>
      <c r="O1" s="18"/>
      <c r="P1" s="18"/>
      <c r="Q1" s="18"/>
      <c r="R1" s="18"/>
      <c r="S1" s="18"/>
      <c r="T1" s="18"/>
      <c r="U1" s="18"/>
      <c r="V1" s="18"/>
      <c r="W1" s="18"/>
      <c r="X1" s="18"/>
      <c r="Y1" s="18"/>
      <c r="Z1" s="18"/>
    </row>
    <row r="2" spans="1:26" ht="26" x14ac:dyDescent="0.35">
      <c r="A2" s="18" t="s">
        <v>2003</v>
      </c>
      <c r="B2" s="18"/>
      <c r="C2" s="18"/>
      <c r="D2" s="18"/>
      <c r="E2" s="18"/>
      <c r="F2" s="18"/>
      <c r="G2" s="18"/>
      <c r="H2" s="18"/>
      <c r="I2" s="18"/>
      <c r="J2" s="18"/>
      <c r="K2" s="18"/>
      <c r="L2" s="18"/>
      <c r="M2" s="18"/>
      <c r="N2" s="18"/>
      <c r="O2" s="18"/>
      <c r="P2" s="18"/>
      <c r="Q2" s="18"/>
      <c r="R2" s="18"/>
      <c r="S2" s="18"/>
      <c r="T2" s="18"/>
      <c r="U2" s="18"/>
      <c r="V2" s="18"/>
      <c r="W2" s="18"/>
      <c r="X2" s="18"/>
      <c r="Y2" s="18"/>
      <c r="Z2" s="18"/>
    </row>
    <row r="4" spans="1:26" x14ac:dyDescent="0.35">
      <c r="E4" s="14" t="s">
        <v>1989</v>
      </c>
      <c r="F4" t="s">
        <v>2004</v>
      </c>
      <c r="K4" s="14" t="s">
        <v>1989</v>
      </c>
      <c r="L4" t="s">
        <v>2004</v>
      </c>
    </row>
    <row r="6" spans="1:26" x14ac:dyDescent="0.35">
      <c r="E6" s="14" t="s">
        <v>1991</v>
      </c>
      <c r="F6" t="s">
        <v>1997</v>
      </c>
      <c r="G6" s="16" t="s">
        <v>1998</v>
      </c>
      <c r="H6" s="16" t="s">
        <v>1999</v>
      </c>
      <c r="I6" s="16" t="s">
        <v>2000</v>
      </c>
      <c r="K6" s="14" t="s">
        <v>1</v>
      </c>
      <c r="L6" s="14" t="s">
        <v>2</v>
      </c>
      <c r="M6" s="14" t="s">
        <v>3</v>
      </c>
      <c r="N6" s="14" t="s">
        <v>4</v>
      </c>
      <c r="P6" s="14" t="s">
        <v>1989</v>
      </c>
      <c r="Q6" t="s">
        <v>2004</v>
      </c>
      <c r="V6" s="14" t="s">
        <v>1989</v>
      </c>
      <c r="W6" t="s">
        <v>2004</v>
      </c>
    </row>
    <row r="7" spans="1:26" x14ac:dyDescent="0.35">
      <c r="E7" s="7" t="s">
        <v>39</v>
      </c>
      <c r="F7" s="19">
        <v>12</v>
      </c>
      <c r="G7" s="16">
        <v>153628</v>
      </c>
      <c r="H7" s="16">
        <v>173828.91666666666</v>
      </c>
      <c r="I7" s="16">
        <v>199783</v>
      </c>
      <c r="K7" t="s">
        <v>1950</v>
      </c>
      <c r="L7" t="s">
        <v>13</v>
      </c>
      <c r="M7" t="s">
        <v>26</v>
      </c>
      <c r="N7" t="s">
        <v>43</v>
      </c>
    </row>
    <row r="8" spans="1:26" x14ac:dyDescent="0.35">
      <c r="E8" s="7" t="s">
        <v>60</v>
      </c>
      <c r="F8" s="19">
        <v>10</v>
      </c>
      <c r="G8" s="16">
        <v>128984</v>
      </c>
      <c r="H8" s="16">
        <v>140931.20000000001</v>
      </c>
      <c r="I8" s="16">
        <v>150758</v>
      </c>
      <c r="J8" s="16"/>
      <c r="K8" t="s">
        <v>1572</v>
      </c>
      <c r="L8" t="s">
        <v>39</v>
      </c>
      <c r="M8" t="s">
        <v>49</v>
      </c>
      <c r="N8" t="s">
        <v>15</v>
      </c>
      <c r="O8" s="16"/>
      <c r="P8" s="14" t="s">
        <v>1991</v>
      </c>
      <c r="Q8" t="s">
        <v>1997</v>
      </c>
      <c r="R8" s="16" t="s">
        <v>1998</v>
      </c>
      <c r="S8" s="16" t="s">
        <v>1999</v>
      </c>
      <c r="T8" s="16" t="s">
        <v>2000</v>
      </c>
      <c r="V8" s="14" t="s">
        <v>1991</v>
      </c>
      <c r="W8" t="s">
        <v>1997</v>
      </c>
      <c r="X8" s="16" t="s">
        <v>1998</v>
      </c>
      <c r="Y8" s="16" t="s">
        <v>1999</v>
      </c>
      <c r="Z8" s="16" t="s">
        <v>2000</v>
      </c>
    </row>
    <row r="9" spans="1:26" x14ac:dyDescent="0.35">
      <c r="E9" s="7" t="s">
        <v>41</v>
      </c>
      <c r="F9" s="19">
        <v>8</v>
      </c>
      <c r="G9" s="16">
        <v>73779</v>
      </c>
      <c r="H9" s="16">
        <v>85645.125</v>
      </c>
      <c r="I9" s="16">
        <v>98769</v>
      </c>
      <c r="J9" s="16"/>
      <c r="K9" t="s">
        <v>900</v>
      </c>
      <c r="L9" t="s">
        <v>39</v>
      </c>
      <c r="M9" t="s">
        <v>14</v>
      </c>
      <c r="N9" t="s">
        <v>43</v>
      </c>
      <c r="O9" s="16"/>
      <c r="P9" s="7" t="s">
        <v>31</v>
      </c>
      <c r="Q9" s="19">
        <v>19</v>
      </c>
      <c r="R9" s="16">
        <v>50883</v>
      </c>
      <c r="S9" s="16">
        <v>99609.052631578947</v>
      </c>
      <c r="T9" s="16">
        <v>221217</v>
      </c>
      <c r="V9" s="7" t="s">
        <v>16</v>
      </c>
      <c r="W9" s="19">
        <v>39</v>
      </c>
      <c r="X9" s="16">
        <v>46727</v>
      </c>
      <c r="Y9" s="16">
        <v>106967.53846153847</v>
      </c>
      <c r="Z9" s="16">
        <v>246589</v>
      </c>
    </row>
    <row r="10" spans="1:26" x14ac:dyDescent="0.35">
      <c r="E10" s="7" t="s">
        <v>61</v>
      </c>
      <c r="F10" s="19">
        <v>5</v>
      </c>
      <c r="G10" s="16">
        <v>108268</v>
      </c>
      <c r="H10" s="16">
        <v>116299.4</v>
      </c>
      <c r="I10" s="16">
        <v>129541</v>
      </c>
      <c r="J10" s="16"/>
      <c r="K10" t="s">
        <v>1183</v>
      </c>
      <c r="L10" t="s">
        <v>41</v>
      </c>
      <c r="M10" t="s">
        <v>14</v>
      </c>
      <c r="N10" t="s">
        <v>31</v>
      </c>
      <c r="O10" s="16"/>
      <c r="P10" s="7" t="s">
        <v>35</v>
      </c>
      <c r="Q10" s="19">
        <v>21</v>
      </c>
      <c r="R10" s="16">
        <v>41336</v>
      </c>
      <c r="S10" s="16">
        <v>105152.90476190476</v>
      </c>
      <c r="T10" s="16">
        <v>181854</v>
      </c>
      <c r="V10" s="7" t="s">
        <v>27</v>
      </c>
      <c r="W10" s="19">
        <v>46</v>
      </c>
      <c r="X10" s="16">
        <v>41336</v>
      </c>
      <c r="Y10" s="16">
        <v>102290.67391304347</v>
      </c>
      <c r="Z10" s="16">
        <v>202680</v>
      </c>
    </row>
    <row r="11" spans="1:26" x14ac:dyDescent="0.35">
      <c r="E11" s="7" t="s">
        <v>82</v>
      </c>
      <c r="F11" s="19">
        <v>5</v>
      </c>
      <c r="G11" s="16">
        <v>43336</v>
      </c>
      <c r="H11" s="16">
        <v>48940.800000000003</v>
      </c>
      <c r="I11" s="16">
        <v>54051</v>
      </c>
      <c r="J11" s="16"/>
      <c r="K11" t="s">
        <v>1911</v>
      </c>
      <c r="L11" t="s">
        <v>39</v>
      </c>
      <c r="M11" t="s">
        <v>22</v>
      </c>
      <c r="N11" t="s">
        <v>35</v>
      </c>
      <c r="O11" s="16"/>
      <c r="P11" s="7" t="s">
        <v>15</v>
      </c>
      <c r="Q11" s="19">
        <v>27</v>
      </c>
      <c r="R11" s="16">
        <v>43336</v>
      </c>
      <c r="S11" s="16">
        <v>108192.5925925926</v>
      </c>
      <c r="T11" s="16">
        <v>199783</v>
      </c>
      <c r="V11" s="7" t="s">
        <v>1995</v>
      </c>
      <c r="W11" s="19">
        <v>85</v>
      </c>
      <c r="X11" s="16">
        <v>41336</v>
      </c>
      <c r="Y11" s="16">
        <v>104436.5294117647</v>
      </c>
      <c r="Z11" s="16">
        <v>246589</v>
      </c>
    </row>
    <row r="12" spans="1:26" x14ac:dyDescent="0.35">
      <c r="E12" s="7" t="s">
        <v>63</v>
      </c>
      <c r="F12" s="19">
        <v>5</v>
      </c>
      <c r="G12" s="16">
        <v>50883</v>
      </c>
      <c r="H12" s="16">
        <v>61382.8</v>
      </c>
      <c r="I12" s="16">
        <v>68807</v>
      </c>
      <c r="J12" s="16"/>
      <c r="K12" t="s">
        <v>382</v>
      </c>
      <c r="L12" t="s">
        <v>82</v>
      </c>
      <c r="M12" t="s">
        <v>22</v>
      </c>
      <c r="N12" t="s">
        <v>43</v>
      </c>
      <c r="O12" s="16"/>
      <c r="P12" s="7" t="s">
        <v>43</v>
      </c>
      <c r="Q12" s="19">
        <v>18</v>
      </c>
      <c r="R12" s="16">
        <v>46727</v>
      </c>
      <c r="S12" s="16">
        <v>103062.33333333333</v>
      </c>
      <c r="T12" s="16">
        <v>246589</v>
      </c>
    </row>
    <row r="13" spans="1:26" x14ac:dyDescent="0.35">
      <c r="E13" s="7" t="s">
        <v>13</v>
      </c>
      <c r="F13" s="19">
        <v>4</v>
      </c>
      <c r="G13" s="16">
        <v>181801</v>
      </c>
      <c r="H13" s="16">
        <v>213071.75</v>
      </c>
      <c r="I13" s="16">
        <v>246589</v>
      </c>
      <c r="J13" s="16"/>
      <c r="K13" t="s">
        <v>1210</v>
      </c>
      <c r="L13" t="s">
        <v>97</v>
      </c>
      <c r="M13" t="s">
        <v>26</v>
      </c>
      <c r="N13" t="s">
        <v>31</v>
      </c>
      <c r="O13" s="16"/>
      <c r="P13" s="7" t="s">
        <v>1995</v>
      </c>
      <c r="Q13" s="19">
        <v>85</v>
      </c>
      <c r="R13" s="16">
        <v>41336</v>
      </c>
      <c r="S13" s="16">
        <v>104436.5294117647</v>
      </c>
      <c r="T13" s="16">
        <v>246589</v>
      </c>
    </row>
    <row r="14" spans="1:26" x14ac:dyDescent="0.35">
      <c r="E14" s="7" t="s">
        <v>67</v>
      </c>
      <c r="F14" s="19">
        <v>4</v>
      </c>
      <c r="G14" s="16">
        <v>41336</v>
      </c>
      <c r="H14" s="16">
        <v>48060.5</v>
      </c>
      <c r="I14" s="16">
        <v>56686</v>
      </c>
      <c r="J14" s="16"/>
      <c r="K14" t="s">
        <v>1589</v>
      </c>
      <c r="L14" t="s">
        <v>39</v>
      </c>
      <c r="M14" t="s">
        <v>30</v>
      </c>
      <c r="N14" t="s">
        <v>43</v>
      </c>
      <c r="O14" s="16"/>
    </row>
    <row r="15" spans="1:26" x14ac:dyDescent="0.35">
      <c r="E15" s="7" t="s">
        <v>76</v>
      </c>
      <c r="F15" s="19">
        <v>3</v>
      </c>
      <c r="G15" s="16">
        <v>85369</v>
      </c>
      <c r="H15" s="16">
        <v>88262.666666666672</v>
      </c>
      <c r="I15" s="16">
        <v>93102</v>
      </c>
      <c r="J15" s="16"/>
      <c r="K15" t="s">
        <v>1711</v>
      </c>
      <c r="L15" t="s">
        <v>60</v>
      </c>
      <c r="M15" t="s">
        <v>14</v>
      </c>
      <c r="N15" t="s">
        <v>43</v>
      </c>
      <c r="O15" s="16"/>
      <c r="P15" s="14" t="s">
        <v>1989</v>
      </c>
      <c r="Q15" t="s">
        <v>2004</v>
      </c>
      <c r="V15" s="14" t="s">
        <v>1989</v>
      </c>
      <c r="W15" t="s">
        <v>2004</v>
      </c>
    </row>
    <row r="16" spans="1:26" x14ac:dyDescent="0.35">
      <c r="E16" s="7" t="s">
        <v>96</v>
      </c>
      <c r="F16" s="19">
        <v>3</v>
      </c>
      <c r="G16" s="16">
        <v>92753</v>
      </c>
      <c r="H16" s="16">
        <v>98191.666666666672</v>
      </c>
      <c r="I16" s="16">
        <v>106079</v>
      </c>
      <c r="J16" s="16"/>
      <c r="K16" t="s">
        <v>1952</v>
      </c>
      <c r="L16" t="s">
        <v>61</v>
      </c>
      <c r="M16" t="s">
        <v>42</v>
      </c>
      <c r="N16" t="s">
        <v>43</v>
      </c>
      <c r="O16" s="16"/>
    </row>
    <row r="17" spans="5:26" x14ac:dyDescent="0.35">
      <c r="E17" s="7" t="s">
        <v>93</v>
      </c>
      <c r="F17" s="19">
        <v>3</v>
      </c>
      <c r="G17" s="16">
        <v>62411</v>
      </c>
      <c r="H17" s="16">
        <v>66318.333333333328</v>
      </c>
      <c r="I17" s="16">
        <v>72340</v>
      </c>
      <c r="J17" s="16"/>
      <c r="K17" t="s">
        <v>1477</v>
      </c>
      <c r="L17" t="s">
        <v>93</v>
      </c>
      <c r="M17" t="s">
        <v>49</v>
      </c>
      <c r="N17" t="s">
        <v>35</v>
      </c>
      <c r="O17" s="16"/>
      <c r="P17" s="14" t="s">
        <v>1991</v>
      </c>
      <c r="Q17" t="s">
        <v>1997</v>
      </c>
      <c r="R17" s="16" t="s">
        <v>1998</v>
      </c>
      <c r="S17" s="16" t="s">
        <v>1999</v>
      </c>
      <c r="T17" s="16" t="s">
        <v>2000</v>
      </c>
      <c r="V17" s="14" t="s">
        <v>1991</v>
      </c>
      <c r="W17" t="s">
        <v>1997</v>
      </c>
      <c r="X17" s="16" t="s">
        <v>1998</v>
      </c>
      <c r="Y17" s="16" t="s">
        <v>1999</v>
      </c>
      <c r="Z17" s="16" t="s">
        <v>2000</v>
      </c>
    </row>
    <row r="18" spans="5:26" x14ac:dyDescent="0.35">
      <c r="E18" s="7" t="s">
        <v>21</v>
      </c>
      <c r="F18" s="19">
        <v>2</v>
      </c>
      <c r="G18" s="16">
        <v>54415</v>
      </c>
      <c r="H18" s="16">
        <v>62031</v>
      </c>
      <c r="I18" s="16">
        <v>69647</v>
      </c>
      <c r="J18" s="16"/>
      <c r="K18" t="s">
        <v>1587</v>
      </c>
      <c r="L18" t="s">
        <v>34</v>
      </c>
      <c r="M18" t="s">
        <v>26</v>
      </c>
      <c r="N18" t="s">
        <v>15</v>
      </c>
      <c r="O18" s="16"/>
      <c r="P18" s="7" t="s">
        <v>64</v>
      </c>
      <c r="Q18" s="19">
        <v>7</v>
      </c>
      <c r="R18" s="16">
        <v>50883</v>
      </c>
      <c r="S18" s="16">
        <v>99973.71428571429</v>
      </c>
      <c r="T18" s="16">
        <v>181854</v>
      </c>
      <c r="V18" s="7" t="s">
        <v>23</v>
      </c>
      <c r="W18" s="19">
        <v>38</v>
      </c>
      <c r="X18" s="16">
        <v>43336</v>
      </c>
      <c r="Y18" s="16">
        <v>102819.86842105263</v>
      </c>
      <c r="Z18" s="16">
        <v>246589</v>
      </c>
    </row>
    <row r="19" spans="5:26" x14ac:dyDescent="0.35">
      <c r="E19" s="7" t="s">
        <v>97</v>
      </c>
      <c r="F19" s="19">
        <v>2</v>
      </c>
      <c r="G19" s="16">
        <v>65341</v>
      </c>
      <c r="H19" s="16">
        <v>70347.5</v>
      </c>
      <c r="I19" s="16">
        <v>75354</v>
      </c>
      <c r="J19" s="16"/>
      <c r="K19" t="s">
        <v>834</v>
      </c>
      <c r="L19" t="s">
        <v>82</v>
      </c>
      <c r="M19" t="s">
        <v>22</v>
      </c>
      <c r="N19" t="s">
        <v>35</v>
      </c>
      <c r="O19" s="16"/>
      <c r="P19" s="7" t="s">
        <v>30</v>
      </c>
      <c r="Q19" s="19">
        <v>17</v>
      </c>
      <c r="R19" s="16">
        <v>65340</v>
      </c>
      <c r="S19" s="16">
        <v>114851.17647058824</v>
      </c>
      <c r="T19" s="16">
        <v>189702</v>
      </c>
      <c r="V19" s="7" t="s">
        <v>46</v>
      </c>
      <c r="W19" s="19">
        <v>10</v>
      </c>
      <c r="X19" s="16">
        <v>41336</v>
      </c>
      <c r="Y19" s="16">
        <v>99099.5</v>
      </c>
      <c r="Z19" s="16">
        <v>221217</v>
      </c>
    </row>
    <row r="20" spans="5:26" x14ac:dyDescent="0.35">
      <c r="E20" s="7" t="s">
        <v>55</v>
      </c>
      <c r="F20" s="19">
        <v>2</v>
      </c>
      <c r="G20" s="16">
        <v>95899</v>
      </c>
      <c r="H20" s="16">
        <v>96666</v>
      </c>
      <c r="I20" s="16">
        <v>97433</v>
      </c>
      <c r="J20" s="16"/>
      <c r="K20" t="s">
        <v>1570</v>
      </c>
      <c r="L20" t="s">
        <v>61</v>
      </c>
      <c r="M20" t="s">
        <v>42</v>
      </c>
      <c r="N20" t="s">
        <v>35</v>
      </c>
      <c r="O20" s="16"/>
      <c r="P20" s="7" t="s">
        <v>14</v>
      </c>
      <c r="Q20" s="19">
        <v>9</v>
      </c>
      <c r="R20" s="16">
        <v>41336</v>
      </c>
      <c r="S20" s="16">
        <v>114022.88888888889</v>
      </c>
      <c r="T20" s="16">
        <v>168014</v>
      </c>
      <c r="V20" s="7" t="s">
        <v>17</v>
      </c>
      <c r="W20" s="19">
        <v>19</v>
      </c>
      <c r="X20" s="16">
        <v>52310</v>
      </c>
      <c r="Y20" s="16">
        <v>104578.47368421052</v>
      </c>
      <c r="Z20" s="16">
        <v>181854</v>
      </c>
    </row>
    <row r="21" spans="5:26" x14ac:dyDescent="0.35">
      <c r="E21" s="7" t="s">
        <v>34</v>
      </c>
      <c r="F21" s="19">
        <v>2</v>
      </c>
      <c r="G21" s="16">
        <v>68987</v>
      </c>
      <c r="H21" s="16">
        <v>71727</v>
      </c>
      <c r="I21" s="16">
        <v>74467</v>
      </c>
      <c r="J21" s="16"/>
      <c r="K21" t="s">
        <v>1509</v>
      </c>
      <c r="L21" t="s">
        <v>60</v>
      </c>
      <c r="M21" t="s">
        <v>49</v>
      </c>
      <c r="N21" t="s">
        <v>35</v>
      </c>
      <c r="O21" s="16"/>
      <c r="P21" s="7" t="s">
        <v>22</v>
      </c>
      <c r="Q21" s="19">
        <v>11</v>
      </c>
      <c r="R21" s="16">
        <v>43336</v>
      </c>
      <c r="S21" s="16">
        <v>72412</v>
      </c>
      <c r="T21" s="16">
        <v>162978</v>
      </c>
      <c r="V21" s="7" t="s">
        <v>50</v>
      </c>
      <c r="W21" s="19">
        <v>18</v>
      </c>
      <c r="X21" s="16">
        <v>51404</v>
      </c>
      <c r="Y21" s="16">
        <v>110664.66666666667</v>
      </c>
      <c r="Z21" s="16">
        <v>189702</v>
      </c>
    </row>
    <row r="22" spans="5:26" x14ac:dyDescent="0.35">
      <c r="E22" s="7" t="s">
        <v>68</v>
      </c>
      <c r="F22" s="19">
        <v>2</v>
      </c>
      <c r="G22" s="16">
        <v>80701</v>
      </c>
      <c r="H22" s="16">
        <v>98233</v>
      </c>
      <c r="I22" s="16">
        <v>115765</v>
      </c>
      <c r="J22" s="16"/>
      <c r="K22" t="s">
        <v>1809</v>
      </c>
      <c r="L22" t="s">
        <v>61</v>
      </c>
      <c r="M22" t="s">
        <v>49</v>
      </c>
      <c r="N22" t="s">
        <v>15</v>
      </c>
      <c r="O22" s="16"/>
      <c r="P22" s="7" t="s">
        <v>26</v>
      </c>
      <c r="Q22" s="19">
        <v>16</v>
      </c>
      <c r="R22" s="16">
        <v>53215</v>
      </c>
      <c r="S22" s="16">
        <v>97515.75</v>
      </c>
      <c r="T22" s="16">
        <v>246589</v>
      </c>
      <c r="V22" s="7" t="s">
        <v>1995</v>
      </c>
      <c r="W22" s="19">
        <v>85</v>
      </c>
      <c r="X22" s="16">
        <v>41336</v>
      </c>
      <c r="Y22" s="16">
        <v>104436.5294117647</v>
      </c>
      <c r="Z22" s="16">
        <v>246589</v>
      </c>
    </row>
    <row r="23" spans="5:26" x14ac:dyDescent="0.35">
      <c r="E23" s="7" t="s">
        <v>29</v>
      </c>
      <c r="F23" s="19">
        <v>2</v>
      </c>
      <c r="G23" s="16">
        <v>70110</v>
      </c>
      <c r="H23" s="16">
        <v>74749</v>
      </c>
      <c r="I23" s="16">
        <v>79388</v>
      </c>
      <c r="J23" s="16"/>
      <c r="K23" t="s">
        <v>578</v>
      </c>
      <c r="L23" t="s">
        <v>63</v>
      </c>
      <c r="M23" t="s">
        <v>64</v>
      </c>
      <c r="N23" t="s">
        <v>43</v>
      </c>
      <c r="O23" s="16"/>
      <c r="P23" s="7" t="s">
        <v>42</v>
      </c>
      <c r="Q23" s="19">
        <v>15</v>
      </c>
      <c r="R23" s="16">
        <v>46833</v>
      </c>
      <c r="S23" s="16">
        <v>124392.53333333334</v>
      </c>
      <c r="T23" s="16">
        <v>221217</v>
      </c>
    </row>
    <row r="24" spans="5:26" x14ac:dyDescent="0.35">
      <c r="E24" s="7" t="s">
        <v>75</v>
      </c>
      <c r="F24" s="19">
        <v>1</v>
      </c>
      <c r="G24" s="16">
        <v>53929</v>
      </c>
      <c r="H24" s="16">
        <v>53929</v>
      </c>
      <c r="I24" s="16">
        <v>53929</v>
      </c>
      <c r="J24" s="16"/>
      <c r="K24" t="s">
        <v>1918</v>
      </c>
      <c r="L24" t="s">
        <v>63</v>
      </c>
      <c r="M24" t="s">
        <v>64</v>
      </c>
      <c r="N24" t="s">
        <v>31</v>
      </c>
      <c r="O24" s="16"/>
      <c r="P24" s="7" t="s">
        <v>49</v>
      </c>
      <c r="Q24" s="19">
        <v>10</v>
      </c>
      <c r="R24" s="16">
        <v>62411</v>
      </c>
      <c r="S24" s="16">
        <v>97594.1</v>
      </c>
      <c r="T24" s="16">
        <v>165756</v>
      </c>
    </row>
    <row r="25" spans="5:26" x14ac:dyDescent="0.35">
      <c r="E25" s="7" t="s">
        <v>128</v>
      </c>
      <c r="F25" s="19">
        <v>1</v>
      </c>
      <c r="G25" s="16">
        <v>76354</v>
      </c>
      <c r="H25" s="16">
        <v>76354</v>
      </c>
      <c r="I25" s="16">
        <v>76354</v>
      </c>
      <c r="J25" s="16"/>
      <c r="K25" t="s">
        <v>1775</v>
      </c>
      <c r="L25" t="s">
        <v>96</v>
      </c>
      <c r="M25" t="s">
        <v>30</v>
      </c>
      <c r="N25" t="s">
        <v>15</v>
      </c>
      <c r="O25" s="16"/>
      <c r="P25" s="7" t="s">
        <v>1995</v>
      </c>
      <c r="Q25" s="19">
        <v>85</v>
      </c>
      <c r="R25" s="16">
        <v>41336</v>
      </c>
      <c r="S25" s="16">
        <v>104436.5294117647</v>
      </c>
      <c r="T25" s="16">
        <v>246589</v>
      </c>
    </row>
    <row r="26" spans="5:26" x14ac:dyDescent="0.35">
      <c r="E26" s="7" t="s">
        <v>57</v>
      </c>
      <c r="F26" s="19">
        <v>1</v>
      </c>
      <c r="G26" s="16">
        <v>86858</v>
      </c>
      <c r="H26" s="16">
        <v>86858</v>
      </c>
      <c r="I26" s="16">
        <v>86858</v>
      </c>
      <c r="J26" s="16"/>
      <c r="K26" t="s">
        <v>1579</v>
      </c>
      <c r="L26" t="s">
        <v>88</v>
      </c>
      <c r="M26" t="s">
        <v>26</v>
      </c>
      <c r="N26" t="s">
        <v>15</v>
      </c>
      <c r="O26" s="16"/>
    </row>
    <row r="27" spans="5:26" x14ac:dyDescent="0.35">
      <c r="E27" s="7" t="s">
        <v>85</v>
      </c>
      <c r="F27" s="19">
        <v>1</v>
      </c>
      <c r="G27" s="16">
        <v>65340</v>
      </c>
      <c r="H27" s="16">
        <v>65340</v>
      </c>
      <c r="I27" s="16">
        <v>65340</v>
      </c>
      <c r="J27" s="16"/>
      <c r="K27" t="s">
        <v>1064</v>
      </c>
      <c r="L27" t="s">
        <v>13</v>
      </c>
      <c r="M27" t="s">
        <v>30</v>
      </c>
      <c r="N27" t="s">
        <v>35</v>
      </c>
      <c r="O27" s="16"/>
    </row>
    <row r="28" spans="5:26" x14ac:dyDescent="0.35">
      <c r="E28" s="7" t="s">
        <v>72</v>
      </c>
      <c r="F28" s="19">
        <v>1</v>
      </c>
      <c r="G28" s="16">
        <v>53215</v>
      </c>
      <c r="H28" s="16">
        <v>53215</v>
      </c>
      <c r="I28" s="16">
        <v>53215</v>
      </c>
      <c r="J28" s="16"/>
      <c r="K28" t="s">
        <v>1537</v>
      </c>
      <c r="L28" t="s">
        <v>75</v>
      </c>
      <c r="M28" t="s">
        <v>26</v>
      </c>
      <c r="N28" t="s">
        <v>31</v>
      </c>
      <c r="O28" s="16"/>
    </row>
    <row r="29" spans="5:26" x14ac:dyDescent="0.35">
      <c r="E29" s="7" t="s">
        <v>87</v>
      </c>
      <c r="F29" s="19">
        <v>1</v>
      </c>
      <c r="G29" s="16">
        <v>63196</v>
      </c>
      <c r="H29" s="16">
        <v>63196</v>
      </c>
      <c r="I29" s="16">
        <v>63196</v>
      </c>
      <c r="J29" s="16"/>
      <c r="K29" t="s">
        <v>410</v>
      </c>
      <c r="L29" t="s">
        <v>60</v>
      </c>
      <c r="M29" t="s">
        <v>26</v>
      </c>
      <c r="N29" t="s">
        <v>15</v>
      </c>
      <c r="O29" s="16"/>
    </row>
    <row r="30" spans="5:26" x14ac:dyDescent="0.35">
      <c r="E30" s="7" t="s">
        <v>54</v>
      </c>
      <c r="F30" s="19">
        <v>1</v>
      </c>
      <c r="G30" s="16">
        <v>76202</v>
      </c>
      <c r="H30" s="16">
        <v>76202</v>
      </c>
      <c r="I30" s="16">
        <v>76202</v>
      </c>
      <c r="J30" s="16"/>
      <c r="K30" t="s">
        <v>543</v>
      </c>
      <c r="L30" t="s">
        <v>39</v>
      </c>
      <c r="M30" t="s">
        <v>30</v>
      </c>
      <c r="N30" t="s">
        <v>15</v>
      </c>
      <c r="O30" s="16"/>
    </row>
    <row r="31" spans="5:26" x14ac:dyDescent="0.35">
      <c r="E31" s="7" t="s">
        <v>58</v>
      </c>
      <c r="F31" s="19">
        <v>1</v>
      </c>
      <c r="G31" s="16">
        <v>103183</v>
      </c>
      <c r="H31" s="16">
        <v>103183</v>
      </c>
      <c r="I31" s="16">
        <v>103183</v>
      </c>
      <c r="J31" s="16"/>
      <c r="K31" t="s">
        <v>514</v>
      </c>
      <c r="L31" t="s">
        <v>21</v>
      </c>
      <c r="M31" t="s">
        <v>22</v>
      </c>
      <c r="N31" t="s">
        <v>43</v>
      </c>
      <c r="O31" s="16"/>
    </row>
    <row r="32" spans="5:26" x14ac:dyDescent="0.35">
      <c r="E32" s="7" t="s">
        <v>83</v>
      </c>
      <c r="F32" s="19">
        <v>1</v>
      </c>
      <c r="G32" s="16">
        <v>76272</v>
      </c>
      <c r="H32" s="16">
        <v>76272</v>
      </c>
      <c r="I32" s="16">
        <v>76272</v>
      </c>
      <c r="J32" s="16"/>
      <c r="K32" t="s">
        <v>793</v>
      </c>
      <c r="L32" t="s">
        <v>60</v>
      </c>
      <c r="M32" t="s">
        <v>64</v>
      </c>
      <c r="N32" t="s">
        <v>31</v>
      </c>
      <c r="O32" s="16"/>
    </row>
    <row r="33" spans="5:15" x14ac:dyDescent="0.35">
      <c r="E33" s="7" t="s">
        <v>88</v>
      </c>
      <c r="F33" s="19">
        <v>1</v>
      </c>
      <c r="G33" s="16">
        <v>76505</v>
      </c>
      <c r="H33" s="16">
        <v>76505</v>
      </c>
      <c r="I33" s="16">
        <v>76505</v>
      </c>
      <c r="J33" s="16"/>
      <c r="K33" t="s">
        <v>620</v>
      </c>
      <c r="L33" t="s">
        <v>60</v>
      </c>
      <c r="M33" t="s">
        <v>26</v>
      </c>
      <c r="N33" t="s">
        <v>35</v>
      </c>
      <c r="O33" s="16"/>
    </row>
    <row r="34" spans="5:15" x14ac:dyDescent="0.35">
      <c r="E34" s="7" t="s">
        <v>90</v>
      </c>
      <c r="F34" s="19">
        <v>1</v>
      </c>
      <c r="G34" s="16">
        <v>82162</v>
      </c>
      <c r="H34" s="16">
        <v>82162</v>
      </c>
      <c r="I34" s="16">
        <v>82162</v>
      </c>
      <c r="J34" s="16"/>
      <c r="K34" t="s">
        <v>1132</v>
      </c>
      <c r="L34" t="s">
        <v>55</v>
      </c>
      <c r="M34" t="s">
        <v>26</v>
      </c>
      <c r="N34" t="s">
        <v>15</v>
      </c>
      <c r="O34" s="16"/>
    </row>
    <row r="35" spans="5:15" x14ac:dyDescent="0.35">
      <c r="E35" s="7" t="s">
        <v>1995</v>
      </c>
      <c r="F35" s="19">
        <v>85</v>
      </c>
      <c r="G35" s="16">
        <v>41336</v>
      </c>
      <c r="H35" s="16">
        <v>104436.5294117647</v>
      </c>
      <c r="I35" s="16">
        <v>246589</v>
      </c>
      <c r="J35" s="16"/>
      <c r="K35" t="s">
        <v>1008</v>
      </c>
      <c r="L35" t="s">
        <v>41</v>
      </c>
      <c r="M35" t="s">
        <v>42</v>
      </c>
      <c r="N35" t="s">
        <v>31</v>
      </c>
      <c r="O35" s="16"/>
    </row>
    <row r="36" spans="5:15" x14ac:dyDescent="0.35">
      <c r="J36" s="16"/>
      <c r="K36" t="s">
        <v>1557</v>
      </c>
      <c r="L36" t="s">
        <v>87</v>
      </c>
      <c r="M36" t="s">
        <v>26</v>
      </c>
      <c r="N36" t="s">
        <v>31</v>
      </c>
      <c r="O36" s="16"/>
    </row>
    <row r="37" spans="5:15" x14ac:dyDescent="0.35">
      <c r="J37" s="16"/>
      <c r="K37" t="s">
        <v>935</v>
      </c>
      <c r="L37" t="s">
        <v>39</v>
      </c>
      <c r="M37" t="s">
        <v>64</v>
      </c>
      <c r="N37" t="s">
        <v>35</v>
      </c>
      <c r="O37" s="16"/>
    </row>
    <row r="38" spans="5:15" x14ac:dyDescent="0.35">
      <c r="K38" t="s">
        <v>729</v>
      </c>
      <c r="L38" t="s">
        <v>13</v>
      </c>
      <c r="M38" t="s">
        <v>42</v>
      </c>
      <c r="N38" t="s">
        <v>31</v>
      </c>
    </row>
    <row r="39" spans="5:15" x14ac:dyDescent="0.35">
      <c r="K39" t="s">
        <v>1644</v>
      </c>
      <c r="L39" t="s">
        <v>58</v>
      </c>
      <c r="M39" t="s">
        <v>30</v>
      </c>
      <c r="N39" t="s">
        <v>35</v>
      </c>
    </row>
    <row r="40" spans="5:15" x14ac:dyDescent="0.35">
      <c r="K40" t="s">
        <v>1403</v>
      </c>
      <c r="L40" t="s">
        <v>68</v>
      </c>
      <c r="M40" t="s">
        <v>30</v>
      </c>
      <c r="N40" t="s">
        <v>31</v>
      </c>
    </row>
    <row r="41" spans="5:15" x14ac:dyDescent="0.35">
      <c r="K41" t="s">
        <v>1069</v>
      </c>
      <c r="L41" t="s">
        <v>29</v>
      </c>
      <c r="M41" t="s">
        <v>30</v>
      </c>
      <c r="N41" t="s">
        <v>15</v>
      </c>
    </row>
    <row r="42" spans="5:15" x14ac:dyDescent="0.35">
      <c r="K42" t="s">
        <v>1559</v>
      </c>
      <c r="L42" t="s">
        <v>85</v>
      </c>
      <c r="M42" t="s">
        <v>30</v>
      </c>
      <c r="N42" t="s">
        <v>43</v>
      </c>
    </row>
    <row r="43" spans="5:15" x14ac:dyDescent="0.35">
      <c r="K43" t="s">
        <v>555</v>
      </c>
      <c r="L43" t="s">
        <v>61</v>
      </c>
      <c r="M43" t="s">
        <v>42</v>
      </c>
      <c r="N43" t="s">
        <v>15</v>
      </c>
    </row>
    <row r="44" spans="5:15" x14ac:dyDescent="0.35">
      <c r="K44" t="s">
        <v>799</v>
      </c>
      <c r="L44" t="s">
        <v>39</v>
      </c>
      <c r="M44" t="s">
        <v>30</v>
      </c>
      <c r="N44" t="s">
        <v>15</v>
      </c>
    </row>
    <row r="45" spans="5:15" x14ac:dyDescent="0.35">
      <c r="K45" t="s">
        <v>1094</v>
      </c>
      <c r="L45" t="s">
        <v>60</v>
      </c>
      <c r="M45" t="s">
        <v>42</v>
      </c>
      <c r="N45" t="s">
        <v>15</v>
      </c>
    </row>
    <row r="46" spans="5:15" x14ac:dyDescent="0.35">
      <c r="K46" t="s">
        <v>1828</v>
      </c>
      <c r="L46" t="s">
        <v>34</v>
      </c>
      <c r="M46" t="s">
        <v>26</v>
      </c>
      <c r="N46" t="s">
        <v>35</v>
      </c>
    </row>
    <row r="47" spans="5:15" x14ac:dyDescent="0.35">
      <c r="K47" t="s">
        <v>962</v>
      </c>
      <c r="L47" t="s">
        <v>41</v>
      </c>
      <c r="M47" t="s">
        <v>64</v>
      </c>
      <c r="N47" t="s">
        <v>15</v>
      </c>
    </row>
    <row r="48" spans="5:15" x14ac:dyDescent="0.35">
      <c r="K48" t="s">
        <v>1686</v>
      </c>
      <c r="L48" t="s">
        <v>60</v>
      </c>
      <c r="M48" t="s">
        <v>42</v>
      </c>
      <c r="N48" t="s">
        <v>35</v>
      </c>
    </row>
    <row r="49" spans="11:14" x14ac:dyDescent="0.35">
      <c r="K49" t="s">
        <v>1720</v>
      </c>
      <c r="L49" t="s">
        <v>97</v>
      </c>
      <c r="M49" t="s">
        <v>26</v>
      </c>
      <c r="N49" t="s">
        <v>35</v>
      </c>
    </row>
    <row r="50" spans="11:14" x14ac:dyDescent="0.35">
      <c r="K50" t="s">
        <v>1814</v>
      </c>
      <c r="L50" t="s">
        <v>82</v>
      </c>
      <c r="M50" t="s">
        <v>22</v>
      </c>
      <c r="N50" t="s">
        <v>43</v>
      </c>
    </row>
    <row r="51" spans="11:14" x14ac:dyDescent="0.35">
      <c r="K51" t="s">
        <v>775</v>
      </c>
      <c r="L51" t="s">
        <v>96</v>
      </c>
      <c r="M51" t="s">
        <v>30</v>
      </c>
      <c r="N51" t="s">
        <v>31</v>
      </c>
    </row>
    <row r="52" spans="11:14" x14ac:dyDescent="0.35">
      <c r="K52" t="s">
        <v>1532</v>
      </c>
      <c r="L52" t="s">
        <v>82</v>
      </c>
      <c r="M52" t="s">
        <v>22</v>
      </c>
      <c r="N52" t="s">
        <v>35</v>
      </c>
    </row>
    <row r="53" spans="11:14" x14ac:dyDescent="0.35">
      <c r="K53" t="s">
        <v>1170</v>
      </c>
      <c r="L53" t="s">
        <v>61</v>
      </c>
      <c r="M53" t="s">
        <v>14</v>
      </c>
      <c r="N53" t="s">
        <v>15</v>
      </c>
    </row>
    <row r="54" spans="11:14" x14ac:dyDescent="0.35">
      <c r="K54" t="s">
        <v>1966</v>
      </c>
      <c r="L54" t="s">
        <v>76</v>
      </c>
      <c r="M54" t="s">
        <v>22</v>
      </c>
      <c r="N54" t="s">
        <v>15</v>
      </c>
    </row>
    <row r="55" spans="11:14" x14ac:dyDescent="0.35">
      <c r="K55" t="s">
        <v>1361</v>
      </c>
      <c r="L55" t="s">
        <v>39</v>
      </c>
      <c r="M55" t="s">
        <v>42</v>
      </c>
      <c r="N55" t="s">
        <v>15</v>
      </c>
    </row>
    <row r="56" spans="11:14" x14ac:dyDescent="0.35">
      <c r="K56" t="s">
        <v>1975</v>
      </c>
      <c r="L56" t="s">
        <v>67</v>
      </c>
      <c r="M56" t="s">
        <v>14</v>
      </c>
      <c r="N56" t="s">
        <v>43</v>
      </c>
    </row>
    <row r="57" spans="11:14" x14ac:dyDescent="0.35">
      <c r="K57" t="s">
        <v>883</v>
      </c>
      <c r="L57" t="s">
        <v>67</v>
      </c>
      <c r="M57" t="s">
        <v>42</v>
      </c>
      <c r="N57" t="s">
        <v>15</v>
      </c>
    </row>
    <row r="58" spans="11:14" x14ac:dyDescent="0.35">
      <c r="K58" t="s">
        <v>1444</v>
      </c>
      <c r="L58" t="s">
        <v>63</v>
      </c>
      <c r="M58" t="s">
        <v>49</v>
      </c>
      <c r="N58" t="s">
        <v>43</v>
      </c>
    </row>
    <row r="59" spans="11:14" x14ac:dyDescent="0.35">
      <c r="K59" t="s">
        <v>418</v>
      </c>
      <c r="L59" t="s">
        <v>67</v>
      </c>
      <c r="M59" t="s">
        <v>14</v>
      </c>
      <c r="N59" t="s">
        <v>35</v>
      </c>
    </row>
    <row r="60" spans="11:14" x14ac:dyDescent="0.35">
      <c r="K60" t="s">
        <v>1048</v>
      </c>
      <c r="L60" t="s">
        <v>60</v>
      </c>
      <c r="M60" t="s">
        <v>14</v>
      </c>
      <c r="N60" t="s">
        <v>15</v>
      </c>
    </row>
    <row r="61" spans="11:14" x14ac:dyDescent="0.35">
      <c r="K61" t="s">
        <v>1826</v>
      </c>
      <c r="L61" t="s">
        <v>93</v>
      </c>
      <c r="M61" t="s">
        <v>49</v>
      </c>
      <c r="N61" t="s">
        <v>15</v>
      </c>
    </row>
    <row r="62" spans="11:14" x14ac:dyDescent="0.35">
      <c r="K62" t="s">
        <v>1390</v>
      </c>
      <c r="L62" t="s">
        <v>39</v>
      </c>
      <c r="M62" t="s">
        <v>42</v>
      </c>
      <c r="N62" t="s">
        <v>35</v>
      </c>
    </row>
    <row r="63" spans="11:14" x14ac:dyDescent="0.35">
      <c r="K63" t="s">
        <v>895</v>
      </c>
      <c r="L63" t="s">
        <v>90</v>
      </c>
      <c r="M63" t="s">
        <v>26</v>
      </c>
      <c r="N63" t="s">
        <v>31</v>
      </c>
    </row>
    <row r="64" spans="11:14" x14ac:dyDescent="0.35">
      <c r="K64" t="s">
        <v>1318</v>
      </c>
      <c r="L64" t="s">
        <v>60</v>
      </c>
      <c r="M64" t="s">
        <v>14</v>
      </c>
      <c r="N64" t="s">
        <v>43</v>
      </c>
    </row>
    <row r="65" spans="11:14" x14ac:dyDescent="0.35">
      <c r="K65" t="s">
        <v>1342</v>
      </c>
      <c r="L65" t="s">
        <v>39</v>
      </c>
      <c r="M65" t="s">
        <v>26</v>
      </c>
      <c r="N65" t="s">
        <v>35</v>
      </c>
    </row>
    <row r="66" spans="11:14" x14ac:dyDescent="0.35">
      <c r="K66" t="s">
        <v>1469</v>
      </c>
      <c r="L66" t="s">
        <v>83</v>
      </c>
      <c r="M66" t="s">
        <v>30</v>
      </c>
      <c r="N66" t="s">
        <v>31</v>
      </c>
    </row>
    <row r="67" spans="11:14" x14ac:dyDescent="0.35">
      <c r="K67" t="s">
        <v>529</v>
      </c>
      <c r="L67" t="s">
        <v>57</v>
      </c>
      <c r="M67" t="s">
        <v>30</v>
      </c>
      <c r="N67" t="s">
        <v>15</v>
      </c>
    </row>
    <row r="68" spans="11:14" x14ac:dyDescent="0.35">
      <c r="K68" t="s">
        <v>528</v>
      </c>
      <c r="L68" t="s">
        <v>72</v>
      </c>
      <c r="M68" t="s">
        <v>26</v>
      </c>
      <c r="N68" t="s">
        <v>35</v>
      </c>
    </row>
    <row r="69" spans="11:14" x14ac:dyDescent="0.35">
      <c r="K69" t="s">
        <v>507</v>
      </c>
      <c r="L69" t="s">
        <v>41</v>
      </c>
      <c r="M69" t="s">
        <v>64</v>
      </c>
      <c r="N69" t="s">
        <v>35</v>
      </c>
    </row>
    <row r="70" spans="11:14" x14ac:dyDescent="0.35">
      <c r="K70" t="s">
        <v>1140</v>
      </c>
      <c r="L70" t="s">
        <v>82</v>
      </c>
      <c r="M70" t="s">
        <v>22</v>
      </c>
      <c r="N70" t="s">
        <v>15</v>
      </c>
    </row>
    <row r="71" spans="11:14" x14ac:dyDescent="0.35">
      <c r="K71" t="s">
        <v>1368</v>
      </c>
      <c r="L71" t="s">
        <v>29</v>
      </c>
      <c r="M71" t="s">
        <v>30</v>
      </c>
      <c r="N71" t="s">
        <v>43</v>
      </c>
    </row>
    <row r="72" spans="11:14" x14ac:dyDescent="0.35">
      <c r="K72" t="s">
        <v>1233</v>
      </c>
      <c r="L72" t="s">
        <v>63</v>
      </c>
      <c r="M72" t="s">
        <v>42</v>
      </c>
      <c r="N72" t="s">
        <v>35</v>
      </c>
    </row>
    <row r="73" spans="11:14" x14ac:dyDescent="0.35">
      <c r="K73" t="s">
        <v>471</v>
      </c>
      <c r="L73" t="s">
        <v>76</v>
      </c>
      <c r="M73" t="s">
        <v>22</v>
      </c>
      <c r="N73" t="s">
        <v>43</v>
      </c>
    </row>
    <row r="74" spans="11:14" x14ac:dyDescent="0.35">
      <c r="K74" t="s">
        <v>1438</v>
      </c>
      <c r="L74" t="s">
        <v>54</v>
      </c>
      <c r="M74" t="s">
        <v>26</v>
      </c>
      <c r="N74" t="s">
        <v>31</v>
      </c>
    </row>
    <row r="75" spans="11:14" x14ac:dyDescent="0.35">
      <c r="K75" t="s">
        <v>790</v>
      </c>
      <c r="L75" t="s">
        <v>41</v>
      </c>
      <c r="M75" t="s">
        <v>42</v>
      </c>
      <c r="N75" t="s">
        <v>15</v>
      </c>
    </row>
    <row r="76" spans="11:14" x14ac:dyDescent="0.35">
      <c r="K76" t="s">
        <v>1640</v>
      </c>
      <c r="L76" t="s">
        <v>63</v>
      </c>
      <c r="M76" t="s">
        <v>49</v>
      </c>
      <c r="N76" t="s">
        <v>31</v>
      </c>
    </row>
    <row r="77" spans="11:14" x14ac:dyDescent="0.35">
      <c r="K77" t="s">
        <v>1508</v>
      </c>
      <c r="L77" t="s">
        <v>39</v>
      </c>
      <c r="M77" t="s">
        <v>14</v>
      </c>
      <c r="N77" t="s">
        <v>15</v>
      </c>
    </row>
    <row r="78" spans="11:14" x14ac:dyDescent="0.35">
      <c r="K78" t="s">
        <v>430</v>
      </c>
      <c r="L78" t="s">
        <v>41</v>
      </c>
      <c r="M78" t="s">
        <v>64</v>
      </c>
      <c r="N78" t="s">
        <v>43</v>
      </c>
    </row>
    <row r="79" spans="11:14" x14ac:dyDescent="0.35">
      <c r="K79" t="s">
        <v>1560</v>
      </c>
      <c r="L79" t="s">
        <v>13</v>
      </c>
      <c r="M79" t="s">
        <v>42</v>
      </c>
      <c r="N79" t="s">
        <v>31</v>
      </c>
    </row>
    <row r="80" spans="11:14" x14ac:dyDescent="0.35">
      <c r="K80" t="s">
        <v>1407</v>
      </c>
      <c r="L80" t="s">
        <v>67</v>
      </c>
      <c r="M80" t="s">
        <v>42</v>
      </c>
      <c r="N80" t="s">
        <v>15</v>
      </c>
    </row>
    <row r="81" spans="11:14" x14ac:dyDescent="0.35">
      <c r="K81" t="s">
        <v>1583</v>
      </c>
      <c r="L81" t="s">
        <v>41</v>
      </c>
      <c r="M81" t="s">
        <v>49</v>
      </c>
      <c r="N81" t="s">
        <v>43</v>
      </c>
    </row>
    <row r="82" spans="11:14" x14ac:dyDescent="0.35">
      <c r="K82" t="s">
        <v>1424</v>
      </c>
      <c r="L82" t="s">
        <v>39</v>
      </c>
      <c r="M82" t="s">
        <v>30</v>
      </c>
      <c r="N82" t="s">
        <v>43</v>
      </c>
    </row>
    <row r="83" spans="11:14" x14ac:dyDescent="0.35">
      <c r="K83" t="s">
        <v>1383</v>
      </c>
      <c r="L83" t="s">
        <v>41</v>
      </c>
      <c r="M83" t="s">
        <v>42</v>
      </c>
      <c r="N83" t="s">
        <v>31</v>
      </c>
    </row>
    <row r="84" spans="11:14" x14ac:dyDescent="0.35">
      <c r="K84" t="s">
        <v>1591</v>
      </c>
      <c r="L84" t="s">
        <v>21</v>
      </c>
      <c r="M84" t="s">
        <v>22</v>
      </c>
      <c r="N84" t="s">
        <v>15</v>
      </c>
    </row>
    <row r="85" spans="11:14" x14ac:dyDescent="0.35">
      <c r="K85" t="s">
        <v>509</v>
      </c>
      <c r="L85" t="s">
        <v>96</v>
      </c>
      <c r="M85" t="s">
        <v>30</v>
      </c>
      <c r="N85" t="s">
        <v>31</v>
      </c>
    </row>
    <row r="86" spans="11:14" x14ac:dyDescent="0.35">
      <c r="K86" t="s">
        <v>667</v>
      </c>
      <c r="L86" t="s">
        <v>76</v>
      </c>
      <c r="M86" t="s">
        <v>22</v>
      </c>
      <c r="N86" t="s">
        <v>15</v>
      </c>
    </row>
    <row r="87" spans="11:14" x14ac:dyDescent="0.35">
      <c r="K87" t="s">
        <v>926</v>
      </c>
      <c r="L87" t="s">
        <v>68</v>
      </c>
      <c r="M87" t="s">
        <v>30</v>
      </c>
      <c r="N87" t="s">
        <v>31</v>
      </c>
    </row>
    <row r="88" spans="11:14" x14ac:dyDescent="0.35">
      <c r="K88" t="s">
        <v>1638</v>
      </c>
      <c r="L88" t="s">
        <v>93</v>
      </c>
      <c r="M88" t="s">
        <v>49</v>
      </c>
      <c r="N88" t="s">
        <v>35</v>
      </c>
    </row>
    <row r="89" spans="11:14" x14ac:dyDescent="0.35">
      <c r="K89" t="s">
        <v>1742</v>
      </c>
      <c r="L89" t="s">
        <v>60</v>
      </c>
      <c r="M89" t="s">
        <v>49</v>
      </c>
      <c r="N89" t="s">
        <v>31</v>
      </c>
    </row>
    <row r="90" spans="11:14" x14ac:dyDescent="0.35">
      <c r="K90" t="s">
        <v>521</v>
      </c>
      <c r="L90" t="s">
        <v>128</v>
      </c>
      <c r="M90" t="s">
        <v>30</v>
      </c>
      <c r="N90" t="s">
        <v>35</v>
      </c>
    </row>
    <row r="91" spans="11:14" x14ac:dyDescent="0.35">
      <c r="K91" t="s">
        <v>1432</v>
      </c>
      <c r="L91" t="s">
        <v>55</v>
      </c>
      <c r="M91" t="s">
        <v>26</v>
      </c>
      <c r="N91" t="s">
        <v>15</v>
      </c>
    </row>
    <row r="92" spans="11:14" x14ac:dyDescent="0.35">
      <c r="K92" t="s">
        <v>1995</v>
      </c>
    </row>
  </sheetData>
  <mergeCells count="2">
    <mergeCell ref="A1:Z1"/>
    <mergeCell ref="A2:Z2"/>
  </mergeCells>
  <conditionalFormatting sqref="T17">
    <cfRule type="colorScale" priority="25">
      <colorScale>
        <cfvo type="min"/>
        <cfvo type="percentile" val="50"/>
        <cfvo type="max"/>
        <color rgb="FFF8696B"/>
        <color rgb="FFFCFCFF"/>
        <color rgb="FF5A8AC6"/>
      </colorScale>
    </cfRule>
  </conditionalFormatting>
  <conditionalFormatting sqref="T17">
    <cfRule type="colorScale" priority="24">
      <colorScale>
        <cfvo type="min"/>
        <cfvo type="max"/>
        <color theme="4" tint="0.39997558519241921"/>
        <color theme="4"/>
      </colorScale>
    </cfRule>
  </conditionalFormatting>
  <conditionalFormatting sqref="T17">
    <cfRule type="colorScale" priority="23">
      <colorScale>
        <cfvo type="min"/>
        <cfvo type="percentile" val="50"/>
        <cfvo type="max"/>
        <color theme="4" tint="-0.249977111117893"/>
        <color theme="4" tint="0.39997558519241921"/>
        <color theme="4" tint="0.39997558519241921"/>
      </colorScale>
    </cfRule>
  </conditionalFormatting>
  <conditionalFormatting sqref="T8">
    <cfRule type="colorScale" priority="22">
      <colorScale>
        <cfvo type="min"/>
        <cfvo type="percentile" val="50"/>
        <cfvo type="max"/>
        <color rgb="FFF8696B"/>
        <color rgb="FFFCFCFF"/>
        <color rgb="FF5A8AC6"/>
      </colorScale>
    </cfRule>
  </conditionalFormatting>
  <conditionalFormatting sqref="T8">
    <cfRule type="colorScale" priority="21">
      <colorScale>
        <cfvo type="min"/>
        <cfvo type="max"/>
        <color theme="4" tint="0.39997558519241921"/>
        <color theme="4"/>
      </colorScale>
    </cfRule>
  </conditionalFormatting>
  <conditionalFormatting sqref="T8">
    <cfRule type="colorScale" priority="20">
      <colorScale>
        <cfvo type="min"/>
        <cfvo type="percentile" val="50"/>
        <cfvo type="max"/>
        <color theme="4" tint="-0.249977111117893"/>
        <color theme="4" tint="0.39997558519241921"/>
        <color theme="4" tint="0.39997558519241921"/>
      </colorScale>
    </cfRule>
  </conditionalFormatting>
  <conditionalFormatting sqref="Z8">
    <cfRule type="colorScale" priority="19">
      <colorScale>
        <cfvo type="min"/>
        <cfvo type="percentile" val="50"/>
        <cfvo type="max"/>
        <color rgb="FFF8696B"/>
        <color rgb="FFFCFCFF"/>
        <color rgb="FF5A8AC6"/>
      </colorScale>
    </cfRule>
  </conditionalFormatting>
  <conditionalFormatting sqref="Z8">
    <cfRule type="colorScale" priority="18">
      <colorScale>
        <cfvo type="min"/>
        <cfvo type="max"/>
        <color theme="4" tint="0.39997558519241921"/>
        <color theme="4"/>
      </colorScale>
    </cfRule>
  </conditionalFormatting>
  <conditionalFormatting sqref="Z8">
    <cfRule type="colorScale" priority="17">
      <colorScale>
        <cfvo type="min"/>
        <cfvo type="percentile" val="50"/>
        <cfvo type="max"/>
        <color theme="4" tint="-0.249977111117893"/>
        <color theme="4" tint="0.39997558519241921"/>
        <color theme="4" tint="0.39997558519241921"/>
      </colorScale>
    </cfRule>
  </conditionalFormatting>
  <conditionalFormatting sqref="Z17">
    <cfRule type="colorScale" priority="16">
      <colorScale>
        <cfvo type="min"/>
        <cfvo type="percentile" val="50"/>
        <cfvo type="max"/>
        <color rgb="FFF8696B"/>
        <color rgb="FFFCFCFF"/>
        <color rgb="FF5A8AC6"/>
      </colorScale>
    </cfRule>
  </conditionalFormatting>
  <conditionalFormatting sqref="Z17">
    <cfRule type="colorScale" priority="15">
      <colorScale>
        <cfvo type="min"/>
        <cfvo type="max"/>
        <color theme="4" tint="0.39997558519241921"/>
        <color theme="4"/>
      </colorScale>
    </cfRule>
  </conditionalFormatting>
  <conditionalFormatting sqref="Z17">
    <cfRule type="colorScale" priority="14">
      <colorScale>
        <cfvo type="min"/>
        <cfvo type="percentile" val="50"/>
        <cfvo type="max"/>
        <color theme="4" tint="-0.249977111117893"/>
        <color theme="4" tint="0.39997558519241921"/>
        <color theme="4" tint="0.39997558519241921"/>
      </colorScale>
    </cfRule>
  </conditionalFormatting>
  <conditionalFormatting sqref="Z26">
    <cfRule type="colorScale" priority="13">
      <colorScale>
        <cfvo type="min"/>
        <cfvo type="percentile" val="50"/>
        <cfvo type="max"/>
        <color rgb="FFF8696B"/>
        <color rgb="FFFCFCFF"/>
        <color rgb="FF5A8AC6"/>
      </colorScale>
    </cfRule>
  </conditionalFormatting>
  <conditionalFormatting sqref="Z26">
    <cfRule type="colorScale" priority="12">
      <colorScale>
        <cfvo type="min"/>
        <cfvo type="max"/>
        <color theme="4" tint="0.39997558519241921"/>
        <color theme="4"/>
      </colorScale>
    </cfRule>
  </conditionalFormatting>
  <conditionalFormatting sqref="Z26">
    <cfRule type="colorScale" priority="11">
      <colorScale>
        <cfvo type="min"/>
        <cfvo type="percentile" val="50"/>
        <cfvo type="max"/>
        <color theme="4" tint="-0.249977111117893"/>
        <color theme="4" tint="0.39997558519241921"/>
        <color theme="4" tint="0.39997558519241921"/>
      </colorScale>
    </cfRule>
  </conditionalFormatting>
  <conditionalFormatting sqref="J8 O8">
    <cfRule type="colorScale" priority="61">
      <colorScale>
        <cfvo type="min"/>
        <cfvo type="percentile" val="50"/>
        <cfvo type="max"/>
        <color rgb="FFF8696B"/>
        <color rgb="FFFCFCFF"/>
        <color rgb="FF5A8AC6"/>
      </colorScale>
    </cfRule>
  </conditionalFormatting>
  <conditionalFormatting sqref="J8 O8">
    <cfRule type="colorScale" priority="63">
      <colorScale>
        <cfvo type="min"/>
        <cfvo type="max"/>
        <color theme="4" tint="0.39997558519241921"/>
        <color theme="4"/>
      </colorScale>
    </cfRule>
  </conditionalFormatting>
  <conditionalFormatting sqref="O8 J8">
    <cfRule type="colorScale" priority="65">
      <colorScale>
        <cfvo type="min"/>
        <cfvo type="percentile" val="50"/>
        <cfvo type="max"/>
        <color theme="4" tint="-0.249977111117893"/>
        <color theme="4" tint="0.39997558519241921"/>
        <color theme="4" tint="0.39997558519241921"/>
      </colorScale>
    </cfRule>
  </conditionalFormatting>
  <conditionalFormatting sqref="I44">
    <cfRule type="colorScale" priority="8">
      <colorScale>
        <cfvo type="min"/>
        <cfvo type="percentile" val="50"/>
        <cfvo type="max"/>
        <color rgb="FFF8696B"/>
        <color rgb="FFFCFCFF"/>
        <color rgb="FF5A8AC6"/>
      </colorScale>
    </cfRule>
  </conditionalFormatting>
  <conditionalFormatting sqref="I44">
    <cfRule type="colorScale" priority="9">
      <colorScale>
        <cfvo type="min"/>
        <cfvo type="max"/>
        <color theme="4" tint="0.39997558519241921"/>
        <color theme="4"/>
      </colorScale>
    </cfRule>
  </conditionalFormatting>
  <conditionalFormatting sqref="I44">
    <cfRule type="colorScale" priority="10">
      <colorScale>
        <cfvo type="min"/>
        <cfvo type="percentile" val="50"/>
        <cfvo type="max"/>
        <color theme="4" tint="-0.249977111117893"/>
        <color theme="4" tint="0.39997558519241921"/>
        <color theme="4" tint="0.39997558519241921"/>
      </colorScale>
    </cfRule>
  </conditionalFormatting>
  <conditionalFormatting pivot="1" sqref="F7:F34">
    <cfRule type="dataBar" priority="2">
      <dataBar>
        <cfvo type="min"/>
        <cfvo type="max"/>
        <color rgb="FF008AEF"/>
      </dataBar>
      <extLst>
        <ext xmlns:x14="http://schemas.microsoft.com/office/spreadsheetml/2009/9/main" uri="{B025F937-C7B1-47D3-B67F-A62EFF666E3E}">
          <x14:id>{0FCC36ED-8082-48B2-94BD-E16F205CE2F1}</x14:id>
        </ext>
      </extLst>
    </cfRule>
  </conditionalFormatting>
  <conditionalFormatting pivot="1" sqref="G7:I34">
    <cfRule type="colorScale" priority="1">
      <colorScale>
        <cfvo type="min"/>
        <cfvo type="percentile" val="50"/>
        <cfvo type="max"/>
        <color theme="4" tint="0.59999389629810485"/>
        <color theme="4" tint="0.39997558519241921"/>
        <color theme="4" tint="-0.249977111117893"/>
      </colorScale>
    </cfRule>
  </conditionalFormatting>
  <conditionalFormatting sqref="I6">
    <cfRule type="colorScale" priority="3">
      <colorScale>
        <cfvo type="min"/>
        <cfvo type="percentile" val="50"/>
        <cfvo type="max"/>
        <color rgb="FFF8696B"/>
        <color rgb="FFFCFCFF"/>
        <color rgb="FF5A8AC6"/>
      </colorScale>
    </cfRule>
  </conditionalFormatting>
  <conditionalFormatting sqref="I6">
    <cfRule type="colorScale" priority="4">
      <colorScale>
        <cfvo type="min"/>
        <cfvo type="max"/>
        <color theme="4" tint="0.39997558519241921"/>
        <color theme="4"/>
      </colorScale>
    </cfRule>
  </conditionalFormatting>
  <conditionalFormatting sqref="I6">
    <cfRule type="colorScale" priority="5">
      <colorScale>
        <cfvo type="min"/>
        <cfvo type="percentile" val="50"/>
        <cfvo type="max"/>
        <color theme="4" tint="-0.249977111117893"/>
        <color theme="4" tint="0.39997558519241921"/>
        <color theme="4" tint="0.39997558519241921"/>
      </colorScale>
    </cfRule>
  </conditionalFormatting>
  <pageMargins left="0.7" right="0.7" top="0.75" bottom="0.75" header="0.3" footer="0.3"/>
  <pageSetup orientation="portrait" r:id="rId7"/>
  <drawing r:id="rId8"/>
  <extLst>
    <ext xmlns:x14="http://schemas.microsoft.com/office/spreadsheetml/2009/9/main" uri="{78C0D931-6437-407d-A8EE-F0AAD7539E65}">
      <x14:conditionalFormattings>
        <x14:conditionalFormatting xmlns:xm="http://schemas.microsoft.com/office/excel/2006/main" pivot="1">
          <x14:cfRule type="dataBar" id="{0FCC36ED-8082-48B2-94BD-E16F205CE2F1}">
            <x14:dataBar minLength="0" maxLength="100" border="1" negativeBarBorderColorSameAsPositive="0">
              <x14:cfvo type="autoMin"/>
              <x14:cfvo type="autoMax"/>
              <x14:borderColor rgb="FF008AEF"/>
              <x14:negativeFillColor rgb="FFFF0000"/>
              <x14:negativeBorderColor rgb="FFFF0000"/>
              <x14:axisColor rgb="FF000000"/>
            </x14:dataBar>
          </x14:cfRule>
          <xm:sqref>F7:F34</xm:sqref>
        </x14:conditionalFormatting>
      </x14:conditionalFormatting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Data</vt:lpstr>
      <vt:lpstr>Kategori Gaji</vt:lpstr>
      <vt:lpstr>Wilayah</vt:lpstr>
      <vt:lpstr>Gender</vt:lpstr>
      <vt:lpstr>Dashboard</vt:lpstr>
      <vt:lpstr>Gaji</vt:lpstr>
      <vt:lpstr>Karyawan Resign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 Newman</dc:creator>
  <cp:lastModifiedBy>ASUS</cp:lastModifiedBy>
  <dcterms:created xsi:type="dcterms:W3CDTF">2022-08-29T14:02:56Z</dcterms:created>
  <dcterms:modified xsi:type="dcterms:W3CDTF">2025-08-14T12:24:29Z</dcterms:modified>
</cp:coreProperties>
</file>